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75" yWindow="30" windowWidth="27975" windowHeight="12960" tabRatio="732"/>
  </bookViews>
  <sheets>
    <sheet name="Summary" sheetId="12" r:id="rId1"/>
    <sheet name="HCFC split" sheetId="26" r:id="rId2"/>
    <sheet name="All_data" sheetId="13" r:id="rId3"/>
    <sheet name="Prod_nonA5" sheetId="18" r:id="rId4"/>
    <sheet name="Prod_A5" sheetId="19" r:id="rId5"/>
    <sheet name="Cons_nonA5" sheetId="20" r:id="rId6"/>
    <sheet name="Cons_A5" sheetId="21" r:id="rId7"/>
    <sheet name="Cons_nonA5_CFC_HCFC" sheetId="24" r:id="rId8"/>
    <sheet name="Cons_A5_HCFC" sheetId="25" r:id="rId9"/>
  </sheets>
  <definedNames>
    <definedName name="_xlnm.Print_Area" localSheetId="0">Summary!$A$1:$N$37</definedName>
  </definedNames>
  <calcPr calcId="145621"/>
</workbook>
</file>

<file path=xl/calcChain.xml><?xml version="1.0" encoding="utf-8"?>
<calcChain xmlns="http://schemas.openxmlformats.org/spreadsheetml/2006/main">
  <c r="X32" i="12" l="1"/>
  <c r="Y32" i="12"/>
  <c r="Z32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S32" i="26"/>
  <c r="R10" i="26"/>
  <c r="S10" i="26"/>
  <c r="T10" i="26"/>
  <c r="R11" i="26"/>
  <c r="S11" i="26"/>
  <c r="T11" i="26"/>
  <c r="R12" i="26"/>
  <c r="S12" i="26"/>
  <c r="T12" i="26"/>
  <c r="R13" i="26"/>
  <c r="S13" i="26"/>
  <c r="T13" i="26"/>
  <c r="R14" i="26"/>
  <c r="S14" i="26"/>
  <c r="T14" i="26"/>
  <c r="R15" i="26"/>
  <c r="S15" i="26"/>
  <c r="T15" i="26"/>
  <c r="R16" i="26"/>
  <c r="S16" i="26"/>
  <c r="T16" i="26"/>
  <c r="R17" i="26"/>
  <c r="S17" i="26"/>
  <c r="T17" i="26"/>
  <c r="R18" i="26"/>
  <c r="S18" i="26"/>
  <c r="T18" i="26"/>
  <c r="R19" i="26"/>
  <c r="S19" i="26"/>
  <c r="T19" i="26"/>
  <c r="R20" i="26"/>
  <c r="S20" i="26"/>
  <c r="T20" i="26"/>
  <c r="R21" i="26"/>
  <c r="S21" i="26"/>
  <c r="T21" i="26"/>
  <c r="R22" i="26"/>
  <c r="S22" i="26"/>
  <c r="T22" i="26"/>
  <c r="R23" i="26"/>
  <c r="S23" i="26"/>
  <c r="T23" i="26"/>
  <c r="R24" i="26"/>
  <c r="S24" i="26"/>
  <c r="T24" i="26"/>
  <c r="R25" i="26"/>
  <c r="S25" i="26"/>
  <c r="T25" i="26"/>
  <c r="R26" i="26"/>
  <c r="S26" i="26"/>
  <c r="T26" i="26"/>
  <c r="R27" i="26"/>
  <c r="S27" i="26"/>
  <c r="T27" i="26"/>
  <c r="R28" i="26"/>
  <c r="S28" i="26"/>
  <c r="T28" i="26"/>
  <c r="R29" i="26"/>
  <c r="S29" i="26"/>
  <c r="T29" i="26"/>
  <c r="R30" i="26"/>
  <c r="S30" i="26"/>
  <c r="T30" i="26"/>
  <c r="R31" i="26"/>
  <c r="S31" i="26"/>
  <c r="T31" i="26"/>
  <c r="T32" i="26"/>
  <c r="R32" i="26"/>
  <c r="AD59" i="26"/>
  <c r="AC59" i="26"/>
  <c r="AB59" i="26"/>
  <c r="AD58" i="26"/>
  <c r="AC58" i="26"/>
  <c r="AB58" i="26"/>
  <c r="AD57" i="26"/>
  <c r="AC57" i="26"/>
  <c r="AB57" i="26"/>
  <c r="AD56" i="26"/>
  <c r="AC56" i="26"/>
  <c r="AB56" i="26"/>
  <c r="AD55" i="26"/>
  <c r="AC55" i="26"/>
  <c r="AB55" i="26"/>
  <c r="AD54" i="26"/>
  <c r="AC54" i="26"/>
  <c r="AB54" i="26"/>
  <c r="AD53" i="26"/>
  <c r="AC53" i="26"/>
  <c r="AB53" i="26"/>
  <c r="AD52" i="26"/>
  <c r="AC52" i="26"/>
  <c r="AB52" i="26"/>
  <c r="AD51" i="26"/>
  <c r="AC51" i="26"/>
  <c r="AB51" i="26"/>
  <c r="AD50" i="26"/>
  <c r="AC50" i="26"/>
  <c r="AB50" i="26"/>
  <c r="AD49" i="26"/>
  <c r="AC49" i="26"/>
  <c r="AB49" i="26"/>
  <c r="AD48" i="26"/>
  <c r="AC48" i="26"/>
  <c r="AB48" i="26"/>
  <c r="AD47" i="26"/>
  <c r="AC47" i="26"/>
  <c r="AB47" i="26"/>
  <c r="AD46" i="26"/>
  <c r="AC46" i="26"/>
  <c r="AB46" i="26"/>
  <c r="AD45" i="26"/>
  <c r="AC45" i="26"/>
  <c r="AB45" i="26"/>
  <c r="AD44" i="26"/>
  <c r="AC44" i="26"/>
  <c r="AB44" i="26"/>
  <c r="AD43" i="26"/>
  <c r="AC43" i="26"/>
  <c r="AB43" i="26"/>
  <c r="AD42" i="26"/>
  <c r="AC42" i="26"/>
  <c r="AB42" i="26"/>
  <c r="AD41" i="26"/>
  <c r="AC41" i="26"/>
  <c r="AB41" i="26"/>
  <c r="AD40" i="26"/>
  <c r="AC40" i="26"/>
  <c r="AB40" i="26"/>
  <c r="AD39" i="26"/>
  <c r="AC39" i="26"/>
  <c r="AB39" i="26"/>
  <c r="AD38" i="26"/>
  <c r="AC38" i="26"/>
  <c r="AB38" i="26"/>
  <c r="AD37" i="26"/>
  <c r="AC37" i="26"/>
  <c r="AB37" i="26"/>
  <c r="AB11" i="26"/>
  <c r="AC11" i="26"/>
  <c r="AD11" i="26"/>
  <c r="AB12" i="26"/>
  <c r="AC12" i="26"/>
  <c r="AD12" i="26"/>
  <c r="AB13" i="26"/>
  <c r="AC13" i="26"/>
  <c r="AD13" i="26"/>
  <c r="AB14" i="26"/>
  <c r="AC14" i="26"/>
  <c r="AD14" i="26"/>
  <c r="AB15" i="26"/>
  <c r="AC15" i="26"/>
  <c r="AD15" i="26"/>
  <c r="AB16" i="26"/>
  <c r="AC16" i="26"/>
  <c r="AD16" i="26"/>
  <c r="AB17" i="26"/>
  <c r="AC17" i="26"/>
  <c r="AD17" i="26"/>
  <c r="AB18" i="26"/>
  <c r="AC18" i="26"/>
  <c r="AD18" i="26"/>
  <c r="AB19" i="26"/>
  <c r="AC19" i="26"/>
  <c r="AD19" i="26"/>
  <c r="AB20" i="26"/>
  <c r="AC20" i="26"/>
  <c r="AD20" i="26"/>
  <c r="AB21" i="26"/>
  <c r="AC21" i="26"/>
  <c r="AD21" i="26"/>
  <c r="AB22" i="26"/>
  <c r="AC22" i="26"/>
  <c r="AD22" i="26"/>
  <c r="AB23" i="26"/>
  <c r="AC23" i="26"/>
  <c r="AD23" i="26"/>
  <c r="AB24" i="26"/>
  <c r="AC24" i="26"/>
  <c r="AD24" i="26"/>
  <c r="AB25" i="26"/>
  <c r="AC25" i="26"/>
  <c r="AD25" i="26"/>
  <c r="AB26" i="26"/>
  <c r="AC26" i="26"/>
  <c r="AD26" i="26"/>
  <c r="AB27" i="26"/>
  <c r="AC27" i="26"/>
  <c r="AD27" i="26"/>
  <c r="AB28" i="26"/>
  <c r="AC28" i="26"/>
  <c r="AD28" i="26"/>
  <c r="AB29" i="26"/>
  <c r="AC29" i="26"/>
  <c r="AD29" i="26"/>
  <c r="AB30" i="26"/>
  <c r="AC30" i="26"/>
  <c r="AD30" i="26"/>
  <c r="AB31" i="26"/>
  <c r="AC31" i="26"/>
  <c r="AD31" i="26"/>
  <c r="AB32" i="26"/>
  <c r="AC32" i="26"/>
  <c r="AD32" i="26"/>
  <c r="AC10" i="26"/>
  <c r="AD10" i="26"/>
  <c r="AB10" i="26"/>
  <c r="U19" i="12" l="1"/>
  <c r="V19" i="12" s="1"/>
  <c r="N19" i="12" s="1"/>
  <c r="X19" i="12" s="1"/>
  <c r="U20" i="12"/>
  <c r="P33" i="12"/>
  <c r="P32" i="12"/>
  <c r="O32" i="12"/>
  <c r="V20" i="12"/>
  <c r="O20" i="12" s="1"/>
  <c r="Y20" i="12" s="1"/>
  <c r="V21" i="12"/>
  <c r="O21" i="12" s="1"/>
  <c r="Y21" i="12" s="1"/>
  <c r="V22" i="12"/>
  <c r="P22" i="12" s="1"/>
  <c r="Z22" i="12" s="1"/>
  <c r="V23" i="12"/>
  <c r="P23" i="12" s="1"/>
  <c r="Z23" i="12" s="1"/>
  <c r="V24" i="12"/>
  <c r="N24" i="12" s="1"/>
  <c r="X24" i="12" s="1"/>
  <c r="V25" i="12"/>
  <c r="O25" i="12" s="1"/>
  <c r="Y25" i="12" s="1"/>
  <c r="V26" i="12"/>
  <c r="P26" i="12" s="1"/>
  <c r="Z26" i="12" s="1"/>
  <c r="V27" i="12"/>
  <c r="O27" i="12" s="1"/>
  <c r="Y27" i="12" s="1"/>
  <c r="V28" i="12"/>
  <c r="N28" i="12" s="1"/>
  <c r="X28" i="12" s="1"/>
  <c r="V29" i="12"/>
  <c r="O29" i="12" s="1"/>
  <c r="Y29" i="12" s="1"/>
  <c r="V30" i="12"/>
  <c r="P30" i="12" s="1"/>
  <c r="Z30" i="12" s="1"/>
  <c r="V31" i="12"/>
  <c r="P31" i="12" s="1"/>
  <c r="Z31" i="12" s="1"/>
  <c r="V32" i="12"/>
  <c r="N32" i="12" s="1"/>
  <c r="V33" i="12"/>
  <c r="O33" i="12" s="1"/>
  <c r="V34" i="12"/>
  <c r="P34" i="12" s="1"/>
  <c r="I10" i="12"/>
  <c r="J10" i="12"/>
  <c r="K10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I18" i="12"/>
  <c r="J18" i="12"/>
  <c r="K18" i="12"/>
  <c r="I19" i="12"/>
  <c r="J19" i="12"/>
  <c r="K19" i="12"/>
  <c r="I20" i="12"/>
  <c r="J20" i="12"/>
  <c r="K20" i="12"/>
  <c r="I21" i="12"/>
  <c r="J21" i="12"/>
  <c r="K21" i="12"/>
  <c r="I22" i="12"/>
  <c r="J22" i="12"/>
  <c r="K22" i="12"/>
  <c r="I23" i="12"/>
  <c r="J23" i="12"/>
  <c r="K23" i="12"/>
  <c r="I24" i="12"/>
  <c r="J24" i="12"/>
  <c r="K24" i="12"/>
  <c r="I25" i="12"/>
  <c r="J25" i="12"/>
  <c r="K25" i="12"/>
  <c r="I26" i="12"/>
  <c r="J26" i="12"/>
  <c r="K26" i="12"/>
  <c r="I27" i="12"/>
  <c r="J27" i="12"/>
  <c r="K27" i="12"/>
  <c r="I28" i="12"/>
  <c r="J28" i="12"/>
  <c r="K28" i="12"/>
  <c r="I29" i="12"/>
  <c r="J29" i="12"/>
  <c r="K29" i="12"/>
  <c r="I30" i="12"/>
  <c r="J30" i="12"/>
  <c r="K30" i="12"/>
  <c r="I31" i="12"/>
  <c r="J31" i="12"/>
  <c r="K31" i="12"/>
  <c r="I32" i="12"/>
  <c r="J32" i="12"/>
  <c r="K32" i="12"/>
  <c r="I33" i="12"/>
  <c r="J33" i="12"/>
  <c r="K33" i="12"/>
  <c r="I34" i="12"/>
  <c r="J34" i="12"/>
  <c r="K34" i="12"/>
  <c r="T58" i="26"/>
  <c r="S58" i="26"/>
  <c r="R58" i="26"/>
  <c r="T57" i="26"/>
  <c r="S57" i="26"/>
  <c r="R57" i="26"/>
  <c r="T56" i="26"/>
  <c r="S56" i="26"/>
  <c r="R56" i="26"/>
  <c r="T55" i="26"/>
  <c r="S55" i="26"/>
  <c r="R55" i="26"/>
  <c r="T54" i="26"/>
  <c r="S54" i="26"/>
  <c r="R54" i="26"/>
  <c r="T53" i="26"/>
  <c r="S53" i="26"/>
  <c r="R53" i="26"/>
  <c r="T52" i="26"/>
  <c r="S52" i="26"/>
  <c r="R52" i="26"/>
  <c r="T51" i="26"/>
  <c r="S51" i="26"/>
  <c r="R51" i="26"/>
  <c r="T50" i="26"/>
  <c r="S50" i="26"/>
  <c r="R50" i="26"/>
  <c r="T49" i="26"/>
  <c r="S49" i="26"/>
  <c r="R49" i="26"/>
  <c r="T48" i="26"/>
  <c r="S48" i="26"/>
  <c r="R48" i="26"/>
  <c r="T47" i="26"/>
  <c r="S47" i="26"/>
  <c r="R47" i="26"/>
  <c r="T46" i="26"/>
  <c r="S46" i="26"/>
  <c r="R46" i="26"/>
  <c r="T45" i="26"/>
  <c r="S45" i="26"/>
  <c r="R45" i="26"/>
  <c r="T44" i="26"/>
  <c r="S44" i="26"/>
  <c r="R44" i="26"/>
  <c r="T43" i="26"/>
  <c r="S43" i="26"/>
  <c r="R43" i="26"/>
  <c r="T42" i="26"/>
  <c r="S42" i="26"/>
  <c r="R42" i="26"/>
  <c r="T41" i="26"/>
  <c r="S41" i="26"/>
  <c r="R41" i="26"/>
  <c r="T40" i="26"/>
  <c r="S40" i="26"/>
  <c r="R40" i="26"/>
  <c r="T39" i="26"/>
  <c r="S39" i="26"/>
  <c r="R39" i="26"/>
  <c r="T38" i="26"/>
  <c r="S38" i="26"/>
  <c r="R38" i="26"/>
  <c r="T37" i="26"/>
  <c r="S37" i="26"/>
  <c r="R37" i="26"/>
  <c r="T59" i="26"/>
  <c r="S59" i="26"/>
  <c r="U18" i="12" l="1"/>
  <c r="V18" i="12" s="1"/>
  <c r="P29" i="12"/>
  <c r="Z29" i="12" s="1"/>
  <c r="P20" i="12"/>
  <c r="Z20" i="12" s="1"/>
  <c r="P24" i="12"/>
  <c r="Z24" i="12" s="1"/>
  <c r="P25" i="12"/>
  <c r="Z25" i="12" s="1"/>
  <c r="O28" i="12"/>
  <c r="Y28" i="12" s="1"/>
  <c r="O24" i="12"/>
  <c r="Y24" i="12" s="1"/>
  <c r="P28" i="12"/>
  <c r="Z28" i="12" s="1"/>
  <c r="O19" i="12"/>
  <c r="Y19" i="12" s="1"/>
  <c r="N23" i="12"/>
  <c r="X23" i="12" s="1"/>
  <c r="N31" i="12"/>
  <c r="X31" i="12" s="1"/>
  <c r="P19" i="12"/>
  <c r="Z19" i="12" s="1"/>
  <c r="O23" i="12"/>
  <c r="Y23" i="12" s="1"/>
  <c r="N26" i="12"/>
  <c r="X26" i="12" s="1"/>
  <c r="N30" i="12"/>
  <c r="X30" i="12" s="1"/>
  <c r="O31" i="12"/>
  <c r="Y31" i="12" s="1"/>
  <c r="N34" i="12"/>
  <c r="N20" i="12"/>
  <c r="X20" i="12" s="1"/>
  <c r="O22" i="12"/>
  <c r="Y22" i="12" s="1"/>
  <c r="N25" i="12"/>
  <c r="X25" i="12" s="1"/>
  <c r="O26" i="12"/>
  <c r="Y26" i="12" s="1"/>
  <c r="P27" i="12"/>
  <c r="Z27" i="12" s="1"/>
  <c r="N29" i="12"/>
  <c r="X29" i="12" s="1"/>
  <c r="O30" i="12"/>
  <c r="Y30" i="12" s="1"/>
  <c r="N33" i="12"/>
  <c r="O34" i="12"/>
  <c r="N27" i="12"/>
  <c r="X27" i="12" s="1"/>
  <c r="N22" i="12"/>
  <c r="X22" i="12" s="1"/>
  <c r="P21" i="12"/>
  <c r="Z21" i="12" s="1"/>
  <c r="N21" i="12"/>
  <c r="X21" i="12" s="1"/>
  <c r="Y61" i="26"/>
  <c r="X61" i="26"/>
  <c r="W61" i="26"/>
  <c r="O18" i="12" l="1"/>
  <c r="Y18" i="12" s="1"/>
  <c r="N18" i="12"/>
  <c r="X18" i="12" s="1"/>
  <c r="P18" i="12"/>
  <c r="Z18" i="12" s="1"/>
  <c r="U17" i="12"/>
  <c r="V17" i="12"/>
  <c r="N17" i="12" s="1"/>
  <c r="X17" i="12" s="1"/>
  <c r="W10" i="26"/>
  <c r="X10" i="26"/>
  <c r="Y10" i="26"/>
  <c r="Z10" i="26"/>
  <c r="W11" i="26"/>
  <c r="X11" i="26"/>
  <c r="Y11" i="26"/>
  <c r="Z11" i="26"/>
  <c r="W12" i="26"/>
  <c r="X12" i="26"/>
  <c r="Y12" i="26"/>
  <c r="Z12" i="26"/>
  <c r="W13" i="26"/>
  <c r="X13" i="26"/>
  <c r="Y13" i="26"/>
  <c r="Z13" i="26"/>
  <c r="W14" i="26"/>
  <c r="X14" i="26"/>
  <c r="Y14" i="26"/>
  <c r="Z14" i="26"/>
  <c r="W15" i="26"/>
  <c r="X15" i="26"/>
  <c r="Y15" i="26"/>
  <c r="Z15" i="26"/>
  <c r="W16" i="26"/>
  <c r="X16" i="26"/>
  <c r="Y16" i="26"/>
  <c r="Z16" i="26"/>
  <c r="W17" i="26"/>
  <c r="X17" i="26"/>
  <c r="Y17" i="26"/>
  <c r="Z17" i="26"/>
  <c r="W18" i="26"/>
  <c r="X18" i="26"/>
  <c r="Y18" i="26"/>
  <c r="Z18" i="26"/>
  <c r="W19" i="26"/>
  <c r="X19" i="26"/>
  <c r="Y19" i="26"/>
  <c r="Z19" i="26"/>
  <c r="W20" i="26"/>
  <c r="X20" i="26"/>
  <c r="Y20" i="26"/>
  <c r="Z20" i="26"/>
  <c r="W21" i="26"/>
  <c r="X21" i="26"/>
  <c r="Y21" i="26"/>
  <c r="Z21" i="26"/>
  <c r="W22" i="26"/>
  <c r="X22" i="26"/>
  <c r="Y22" i="26"/>
  <c r="Z22" i="26"/>
  <c r="W23" i="26"/>
  <c r="X23" i="26"/>
  <c r="Y23" i="26"/>
  <c r="Z23" i="26"/>
  <c r="W24" i="26"/>
  <c r="X24" i="26"/>
  <c r="Y24" i="26"/>
  <c r="Z24" i="26"/>
  <c r="W25" i="26"/>
  <c r="X25" i="26"/>
  <c r="Y25" i="26"/>
  <c r="Z25" i="26"/>
  <c r="W26" i="26"/>
  <c r="X26" i="26"/>
  <c r="Y26" i="26"/>
  <c r="Z26" i="26"/>
  <c r="W27" i="26"/>
  <c r="X27" i="26"/>
  <c r="Y27" i="26"/>
  <c r="Z27" i="26"/>
  <c r="W28" i="26"/>
  <c r="X28" i="26"/>
  <c r="Y28" i="26"/>
  <c r="Z28" i="26"/>
  <c r="W29" i="26"/>
  <c r="X29" i="26"/>
  <c r="Y29" i="26"/>
  <c r="Z29" i="26"/>
  <c r="W30" i="26"/>
  <c r="X30" i="26"/>
  <c r="Y30" i="26"/>
  <c r="Z30" i="26"/>
  <c r="W31" i="26"/>
  <c r="X31" i="26"/>
  <c r="Y31" i="26"/>
  <c r="Z31" i="26"/>
  <c r="W32" i="26"/>
  <c r="X32" i="26"/>
  <c r="Y32" i="26"/>
  <c r="Z32" i="26"/>
  <c r="W37" i="26"/>
  <c r="X37" i="26"/>
  <c r="Y37" i="26"/>
  <c r="Z37" i="26"/>
  <c r="W38" i="26"/>
  <c r="X38" i="26"/>
  <c r="Y38" i="26"/>
  <c r="Z38" i="26"/>
  <c r="W39" i="26"/>
  <c r="X39" i="26"/>
  <c r="Y39" i="26"/>
  <c r="Z39" i="26"/>
  <c r="W40" i="26"/>
  <c r="X40" i="26"/>
  <c r="Y40" i="26"/>
  <c r="Z40" i="26"/>
  <c r="W41" i="26"/>
  <c r="X41" i="26"/>
  <c r="Y41" i="26"/>
  <c r="Z41" i="26"/>
  <c r="W42" i="26"/>
  <c r="X42" i="26"/>
  <c r="Y42" i="26"/>
  <c r="Z42" i="26"/>
  <c r="W43" i="26"/>
  <c r="X43" i="26"/>
  <c r="Y43" i="26"/>
  <c r="Z43" i="26"/>
  <c r="W44" i="26"/>
  <c r="X44" i="26"/>
  <c r="Y44" i="26"/>
  <c r="Z44" i="26"/>
  <c r="W45" i="26"/>
  <c r="X45" i="26"/>
  <c r="Y45" i="26"/>
  <c r="Z45" i="26"/>
  <c r="W46" i="26"/>
  <c r="X46" i="26"/>
  <c r="Y46" i="26"/>
  <c r="Z46" i="26"/>
  <c r="W47" i="26"/>
  <c r="X47" i="26"/>
  <c r="Y47" i="26"/>
  <c r="Z47" i="26"/>
  <c r="W48" i="26"/>
  <c r="X48" i="26"/>
  <c r="Y48" i="26"/>
  <c r="Z48" i="26"/>
  <c r="W49" i="26"/>
  <c r="X49" i="26"/>
  <c r="Y49" i="26"/>
  <c r="Z49" i="26"/>
  <c r="W50" i="26"/>
  <c r="X50" i="26"/>
  <c r="Y50" i="26"/>
  <c r="Z50" i="26"/>
  <c r="W51" i="26"/>
  <c r="X51" i="26"/>
  <c r="Y51" i="26"/>
  <c r="Z51" i="26"/>
  <c r="W52" i="26"/>
  <c r="X52" i="26"/>
  <c r="Y52" i="26"/>
  <c r="Z52" i="26"/>
  <c r="W53" i="26"/>
  <c r="X53" i="26"/>
  <c r="Y53" i="26"/>
  <c r="Z53" i="26"/>
  <c r="W54" i="26"/>
  <c r="X54" i="26"/>
  <c r="Y54" i="26"/>
  <c r="Z54" i="26"/>
  <c r="W55" i="26"/>
  <c r="X55" i="26"/>
  <c r="Y55" i="26"/>
  <c r="Z55" i="26"/>
  <c r="W56" i="26"/>
  <c r="X56" i="26"/>
  <c r="Y56" i="26"/>
  <c r="Z56" i="26"/>
  <c r="W57" i="26"/>
  <c r="X57" i="26"/>
  <c r="Y57" i="26"/>
  <c r="Z57" i="26"/>
  <c r="W58" i="26"/>
  <c r="X58" i="26"/>
  <c r="Y58" i="26"/>
  <c r="Z58" i="26"/>
  <c r="R59" i="26"/>
  <c r="W59" i="26"/>
  <c r="X59" i="26"/>
  <c r="Y59" i="26"/>
  <c r="Z59" i="26"/>
  <c r="U16" i="12" l="1"/>
  <c r="P17" i="12"/>
  <c r="Z17" i="12" s="1"/>
  <c r="O17" i="12"/>
  <c r="Y17" i="12" s="1"/>
  <c r="O5" i="12"/>
  <c r="V16" i="12" l="1"/>
  <c r="P16" i="12" s="1"/>
  <c r="Z16" i="12" s="1"/>
  <c r="U15" i="12"/>
  <c r="J139" i="25"/>
  <c r="K139" i="25"/>
  <c r="L139" i="25"/>
  <c r="M139" i="25"/>
  <c r="N139" i="25"/>
  <c r="O139" i="25"/>
  <c r="P139" i="25"/>
  <c r="Q139" i="25"/>
  <c r="R139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J140" i="25"/>
  <c r="K140" i="25"/>
  <c r="K144" i="25" s="1"/>
  <c r="L140" i="25"/>
  <c r="L144" i="25" s="1"/>
  <c r="M140" i="25"/>
  <c r="N140" i="25"/>
  <c r="O140" i="25"/>
  <c r="O144" i="25" s="1"/>
  <c r="P140" i="25"/>
  <c r="P144" i="25" s="1"/>
  <c r="Q140" i="25"/>
  <c r="R140" i="25"/>
  <c r="S140" i="25"/>
  <c r="S144" i="25" s="1"/>
  <c r="T140" i="25"/>
  <c r="T144" i="25" s="1"/>
  <c r="U140" i="25"/>
  <c r="V140" i="25"/>
  <c r="W140" i="25"/>
  <c r="W144" i="25" s="1"/>
  <c r="X140" i="25"/>
  <c r="X144" i="25" s="1"/>
  <c r="Y140" i="25"/>
  <c r="Z140" i="25"/>
  <c r="AA140" i="25"/>
  <c r="AA144" i="25" s="1"/>
  <c r="AB140" i="25"/>
  <c r="AB144" i="25" s="1"/>
  <c r="AC140" i="25"/>
  <c r="AD140" i="25"/>
  <c r="AE140" i="25"/>
  <c r="AE144" i="25" s="1"/>
  <c r="AF140" i="25"/>
  <c r="AF144" i="25" s="1"/>
  <c r="AG140" i="25"/>
  <c r="AH140" i="25"/>
  <c r="J142" i="25"/>
  <c r="J144" i="25" s="1"/>
  <c r="K142" i="25"/>
  <c r="L142" i="25"/>
  <c r="M142" i="25"/>
  <c r="N142" i="25"/>
  <c r="N144" i="25" s="1"/>
  <c r="O142" i="25"/>
  <c r="P142" i="25"/>
  <c r="Q142" i="25"/>
  <c r="R142" i="25"/>
  <c r="R144" i="25" s="1"/>
  <c r="S142" i="25"/>
  <c r="T142" i="25"/>
  <c r="U142" i="25"/>
  <c r="V142" i="25"/>
  <c r="V144" i="25" s="1"/>
  <c r="W142" i="25"/>
  <c r="X142" i="25"/>
  <c r="Y142" i="25"/>
  <c r="Z142" i="25"/>
  <c r="Z144" i="25" s="1"/>
  <c r="AA142" i="25"/>
  <c r="AB142" i="25"/>
  <c r="AC142" i="25"/>
  <c r="AD142" i="25"/>
  <c r="AD144" i="25" s="1"/>
  <c r="AE142" i="25"/>
  <c r="AF142" i="25"/>
  <c r="AG142" i="25"/>
  <c r="AH142" i="25"/>
  <c r="AH144" i="25" s="1"/>
  <c r="J143" i="25"/>
  <c r="K143" i="25"/>
  <c r="L143" i="25"/>
  <c r="M143" i="25"/>
  <c r="N143" i="25"/>
  <c r="O143" i="25"/>
  <c r="P143" i="25"/>
  <c r="Q143" i="25"/>
  <c r="R143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M144" i="25"/>
  <c r="Q144" i="25"/>
  <c r="U144" i="25"/>
  <c r="Y144" i="25"/>
  <c r="AC144" i="25"/>
  <c r="AG144" i="25"/>
  <c r="J146" i="25"/>
  <c r="K146" i="25"/>
  <c r="L146" i="25"/>
  <c r="M146" i="25"/>
  <c r="N146" i="25"/>
  <c r="O146" i="25"/>
  <c r="P146" i="25"/>
  <c r="Q146" i="25"/>
  <c r="R146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J147" i="25"/>
  <c r="K147" i="25"/>
  <c r="L147" i="25"/>
  <c r="M147" i="25"/>
  <c r="N147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J148" i="25"/>
  <c r="K148" i="25"/>
  <c r="L148" i="25"/>
  <c r="M148" i="25"/>
  <c r="N148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AE38" i="24"/>
  <c r="AF38" i="24"/>
  <c r="AG38" i="24"/>
  <c r="AH38" i="24"/>
  <c r="AJ38" i="24"/>
  <c r="J39" i="24"/>
  <c r="J47" i="24" s="1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J39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J40" i="24"/>
  <c r="J41" i="24"/>
  <c r="J49" i="24" s="1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J41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J42" i="24"/>
  <c r="J46" i="24"/>
  <c r="L46" i="24"/>
  <c r="J48" i="24"/>
  <c r="L48" i="24"/>
  <c r="E49" i="24"/>
  <c r="J50" i="24"/>
  <c r="L50" i="24" s="1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AB90" i="24"/>
  <c r="AC90" i="24"/>
  <c r="AD90" i="24"/>
  <c r="AE90" i="24"/>
  <c r="AF90" i="24"/>
  <c r="AG90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F96" i="24"/>
  <c r="J96" i="24"/>
  <c r="O96" i="24" s="1"/>
  <c r="L96" i="24"/>
  <c r="F97" i="24"/>
  <c r="J97" i="24"/>
  <c r="O97" i="24" s="1"/>
  <c r="F98" i="24"/>
  <c r="J98" i="24"/>
  <c r="O98" i="24" s="1"/>
  <c r="L98" i="24"/>
  <c r="F99" i="24"/>
  <c r="J99" i="24"/>
  <c r="O99" i="24" s="1"/>
  <c r="F100" i="24"/>
  <c r="J100" i="24"/>
  <c r="O100" i="24" s="1"/>
  <c r="L100" i="24"/>
  <c r="E101" i="24"/>
  <c r="U14" i="12" l="1"/>
  <c r="V14" i="12" s="1"/>
  <c r="N14" i="12" s="1"/>
  <c r="X14" i="12" s="1"/>
  <c r="O16" i="12"/>
  <c r="Y16" i="12" s="1"/>
  <c r="N16" i="12"/>
  <c r="X16" i="12" s="1"/>
  <c r="V15" i="12"/>
  <c r="L49" i="24"/>
  <c r="L99" i="24"/>
  <c r="L47" i="24"/>
  <c r="L97" i="24"/>
  <c r="N15" i="12" l="1"/>
  <c r="X15" i="12" s="1"/>
  <c r="O15" i="12"/>
  <c r="Y15" i="12" s="1"/>
  <c r="U13" i="12"/>
  <c r="V13" i="12"/>
  <c r="P14" i="12"/>
  <c r="Z14" i="12" s="1"/>
  <c r="O14" i="12"/>
  <c r="Y14" i="12" s="1"/>
  <c r="P15" i="12"/>
  <c r="Z15" i="12" s="1"/>
  <c r="P13" i="12" l="1"/>
  <c r="Z13" i="12" s="1"/>
  <c r="O13" i="12"/>
  <c r="Y13" i="12" s="1"/>
  <c r="U12" i="12"/>
  <c r="V12" i="12"/>
  <c r="N13" i="12"/>
  <c r="X13" i="12" s="1"/>
  <c r="Q34" i="12"/>
  <c r="U11" i="12" l="1"/>
  <c r="V11" i="12" s="1"/>
  <c r="AF1939" i="13"/>
  <c r="AF1940" i="13"/>
  <c r="AF1943" i="13"/>
  <c r="AF1944" i="13"/>
  <c r="AF1945" i="13" s="1"/>
  <c r="AF1948" i="13"/>
  <c r="AF1949" i="13"/>
  <c r="AF1952" i="13"/>
  <c r="AF1957" i="13" s="1"/>
  <c r="AF1953" i="13"/>
  <c r="AF1958" i="13"/>
  <c r="U10" i="12" l="1"/>
  <c r="V10" i="12" s="1"/>
  <c r="O10" i="12" s="1"/>
  <c r="AF1941" i="13"/>
  <c r="AF1950" i="13"/>
  <c r="AF1954" i="13"/>
  <c r="AF1960" i="13" s="1"/>
  <c r="AE1939" i="13"/>
  <c r="AE1940" i="13"/>
  <c r="AE1943" i="13"/>
  <c r="AE1944" i="13"/>
  <c r="AE1948" i="13"/>
  <c r="AE1949" i="13"/>
  <c r="AA1975" i="13" s="1"/>
  <c r="AE1952" i="13"/>
  <c r="AE1953" i="13"/>
  <c r="AE1954" i="13" s="1"/>
  <c r="P10" i="12" l="1"/>
  <c r="N10" i="12"/>
  <c r="AF1959" i="13"/>
  <c r="AF1962" i="13"/>
  <c r="AE1941" i="13"/>
  <c r="AE1950" i="13"/>
  <c r="AE1959" i="13" s="1"/>
  <c r="AA1968" i="13"/>
  <c r="AE1945" i="13"/>
  <c r="AE1958" i="13"/>
  <c r="AE1957" i="13"/>
  <c r="J5" i="12"/>
  <c r="Q10" i="12" l="1"/>
  <c r="Q33" i="12"/>
  <c r="AE1960" i="13"/>
  <c r="L34" i="12" l="1"/>
  <c r="L10" i="12"/>
  <c r="L33" i="12"/>
  <c r="AH1944" i="13"/>
  <c r="AH1943" i="13"/>
  <c r="AH1952" i="13"/>
  <c r="AH1949" i="13"/>
  <c r="AH1948" i="13"/>
  <c r="AH1939" i="13"/>
  <c r="AH1940" i="13"/>
  <c r="AH1953" i="13"/>
  <c r="H1948" i="13"/>
  <c r="H1952" i="13"/>
  <c r="H1949" i="13"/>
  <c r="H1953" i="13"/>
  <c r="H1944" i="13"/>
  <c r="H1939" i="13"/>
  <c r="H1940" i="13"/>
  <c r="H1943" i="13"/>
  <c r="J1948" i="13"/>
  <c r="J1952" i="13"/>
  <c r="J1949" i="13"/>
  <c r="J1953" i="13"/>
  <c r="J1944" i="13"/>
  <c r="J1939" i="13"/>
  <c r="J1940" i="13"/>
  <c r="J1943" i="13"/>
  <c r="K1948" i="13"/>
  <c r="K1952" i="13"/>
  <c r="K1949" i="13"/>
  <c r="K1953" i="13"/>
  <c r="K1944" i="13"/>
  <c r="K1939" i="13"/>
  <c r="K1940" i="13"/>
  <c r="K1943" i="13"/>
  <c r="L1948" i="13"/>
  <c r="L1952" i="13"/>
  <c r="L1949" i="13"/>
  <c r="L1953" i="13"/>
  <c r="L1944" i="13"/>
  <c r="L1939" i="13"/>
  <c r="L1940" i="13"/>
  <c r="L1943" i="13"/>
  <c r="M1948" i="13"/>
  <c r="M1952" i="13"/>
  <c r="M1949" i="13"/>
  <c r="M1953" i="13"/>
  <c r="M1944" i="13"/>
  <c r="M1939" i="13"/>
  <c r="M1940" i="13"/>
  <c r="M1943" i="13"/>
  <c r="N1948" i="13"/>
  <c r="N1952" i="13"/>
  <c r="N1949" i="13"/>
  <c r="N1953" i="13"/>
  <c r="N1944" i="13"/>
  <c r="N1939" i="13"/>
  <c r="N1940" i="13"/>
  <c r="N1943" i="13"/>
  <c r="O1948" i="13"/>
  <c r="O1952" i="13"/>
  <c r="O1949" i="13"/>
  <c r="O1953" i="13"/>
  <c r="O1944" i="13"/>
  <c r="O1939" i="13"/>
  <c r="O1940" i="13"/>
  <c r="O1943" i="13"/>
  <c r="I1948" i="13"/>
  <c r="I1952" i="13"/>
  <c r="I1949" i="13"/>
  <c r="I1953" i="13"/>
  <c r="I1944" i="13"/>
  <c r="I1939" i="13"/>
  <c r="I1940" i="13"/>
  <c r="I1943" i="13"/>
  <c r="AD1953" i="13"/>
  <c r="AD1944" i="13"/>
  <c r="AD1952" i="13"/>
  <c r="AD1943" i="13"/>
  <c r="AD1949" i="13"/>
  <c r="AD1958" i="13" s="1"/>
  <c r="AD1939" i="13"/>
  <c r="AD1940" i="13"/>
  <c r="AD1948" i="13"/>
  <c r="G1943" i="13"/>
  <c r="G1944" i="13"/>
  <c r="G1953" i="13"/>
  <c r="G1949" i="13"/>
  <c r="G1952" i="13"/>
  <c r="G1948" i="13"/>
  <c r="G1939" i="13"/>
  <c r="G1940" i="13"/>
  <c r="R1943" i="13"/>
  <c r="R1944" i="13"/>
  <c r="R1953" i="13"/>
  <c r="R1949" i="13"/>
  <c r="R1958" i="13" s="1"/>
  <c r="R1952" i="13"/>
  <c r="R1948" i="13"/>
  <c r="R1939" i="13"/>
  <c r="R1940" i="13"/>
  <c r="S1943" i="13"/>
  <c r="S1944" i="13"/>
  <c r="S1953" i="13"/>
  <c r="S1949" i="13"/>
  <c r="S1958" i="13" s="1"/>
  <c r="S1952" i="13"/>
  <c r="S1948" i="13"/>
  <c r="S1939" i="13"/>
  <c r="S1940" i="13"/>
  <c r="T1943" i="13"/>
  <c r="T1944" i="13"/>
  <c r="T1953" i="13"/>
  <c r="T1949" i="13"/>
  <c r="T1958" i="13" s="1"/>
  <c r="T1952" i="13"/>
  <c r="T1948" i="13"/>
  <c r="T1939" i="13"/>
  <c r="T1940" i="13"/>
  <c r="U1943" i="13"/>
  <c r="U1944" i="13"/>
  <c r="U1953" i="13"/>
  <c r="U1949" i="13"/>
  <c r="U1958" i="13" s="1"/>
  <c r="U1952" i="13"/>
  <c r="U1948" i="13"/>
  <c r="U1939" i="13"/>
  <c r="U1940" i="13"/>
  <c r="V1943" i="13"/>
  <c r="V1944" i="13"/>
  <c r="V1953" i="13"/>
  <c r="V1962" i="13" s="1"/>
  <c r="V1949" i="13"/>
  <c r="V1952" i="13"/>
  <c r="V1948" i="13"/>
  <c r="V1939" i="13"/>
  <c r="V1940" i="13"/>
  <c r="W1943" i="13"/>
  <c r="W1944" i="13"/>
  <c r="W1953" i="13"/>
  <c r="W1962" i="13" s="1"/>
  <c r="W1949" i="13"/>
  <c r="W1952" i="13"/>
  <c r="W1948" i="13"/>
  <c r="W1939" i="13"/>
  <c r="W1940" i="13"/>
  <c r="X1943" i="13"/>
  <c r="X1944" i="13"/>
  <c r="X1953" i="13"/>
  <c r="X1962" i="13" s="1"/>
  <c r="X1949" i="13"/>
  <c r="X1952" i="13"/>
  <c r="X1948" i="13"/>
  <c r="X1939" i="13"/>
  <c r="X1940" i="13"/>
  <c r="Y1943" i="13"/>
  <c r="Y1944" i="13"/>
  <c r="Y1953" i="13"/>
  <c r="Y1962" i="13" s="1"/>
  <c r="Y1949" i="13"/>
  <c r="Y1952" i="13"/>
  <c r="Y1948" i="13"/>
  <c r="Y1939" i="13"/>
  <c r="Y1940" i="13"/>
  <c r="Z1943" i="13"/>
  <c r="Z1944" i="13"/>
  <c r="Z1953" i="13"/>
  <c r="Z1962" i="13" s="1"/>
  <c r="Z1949" i="13"/>
  <c r="Z1952" i="13"/>
  <c r="Z1948" i="13"/>
  <c r="Z1939" i="13"/>
  <c r="Z1940" i="13"/>
  <c r="AA1943" i="13"/>
  <c r="AA1944" i="13"/>
  <c r="AA1953" i="13"/>
  <c r="AA1962" i="13" s="1"/>
  <c r="AA1949" i="13"/>
  <c r="AA1952" i="13"/>
  <c r="AA1948" i="13"/>
  <c r="AA1939" i="13"/>
  <c r="AA1940" i="13"/>
  <c r="AB1943" i="13"/>
  <c r="AB1944" i="13"/>
  <c r="AB1953" i="13"/>
  <c r="AB1962" i="13" s="1"/>
  <c r="AB1949" i="13"/>
  <c r="AB1952" i="13"/>
  <c r="AB1948" i="13"/>
  <c r="AB1939" i="13"/>
  <c r="AB1940" i="13"/>
  <c r="AC1943" i="13"/>
  <c r="AC1944" i="13"/>
  <c r="AC1949" i="13"/>
  <c r="AC1952" i="13"/>
  <c r="AC1953" i="13"/>
  <c r="AC1948" i="13"/>
  <c r="AC1939" i="13"/>
  <c r="AC1940" i="13"/>
  <c r="P1948" i="13"/>
  <c r="P1952" i="13"/>
  <c r="P1949" i="13"/>
  <c r="P1953" i="13"/>
  <c r="P1944" i="13"/>
  <c r="P1939" i="13"/>
  <c r="P1940" i="13"/>
  <c r="P1943" i="13"/>
  <c r="Q1943" i="13"/>
  <c r="Q1944" i="13"/>
  <c r="Q1953" i="13"/>
  <c r="Q1949" i="13"/>
  <c r="Q1952" i="13"/>
  <c r="Q1948" i="13"/>
  <c r="Q1939" i="13"/>
  <c r="Q1940" i="13"/>
  <c r="AD1957" i="13" l="1"/>
  <c r="AC1962" i="13"/>
  <c r="Q1958" i="13"/>
  <c r="AB1958" i="13"/>
  <c r="AA1958" i="13"/>
  <c r="Z1958" i="13"/>
  <c r="Y1958" i="13"/>
  <c r="X1958" i="13"/>
  <c r="W1958" i="13"/>
  <c r="V1958" i="13"/>
  <c r="L1945" i="13"/>
  <c r="L1954" i="13" s="1"/>
  <c r="K1945" i="13"/>
  <c r="K1954" i="13" s="1"/>
  <c r="J1945" i="13"/>
  <c r="J1954" i="13" s="1"/>
  <c r="H1945" i="13"/>
  <c r="H1954" i="13" s="1"/>
  <c r="G1958" i="13"/>
  <c r="I1945" i="13"/>
  <c r="I1954" i="13" s="1"/>
  <c r="O1945" i="13"/>
  <c r="O1954" i="13" s="1"/>
  <c r="N1945" i="13"/>
  <c r="N1954" i="13" s="1"/>
  <c r="M1945" i="13"/>
  <c r="M1954" i="13" s="1"/>
  <c r="AH1958" i="13"/>
  <c r="P1945" i="13"/>
  <c r="P1954" i="13" s="1"/>
  <c r="Q1957" i="13"/>
  <c r="AB1957" i="13"/>
  <c r="AA1957" i="13"/>
  <c r="Z1957" i="13"/>
  <c r="Y1957" i="13"/>
  <c r="X1957" i="13"/>
  <c r="U1957" i="13"/>
  <c r="T1957" i="13"/>
  <c r="S1957" i="13"/>
  <c r="R1957" i="13"/>
  <c r="G1957" i="13"/>
  <c r="AH1957" i="13"/>
  <c r="P1958" i="13"/>
  <c r="AC1958" i="13"/>
  <c r="I1958" i="13"/>
  <c r="O1958" i="13"/>
  <c r="N1958" i="13"/>
  <c r="M1958" i="13"/>
  <c r="L1958" i="13"/>
  <c r="K1958" i="13"/>
  <c r="J1958" i="13"/>
  <c r="H1958" i="13"/>
  <c r="W1957" i="13"/>
  <c r="V1957" i="13"/>
  <c r="AC1957" i="13"/>
  <c r="P1957" i="13"/>
  <c r="AD1962" i="13"/>
  <c r="AE1962" i="13"/>
  <c r="I1957" i="13"/>
  <c r="O1957" i="13"/>
  <c r="N1957" i="13"/>
  <c r="M1957" i="13"/>
  <c r="L1957" i="13"/>
  <c r="K1957" i="13"/>
  <c r="J1957" i="13"/>
  <c r="H1957" i="13"/>
  <c r="Q1941" i="13"/>
  <c r="P1941" i="13"/>
  <c r="AC1941" i="13"/>
  <c r="AB1941" i="13"/>
  <c r="AA1941" i="13"/>
  <c r="Z1941" i="13"/>
  <c r="Y1941" i="13"/>
  <c r="X1941" i="13"/>
  <c r="W1941" i="13"/>
  <c r="V1941" i="13"/>
  <c r="U1941" i="13"/>
  <c r="T1941" i="13"/>
  <c r="S1941" i="13"/>
  <c r="R1941" i="13"/>
  <c r="G1941" i="13"/>
  <c r="AD1941" i="13"/>
  <c r="I1941" i="13"/>
  <c r="O1941" i="13"/>
  <c r="N1941" i="13"/>
  <c r="M1941" i="13"/>
  <c r="L1941" i="13"/>
  <c r="K1941" i="13"/>
  <c r="J1941" i="13"/>
  <c r="H1941" i="13"/>
  <c r="E7" i="12"/>
  <c r="C7" i="12"/>
  <c r="O11" i="12"/>
  <c r="O12" i="12" s="1"/>
  <c r="P11" i="12"/>
  <c r="P12" i="12" s="1"/>
  <c r="F4" i="12"/>
  <c r="Q1945" i="13"/>
  <c r="Q1954" i="13" s="1"/>
  <c r="AC1945" i="13"/>
  <c r="AC1954" i="13" s="1"/>
  <c r="AB1945" i="13"/>
  <c r="AB1954" i="13" s="1"/>
  <c r="AA1945" i="13"/>
  <c r="AA1954" i="13" s="1"/>
  <c r="Z1945" i="13"/>
  <c r="Z1954" i="13" s="1"/>
  <c r="Y1945" i="13"/>
  <c r="Y1954" i="13" s="1"/>
  <c r="X1945" i="13"/>
  <c r="X1954" i="13" s="1"/>
  <c r="W1945" i="13"/>
  <c r="W1954" i="13" s="1"/>
  <c r="AA1974" i="13"/>
  <c r="AB1975" i="13" s="1"/>
  <c r="AA1967" i="13"/>
  <c r="AB1968" i="13" s="1"/>
  <c r="V1945" i="13"/>
  <c r="V1954" i="13" s="1"/>
  <c r="U1945" i="13"/>
  <c r="U1954" i="13" s="1"/>
  <c r="T1945" i="13"/>
  <c r="T1954" i="13" s="1"/>
  <c r="S1945" i="13"/>
  <c r="S1954" i="13" s="1"/>
  <c r="R1945" i="13"/>
  <c r="R1954" i="13" s="1"/>
  <c r="G1945" i="13"/>
  <c r="G1954" i="13" s="1"/>
  <c r="AD1945" i="13"/>
  <c r="AD1954" i="13"/>
  <c r="AD1950" i="13"/>
  <c r="G1950" i="13"/>
  <c r="H1950" i="13"/>
  <c r="R1950" i="13"/>
  <c r="S1950" i="13"/>
  <c r="T1950" i="13"/>
  <c r="U1950" i="13"/>
  <c r="V1950" i="13"/>
  <c r="W1950" i="13"/>
  <c r="X1950" i="13"/>
  <c r="Y1950" i="13"/>
  <c r="Z1950" i="13"/>
  <c r="AA1950" i="13"/>
  <c r="AB1950" i="13"/>
  <c r="AC1950" i="13"/>
  <c r="J1950" i="13"/>
  <c r="K1950" i="13"/>
  <c r="L1950" i="13"/>
  <c r="M1950" i="13"/>
  <c r="N1950" i="13"/>
  <c r="O1950" i="13"/>
  <c r="P1950" i="13"/>
  <c r="Q1950" i="13"/>
  <c r="I1950" i="13"/>
  <c r="F3" i="12"/>
  <c r="G5" i="12" s="1"/>
  <c r="Q30" i="12" l="1"/>
  <c r="Q31" i="12"/>
  <c r="F7" i="12"/>
  <c r="J11" i="12"/>
  <c r="J12" i="12" s="1"/>
  <c r="Q1959" i="13"/>
  <c r="Q1960" i="13"/>
  <c r="M1959" i="13"/>
  <c r="M1960" i="13"/>
  <c r="Y1959" i="13"/>
  <c r="Y1960" i="13"/>
  <c r="U1959" i="13"/>
  <c r="U1960" i="13"/>
  <c r="H1959" i="13"/>
  <c r="H1960" i="13"/>
  <c r="P1960" i="13"/>
  <c r="P1959" i="13"/>
  <c r="L1960" i="13"/>
  <c r="L1959" i="13"/>
  <c r="AB1960" i="13"/>
  <c r="AB1959" i="13"/>
  <c r="X1960" i="13"/>
  <c r="X1959" i="13"/>
  <c r="T1960" i="13"/>
  <c r="T1959" i="13"/>
  <c r="G1960" i="13"/>
  <c r="G1959" i="13"/>
  <c r="O1960" i="13"/>
  <c r="O1959" i="13"/>
  <c r="K1960" i="13"/>
  <c r="K1959" i="13"/>
  <c r="AA1960" i="13"/>
  <c r="AA1959" i="13"/>
  <c r="W1960" i="13"/>
  <c r="W1959" i="13"/>
  <c r="S1960" i="13"/>
  <c r="S1959" i="13"/>
  <c r="AD1960" i="13"/>
  <c r="AD1959" i="13"/>
  <c r="F5" i="12"/>
  <c r="P3" i="12" s="1"/>
  <c r="I1959" i="13"/>
  <c r="I1960" i="13"/>
  <c r="N1960" i="13"/>
  <c r="N1959" i="13"/>
  <c r="J1960" i="13"/>
  <c r="J1959" i="13"/>
  <c r="Z1960" i="13"/>
  <c r="Z1959" i="13"/>
  <c r="V1960" i="13"/>
  <c r="V1959" i="13"/>
  <c r="R1960" i="13"/>
  <c r="R1959" i="13"/>
  <c r="K11" i="12"/>
  <c r="K12" i="12" s="1"/>
  <c r="AC1959" i="13"/>
  <c r="AC1960" i="13"/>
  <c r="B7" i="12"/>
  <c r="I11" i="12"/>
  <c r="L13" i="12"/>
  <c r="L14" i="12"/>
  <c r="L15" i="12"/>
  <c r="L16" i="12"/>
  <c r="L17" i="12"/>
  <c r="L20" i="12"/>
  <c r="L21" i="12"/>
  <c r="L22" i="12"/>
  <c r="L23" i="12"/>
  <c r="L18" i="12"/>
  <c r="L19" i="12"/>
  <c r="N11" i="12"/>
  <c r="Q13" i="12"/>
  <c r="Q14" i="12"/>
  <c r="Q15" i="12"/>
  <c r="Q16" i="12"/>
  <c r="Q17" i="12"/>
  <c r="Q20" i="12"/>
  <c r="Q21" i="12"/>
  <c r="Q22" i="12"/>
  <c r="Q23" i="12"/>
  <c r="Q24" i="12"/>
  <c r="Q25" i="12"/>
  <c r="Q26" i="12"/>
  <c r="Q27" i="12"/>
  <c r="Q28" i="12"/>
  <c r="Q29" i="12"/>
  <c r="Q18" i="12"/>
  <c r="Q19" i="12"/>
  <c r="Q32" i="12" l="1"/>
  <c r="N3" i="12"/>
  <c r="O3" i="12"/>
  <c r="N12" i="12"/>
  <c r="Q12" i="12" s="1"/>
  <c r="Q11" i="12"/>
  <c r="L31" i="12"/>
  <c r="L30" i="12"/>
  <c r="L26" i="12"/>
  <c r="L25" i="12"/>
  <c r="L24" i="12"/>
  <c r="L32" i="12"/>
  <c r="L11" i="12"/>
  <c r="I12" i="12"/>
  <c r="L12" i="12" s="1"/>
  <c r="L29" i="12"/>
  <c r="L28" i="12"/>
  <c r="L27" i="12"/>
</calcChain>
</file>

<file path=xl/comments1.xml><?xml version="1.0" encoding="utf-8"?>
<comments xmlns="http://schemas.openxmlformats.org/spreadsheetml/2006/main">
  <authors>
    <author>Guus Velders</author>
    <author>Velders</author>
  </authors>
  <commentList>
    <comment ref="F3" authorId="0">
      <text>
        <r>
          <rPr>
            <b/>
            <sz val="8"/>
            <color indexed="81"/>
            <rFont val="Tahoma"/>
            <family val="2"/>
          </rPr>
          <t>Guus Velders:</t>
        </r>
        <r>
          <rPr>
            <sz val="8"/>
            <color indexed="81"/>
            <rFont val="Tahoma"/>
            <family val="2"/>
          </rPr>
          <t xml:space="preserve">
1989 level</t>
        </r>
      </text>
    </comment>
    <comment ref="F4" authorId="0">
      <text>
        <r>
          <rPr>
            <b/>
            <sz val="8"/>
            <color indexed="81"/>
            <rFont val="Tahoma"/>
            <family val="2"/>
          </rPr>
          <t>Guus Velders:</t>
        </r>
        <r>
          <rPr>
            <sz val="8"/>
            <color indexed="81"/>
            <rFont val="Tahoma"/>
            <family val="2"/>
          </rPr>
          <t xml:space="preserve">
1989 level</t>
        </r>
      </text>
    </comment>
    <comment ref="O5" authorId="0">
      <text>
        <r>
          <rPr>
            <b/>
            <sz val="10"/>
            <color indexed="81"/>
            <rFont val="Tahoma"/>
            <family val="2"/>
          </rPr>
          <t>Guus Velders:</t>
        </r>
        <r>
          <rPr>
            <sz val="10"/>
            <color indexed="81"/>
            <rFont val="Tahoma"/>
            <family val="2"/>
          </rPr>
          <t xml:space="preserve">
0.067 = average ODP from 1989-2004
0.067 = average ODP with 70/20/10 distribution for HCFC-22/141b/142b</t>
        </r>
      </text>
    </comment>
    <comment ref="I9" authorId="1">
      <text>
        <r>
          <rPr>
            <b/>
            <sz val="8"/>
            <color indexed="81"/>
            <rFont val="Tahoma"/>
            <family val="2"/>
          </rPr>
          <t>Velders:</t>
        </r>
        <r>
          <rPr>
            <sz val="8"/>
            <color indexed="81"/>
            <rFont val="Tahoma"/>
            <family val="2"/>
          </rPr>
          <t xml:space="preserve">
M ontreal ODP</t>
        </r>
      </text>
    </comment>
    <comment ref="I11" authorId="0">
      <text>
        <r>
          <rPr>
            <b/>
            <sz val="8"/>
            <color indexed="81"/>
            <rFont val="Tahoma"/>
            <family val="2"/>
          </rPr>
          <t>Guus Velders:</t>
        </r>
        <r>
          <rPr>
            <sz val="8"/>
            <color indexed="81"/>
            <rFont val="Tahoma"/>
            <family val="2"/>
          </rPr>
          <t xml:space="preserve">
Interpolated
</t>
        </r>
      </text>
    </comment>
    <comment ref="N11" authorId="0">
      <text>
        <r>
          <rPr>
            <b/>
            <sz val="8"/>
            <color indexed="81"/>
            <rFont val="Tahoma"/>
            <family val="2"/>
          </rPr>
          <t>Guus Velders:</t>
        </r>
        <r>
          <rPr>
            <sz val="8"/>
            <color indexed="81"/>
            <rFont val="Tahoma"/>
            <family val="2"/>
          </rPr>
          <t xml:space="preserve">
Interpolated
</t>
        </r>
      </text>
    </comment>
  </commentList>
</comments>
</file>

<file path=xl/comments2.xml><?xml version="1.0" encoding="utf-8"?>
<comments xmlns="http://schemas.openxmlformats.org/spreadsheetml/2006/main">
  <authors>
    <author>Guus Velders</author>
  </authors>
  <commentList>
    <comment ref="R6" authorId="0">
      <text>
        <r>
          <rPr>
            <b/>
            <sz val="9"/>
            <color indexed="81"/>
            <rFont val="Tahoma"/>
            <charset val="1"/>
          </rPr>
          <t>Guus Velders:</t>
        </r>
        <r>
          <rPr>
            <sz val="9"/>
            <color indexed="81"/>
            <rFont val="Tahoma"/>
            <charset val="1"/>
          </rPr>
          <t xml:space="preserve">
Including HFC-123/124
All used for ICR and SAC</t>
        </r>
      </text>
    </comment>
  </commentList>
</comments>
</file>

<file path=xl/sharedStrings.xml><?xml version="1.0" encoding="utf-8"?>
<sst xmlns="http://schemas.openxmlformats.org/spreadsheetml/2006/main" count="25007" uniqueCount="323">
  <si>
    <t>Afghanistan</t>
  </si>
  <si>
    <t>Anx</t>
  </si>
  <si>
    <t>Grp</t>
  </si>
  <si>
    <t>AnxGrpName</t>
  </si>
  <si>
    <t>Baseline</t>
  </si>
  <si>
    <t>A</t>
  </si>
  <si>
    <t>I</t>
  </si>
  <si>
    <t>CFCs</t>
  </si>
  <si>
    <t>II</t>
  </si>
  <si>
    <t>Halons</t>
  </si>
  <si>
    <t>B</t>
  </si>
  <si>
    <t>Other Fully Halogenated CFCs</t>
  </si>
  <si>
    <t>Carbon Tetrachloride</t>
  </si>
  <si>
    <t>III</t>
  </si>
  <si>
    <t>Methyl Chloroform</t>
  </si>
  <si>
    <t>C</t>
  </si>
  <si>
    <t>HCFCs</t>
  </si>
  <si>
    <t>HBFCs</t>
  </si>
  <si>
    <t>Bromochloromethane</t>
  </si>
  <si>
    <t>E</t>
  </si>
  <si>
    <t>Methyl Bromide</t>
  </si>
  <si>
    <t>Albania</t>
  </si>
  <si>
    <t>Algeria</t>
  </si>
  <si>
    <t>Angola</t>
  </si>
  <si>
    <t>Antigua and Barbuda</t>
  </si>
  <si>
    <t>Argentina</t>
  </si>
  <si>
    <t>Armenia</t>
  </si>
  <si>
    <t>Bahamas</t>
  </si>
  <si>
    <t>Bahrain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</si>
  <si>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</si>
  <si>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</si>
  <si>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</si>
  <si>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</si>
  <si>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</si>
  <si>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</si>
  <si>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</si>
  <si>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</si>
  <si>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</si>
  <si>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</si>
  <si>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Burkina Faso</t>
  </si>
  <si>
    <t>Burundi</t>
  </si>
  <si>
    <t>Cambodia</t>
  </si>
  <si>
    <t>Cameroon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</si>
  <si>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</si>
  <si>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</si>
  <si>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</si>
  <si>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</si>
  <si>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</si>
  <si>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</si>
  <si>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</si>
  <si>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</si>
  <si>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</si>
  <si>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</si>
  <si>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</si>
  <si>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</si>
  <si>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</si>
  <si>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Democratic People's Republic of Korea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</si>
  <si>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</si>
  <si>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</si>
  <si>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</si>
  <si>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</si>
  <si>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</si>
  <si>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</si>
  <si>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</si>
  <si>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</si>
  <si>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</si>
  <si>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</si>
  <si>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Fiji</t>
  </si>
  <si>
    <t>Gabon</t>
  </si>
  <si>
    <t>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</si>
  <si>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</si>
  <si>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</si>
  <si>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</si>
  <si>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</si>
  <si>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</si>
  <si>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</si>
  <si>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</si>
  <si>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</si>
  <si>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</si>
  <si>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</si>
  <si>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</si>
  <si>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 (Islamic Republic of)</t>
  </si>
  <si>
    <t>Jamaica</t>
  </si>
  <si>
    <t>Jordan</t>
  </si>
  <si>
    <t>Kenya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</si>
  <si>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</si>
  <si>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</si>
  <si>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</si>
  <si>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</si>
  <si>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</si>
  <si>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</si>
  <si>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</si>
  <si>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</si>
  <si>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</si>
  <si>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</si>
  <si>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</si>
  <si>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</si>
  <si>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</si>
  <si>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</si>
  <si>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</si>
  <si>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</si>
  <si>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</si>
  <si>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</si>
  <si>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</si>
  <si>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</si>
  <si>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</si>
  <si>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</si>
  <si>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</si>
  <si>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</si>
  <si>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</si>
  <si>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</si>
  <si>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</si>
  <si>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</si>
  <si>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Niue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</si>
  <si>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</si>
  <si>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</si>
  <si>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</si>
  <si>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</si>
  <si>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</si>
  <si>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</si>
  <si>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</si>
  <si>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</si>
  <si>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Qatar</t>
  </si>
  <si>
    <t>Republic of Korea</t>
  </si>
  <si>
    <t>Republic of Moldova</t>
  </si>
  <si>
    <t>Romania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</si>
  <si>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</si>
  <si>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</si>
  <si>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</si>
  <si>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</si>
  <si>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</si>
  <si>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</si>
  <si>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</si>
  <si>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</si>
  <si>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</si>
  <si>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</si>
  <si>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</si>
  <si>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</si>
  <si>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Solomon Islands</t>
  </si>
  <si>
    <t>South Africa</t>
  </si>
  <si>
    <t>Sri Lanka</t>
  </si>
  <si>
    <t>Sudan</t>
  </si>
  <si>
    <t>Suriname</t>
  </si>
  <si>
    <t>Swaziland</t>
  </si>
  <si>
    <t>Syrian Arab Republic</t>
  </si>
  <si>
    <t>Thailand</t>
  </si>
  <si>
    <t>The Former Yugoslav Republic of Macedonia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</si>
  <si>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</si>
  <si>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</si>
  <si>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</si>
  <si>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</si>
  <si>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</si>
  <si>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</si>
  <si>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</si>
  <si>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</si>
  <si>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United Arab Emirates</t>
  </si>
  <si>
    <t>United Republic of Tanzania</t>
  </si>
  <si>
    <t>Uruguay</t>
  </si>
  <si>
    <t>Vanuatu</t>
  </si>
  <si>
    <t>Venezuela (Bolivarian Republic of)</t>
  </si>
  <si>
    <t>Viet Nam</t>
  </si>
  <si>
    <t>Yemen</t>
  </si>
  <si>
    <t>Zambia</t>
  </si>
  <si>
    <t>Zimbabwe</t>
  </si>
  <si>
    <t>Australia</t>
  </si>
  <si>
    <t>Austria</t>
  </si>
  <si>
    <t>Azerbaijan</t>
  </si>
  <si>
    <t>Belarus</t>
  </si>
  <si>
    <t>Belgium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</si>
  <si>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</si>
  <si>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</si>
  <si>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</si>
  <si>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</si>
  <si>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</si>
  <si>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</si>
  <si>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</si>
  <si>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</si>
  <si>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</si>
  <si>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</si>
  <si>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</si>
  <si>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</si>
  <si>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</si>
  <si>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</si>
  <si>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</si>
  <si>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</si>
  <si>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Kazakhstan</t>
  </si>
  <si>
    <t>Latvia</t>
  </si>
  <si>
    <t>Liechtenstein</t>
  </si>
  <si>
    <t>Lithuania</t>
  </si>
  <si>
    <t>Luxembourg</t>
  </si>
  <si>
    <t>Malta</t>
  </si>
  <si>
    <t>Monaco</t>
  </si>
  <si>
    <t>Netherlands</t>
  </si>
  <si>
    <t>New Zealand</t>
  </si>
  <si>
    <t>Norway</t>
  </si>
  <si>
    <t>Poland</t>
  </si>
  <si>
    <t>Portugal</t>
  </si>
  <si>
    <t>Russian Federation</t>
  </si>
  <si>
    <t>Slovakia</t>
  </si>
  <si>
    <t>Slovenia</t>
  </si>
  <si>
    <t>Spain</t>
  </si>
  <si>
    <t>Sweden</t>
  </si>
  <si>
    <t>Switzerland</t>
  </si>
  <si>
    <t>Tajikistan</t>
  </si>
  <si>
    <t>Ukraine</t>
  </si>
  <si>
    <t>United Kingdom of Great Britain and Northern Ireland</t>
  </si>
  <si>
    <t>United States of America</t>
  </si>
  <si>
    <t>Uzbekistan</t>
  </si>
  <si>
    <t>Art5 cons</t>
  </si>
  <si>
    <t>nonArt5 cons</t>
  </si>
  <si>
    <t>HCFC-22</t>
  </si>
  <si>
    <t>HCFC-141b</t>
  </si>
  <si>
    <t>HCFC-142b</t>
  </si>
  <si>
    <t>ODP</t>
  </si>
  <si>
    <t>Distribution</t>
  </si>
  <si>
    <t>Sums of all countries (ODP tonnes)</t>
  </si>
  <si>
    <t>Summary of UNEP data: Total HCFCs</t>
  </si>
  <si>
    <t>Article 5 consumption (tonnes)</t>
  </si>
  <si>
    <t>Average ODP =</t>
  </si>
  <si>
    <t>nonArticle 5 consumption (tonnes)</t>
  </si>
  <si>
    <t>Used for the calculations in other spreadsheets</t>
  </si>
  <si>
    <t>Baseline nonArt5 cons(ODP tonnes)</t>
  </si>
  <si>
    <t>Aver. %/yr</t>
  </si>
  <si>
    <t>HCFC</t>
  </si>
  <si>
    <t>CFC</t>
  </si>
  <si>
    <t>Totaal HCFC</t>
  </si>
  <si>
    <t>Region</t>
  </si>
  <si>
    <t>Type</t>
  </si>
  <si>
    <t>Country</t>
  </si>
  <si>
    <t>Prod</t>
  </si>
  <si>
    <t>nonA5</t>
  </si>
  <si>
    <t>A5</t>
  </si>
  <si>
    <t>Cons</t>
  </si>
  <si>
    <t>Andorra</t>
  </si>
  <si>
    <t>European Union</t>
  </si>
  <si>
    <t>Holy See</t>
  </si>
  <si>
    <t>San Marino</t>
  </si>
  <si>
    <t>Iraq</t>
  </si>
  <si>
    <t>Timor-Leste</t>
  </si>
  <si>
    <t>Totals</t>
  </si>
  <si>
    <t>Total</t>
  </si>
  <si>
    <t>ODS Production in ODP Tonnes</t>
  </si>
  <si>
    <t>ODS Consumption in ODP Tonnes</t>
  </si>
  <si>
    <t>Forecasts</t>
  </si>
  <si>
    <t>2003-07</t>
  </si>
  <si>
    <t>Annual increase</t>
  </si>
  <si>
    <t>Prod-Cons</t>
  </si>
  <si>
    <t>A5 Cons</t>
  </si>
  <si>
    <t>A5 Prod</t>
  </si>
  <si>
    <t>Libya</t>
  </si>
  <si>
    <t>Baseline average 2009-2010</t>
  </si>
  <si>
    <t>2009/10</t>
  </si>
  <si>
    <t>1989+</t>
  </si>
  <si>
    <t>South Sudan</t>
  </si>
  <si>
    <t>Lower than projected in PNAS2009</t>
  </si>
  <si>
    <t>PNAS2009</t>
  </si>
  <si>
    <t>Database last updated: Wednesday 15th October 2014 at 11:41.</t>
  </si>
  <si>
    <t>Federal Republic of Somalia</t>
  </si>
  <si>
    <t>ALM</t>
  </si>
  <si>
    <t>Code</t>
  </si>
  <si>
    <t>ASIA</t>
  </si>
  <si>
    <t>REF</t>
  </si>
  <si>
    <t>EU</t>
  </si>
  <si>
    <t>Type+A138</t>
  </si>
  <si>
    <t>AUSCAN</t>
  </si>
  <si>
    <t>EU28</t>
  </si>
  <si>
    <t>JAPAN</t>
  </si>
  <si>
    <t>USA</t>
  </si>
  <si>
    <t>CFC-11</t>
  </si>
  <si>
    <t>CFC-12</t>
  </si>
  <si>
    <t>CFC-113</t>
  </si>
  <si>
    <t>CFC-114</t>
  </si>
  <si>
    <t>CFC-115</t>
  </si>
  <si>
    <t>GWP</t>
  </si>
  <si>
    <t>%</t>
  </si>
  <si>
    <t>1989-global production</t>
  </si>
  <si>
    <t>CO2-eq</t>
  </si>
  <si>
    <t>HCFC+2.8%CFC</t>
  </si>
  <si>
    <t>Baseline for nonA5 EU proposal</t>
  </si>
  <si>
    <t>HCFC-22 was the only HCFC used in 1989</t>
  </si>
  <si>
    <t>CHINA</t>
  </si>
  <si>
    <t>INDIA</t>
  </si>
  <si>
    <t>R_ASIA</t>
  </si>
  <si>
    <t>AFRICA</t>
  </si>
  <si>
    <t>LATIN</t>
  </si>
  <si>
    <t>M_EAST</t>
  </si>
  <si>
    <t>R6</t>
  </si>
  <si>
    <t>R_OECD</t>
  </si>
  <si>
    <t>Data of 2013 completed on April 21, 2015 (access UNEP website)</t>
  </si>
  <si>
    <t>HCFCs Calculated/Controlled Consumption (tonnes)</t>
  </si>
  <si>
    <t>HCFC-123/124</t>
  </si>
  <si>
    <t>HCFC-225</t>
  </si>
  <si>
    <t xml:space="preserve">HCFC-142b </t>
  </si>
  <si>
    <t xml:space="preserve">HCFC-141b </t>
  </si>
  <si>
    <t xml:space="preserve">HCFC-225cb </t>
  </si>
  <si>
    <t xml:space="preserve">HCFC-225ca </t>
  </si>
  <si>
    <t>HCFC-124</t>
  </si>
  <si>
    <t>HCFC-123</t>
  </si>
  <si>
    <t xml:space="preserve">HCFC-124 </t>
  </si>
  <si>
    <t>Solvent</t>
  </si>
  <si>
    <t>Foams</t>
  </si>
  <si>
    <t>ICR/SAC</t>
  </si>
  <si>
    <t xml:space="preserve">A5 </t>
  </si>
  <si>
    <t>NA5</t>
  </si>
  <si>
    <t>Guus Velders, April 28, 2015</t>
  </si>
  <si>
    <t>Data from lambert Kuijpers (via John Daniel, April 27, 2015): File: ##30801 HCFCs-by-Substance_UNEP LK sums.xlsx</t>
  </si>
  <si>
    <t>HCFCs Calculated/Controlled Production (Metric Tonnes)</t>
  </si>
  <si>
    <t>ODP (MP)</t>
  </si>
  <si>
    <t>Distributions based on HCFC consumption from UNEP (sheet: HCFC_split) for the last few years (2007-2011)</t>
  </si>
  <si>
    <t>HCFCs Calculated/Controlled Production and consumption (Metric Tonnes)</t>
  </si>
  <si>
    <t>Av ODP</t>
  </si>
  <si>
    <t>Guus Velders, Oct. 15, 2014, June 10, 2015</t>
  </si>
  <si>
    <t>Distribution nonA5 consumption</t>
  </si>
  <si>
    <t>Incomplete</t>
  </si>
  <si>
    <t>In agreement with MHMP reports (see other file)</t>
  </si>
  <si>
    <t>HCFC-141b consumption data did not include all uses before 2004</t>
  </si>
  <si>
    <t>Prod 141b</t>
  </si>
  <si>
    <t>Prod 142b</t>
  </si>
  <si>
    <t>Prod 22</t>
  </si>
  <si>
    <t>Cons 141b</t>
  </si>
  <si>
    <t>Cons 142b</t>
  </si>
  <si>
    <t>Cons 22</t>
  </si>
  <si>
    <t>Averages derived from sheet HCFC split (mix between prod and cons). Kuijpers april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</si>
</sst>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.00_-;_-* #,##0.00\-;_-* &quot;-&quot;??_-;_-@_-"/>
    <numFmt numFmtId="165" formatCode="0.0%"/>
    <numFmt numFmtId="166" formatCode="0.000"/>
    <numFmt numFmtId="167" formatCode="_-* #,##0_-;_-* #,##0\-;_-* &quot;-&quot;??_-;_-@_-"/>
    <numFmt numFmtId="168" formatCode="_-* #,##0_-;\-* #,##0_-;_-* &quot;-&quot;??_-;_-@_-"/>
    <numFmt numFmtId="169" formatCode="_-* #,##0.000_-;\-* #,##0.000_-;_-* &quot;-&quot;??_-;_-@_-"/>
    <numFmt numFmtId="170" formatCode="0.0"/>
  </numFmts>
  <fonts count="17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99">
    <xf numFmtId="0" fontId="0" fillId="0" borderId="0" xfId="0"/>
    <xf numFmtId="4" fontId="0" fillId="0" borderId="0" xfId="0" applyNumberFormat="1"/>
    <xf numFmtId="1" fontId="0" fillId="0" borderId="0" xfId="0" applyNumberFormat="1"/>
    <xf numFmtId="0" fontId="0" fillId="2" borderId="0" xfId="0" applyFill="1"/>
    <xf numFmtId="0" fontId="6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right"/>
    </xf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0" fillId="0" borderId="0" xfId="0" applyFill="1"/>
    <xf numFmtId="0" fontId="6" fillId="2" borderId="0" xfId="0" applyFont="1" applyFill="1"/>
    <xf numFmtId="0" fontId="0" fillId="6" borderId="0" xfId="0" applyFill="1"/>
    <xf numFmtId="167" fontId="6" fillId="6" borderId="0" xfId="1" applyNumberFormat="1" applyFont="1" applyFill="1"/>
    <xf numFmtId="0" fontId="6" fillId="6" borderId="0" xfId="0" applyFont="1" applyFill="1"/>
    <xf numFmtId="168" fontId="0" fillId="6" borderId="0" xfId="0" applyNumberFormat="1" applyFill="1"/>
    <xf numFmtId="9" fontId="6" fillId="2" borderId="0" xfId="2" applyNumberFormat="1" applyFont="1" applyFill="1"/>
    <xf numFmtId="167" fontId="0" fillId="0" borderId="0" xfId="0" applyNumberFormat="1"/>
    <xf numFmtId="165" fontId="0" fillId="0" borderId="0" xfId="0" applyNumberFormat="1"/>
    <xf numFmtId="43" fontId="0" fillId="0" borderId="0" xfId="0" applyNumberFormat="1"/>
    <xf numFmtId="169" fontId="0" fillId="0" borderId="0" xfId="0" applyNumberFormat="1"/>
    <xf numFmtId="166" fontId="0" fillId="0" borderId="0" xfId="0" applyNumberFormat="1"/>
    <xf numFmtId="0" fontId="0" fillId="5" borderId="0" xfId="0" applyFill="1"/>
    <xf numFmtId="166" fontId="0" fillId="4" borderId="0" xfId="0" applyNumberFormat="1" applyFill="1"/>
    <xf numFmtId="3" fontId="0" fillId="0" borderId="0" xfId="0" applyNumberFormat="1" applyFill="1"/>
    <xf numFmtId="167" fontId="3" fillId="6" borderId="0" xfId="1" applyNumberFormat="1" applyFont="1" applyFill="1"/>
    <xf numFmtId="9" fontId="3" fillId="2" borderId="0" xfId="2" applyFont="1" applyFill="1"/>
    <xf numFmtId="9" fontId="3" fillId="5" borderId="0" xfId="2" applyFont="1" applyFill="1"/>
    <xf numFmtId="167" fontId="3" fillId="0" borderId="0" xfId="1" applyNumberFormat="1" applyFont="1"/>
    <xf numFmtId="167" fontId="3" fillId="3" borderId="0" xfId="1" applyNumberFormat="1" applyFont="1" applyFill="1"/>
    <xf numFmtId="0" fontId="11" fillId="0" borderId="0" xfId="0" applyFont="1"/>
    <xf numFmtId="164" fontId="3" fillId="0" borderId="0" xfId="1" applyNumberFormat="1" applyFont="1"/>
    <xf numFmtId="165" fontId="3" fillId="5" borderId="0" xfId="2" applyNumberFormat="1" applyFont="1" applyFill="1"/>
    <xf numFmtId="167" fontId="3" fillId="0" borderId="0" xfId="1" applyNumberFormat="1" applyFont="1" applyFill="1"/>
    <xf numFmtId="3" fontId="0" fillId="2" borderId="0" xfId="0" applyNumberFormat="1" applyFill="1"/>
    <xf numFmtId="0" fontId="6" fillId="3" borderId="0" xfId="0" applyFont="1" applyFill="1"/>
    <xf numFmtId="3" fontId="0" fillId="3" borderId="0" xfId="0" applyNumberFormat="1" applyFill="1"/>
    <xf numFmtId="0" fontId="6" fillId="0" borderId="0" xfId="0" applyFont="1" applyFill="1"/>
    <xf numFmtId="3" fontId="3" fillId="0" borderId="0" xfId="1" applyNumberFormat="1" applyFont="1"/>
    <xf numFmtId="0" fontId="0" fillId="0" borderId="0" xfId="0" quotePrefix="1"/>
    <xf numFmtId="0" fontId="6" fillId="5" borderId="0" xfId="0" applyFont="1" applyFill="1"/>
    <xf numFmtId="0" fontId="0" fillId="5" borderId="0" xfId="0" quotePrefix="1" applyFill="1"/>
    <xf numFmtId="3" fontId="0" fillId="5" borderId="0" xfId="0" applyNumberFormat="1" applyFill="1"/>
    <xf numFmtId="9" fontId="0" fillId="5" borderId="0" xfId="2" applyFont="1" applyFill="1"/>
    <xf numFmtId="0" fontId="6" fillId="5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3" fillId="0" borderId="0" xfId="0" applyFont="1"/>
    <xf numFmtId="9" fontId="6" fillId="2" borderId="0" xfId="2" applyFont="1" applyFill="1"/>
    <xf numFmtId="3" fontId="3" fillId="2" borderId="0" xfId="0" applyNumberFormat="1" applyFont="1" applyFill="1"/>
    <xf numFmtId="3" fontId="6" fillId="2" borderId="0" xfId="0" applyNumberFormat="1" applyFont="1" applyFill="1"/>
    <xf numFmtId="3" fontId="6" fillId="5" borderId="0" xfId="0" applyNumberFormat="1" applyFont="1" applyFill="1"/>
    <xf numFmtId="0" fontId="3" fillId="5" borderId="0" xfId="0" applyFont="1" applyFill="1"/>
    <xf numFmtId="3" fontId="0" fillId="7" borderId="0" xfId="0" applyNumberFormat="1" applyFill="1"/>
    <xf numFmtId="3" fontId="3" fillId="7" borderId="0" xfId="1" applyNumberFormat="1" applyFont="1" applyFill="1"/>
    <xf numFmtId="0" fontId="0" fillId="7" borderId="0" xfId="0" applyFill="1"/>
    <xf numFmtId="0" fontId="0" fillId="8" borderId="0" xfId="0" applyFill="1"/>
    <xf numFmtId="3" fontId="0" fillId="8" borderId="0" xfId="0" applyNumberFormat="1" applyFill="1"/>
    <xf numFmtId="0" fontId="3" fillId="8" borderId="0" xfId="0" applyFont="1" applyFill="1"/>
    <xf numFmtId="0" fontId="12" fillId="0" borderId="0" xfId="3"/>
    <xf numFmtId="0" fontId="0" fillId="0" borderId="0" xfId="3" applyFont="1"/>
    <xf numFmtId="0" fontId="3" fillId="0" borderId="0" xfId="0" applyFont="1" applyAlignment="1">
      <alignment horizontal="right"/>
    </xf>
    <xf numFmtId="0" fontId="0" fillId="10" borderId="0" xfId="0" applyFill="1"/>
    <xf numFmtId="0" fontId="3" fillId="10" borderId="0" xfId="0" applyFont="1" applyFill="1" applyAlignment="1">
      <alignment horizontal="right"/>
    </xf>
    <xf numFmtId="0" fontId="3" fillId="10" borderId="0" xfId="0" applyFont="1" applyFill="1"/>
    <xf numFmtId="3" fontId="0" fillId="9" borderId="0" xfId="0" applyNumberFormat="1" applyFill="1"/>
    <xf numFmtId="10" fontId="6" fillId="9" borderId="0" xfId="0" applyNumberFormat="1" applyFont="1" applyFill="1"/>
    <xf numFmtId="170" fontId="0" fillId="0" borderId="0" xfId="0" applyNumberFormat="1"/>
    <xf numFmtId="0" fontId="3" fillId="0" borderId="0" xfId="0" applyFont="1" applyFill="1"/>
    <xf numFmtId="0" fontId="0" fillId="9" borderId="0" xfId="0" applyFill="1"/>
    <xf numFmtId="0" fontId="0" fillId="11" borderId="0" xfId="0" applyFill="1"/>
    <xf numFmtId="3" fontId="0" fillId="11" borderId="0" xfId="0" applyNumberFormat="1" applyFill="1"/>
    <xf numFmtId="3" fontId="12" fillId="0" borderId="0" xfId="3" applyNumberFormat="1"/>
    <xf numFmtId="9" fontId="0" fillId="0" borderId="0" xfId="4" applyFont="1"/>
    <xf numFmtId="2" fontId="0" fillId="0" borderId="0" xfId="0" applyNumberFormat="1"/>
    <xf numFmtId="0" fontId="13" fillId="0" borderId="0" xfId="0" applyFont="1"/>
    <xf numFmtId="0" fontId="2" fillId="0" borderId="0" xfId="5"/>
    <xf numFmtId="9" fontId="0" fillId="0" borderId="0" xfId="6" applyFont="1"/>
    <xf numFmtId="3" fontId="2" fillId="0" borderId="0" xfId="5" applyNumberFormat="1"/>
    <xf numFmtId="0" fontId="14" fillId="0" borderId="0" xfId="5" applyFont="1"/>
    <xf numFmtId="0" fontId="2" fillId="12" borderId="0" xfId="5" applyFill="1"/>
    <xf numFmtId="0" fontId="2" fillId="13" borderId="0" xfId="5" applyFill="1"/>
    <xf numFmtId="0" fontId="2" fillId="0" borderId="0" xfId="5" applyFont="1"/>
    <xf numFmtId="9" fontId="2" fillId="0" borderId="0" xfId="5" applyNumberFormat="1"/>
    <xf numFmtId="9" fontId="2" fillId="9" borderId="0" xfId="5" applyNumberFormat="1" applyFill="1"/>
    <xf numFmtId="9" fontId="3" fillId="5" borderId="0" xfId="2" applyNumberFormat="1" applyFont="1" applyFill="1"/>
    <xf numFmtId="165" fontId="0" fillId="0" borderId="0" xfId="6" applyNumberFormat="1" applyFont="1"/>
    <xf numFmtId="9" fontId="0" fillId="0" borderId="0" xfId="6" applyNumberFormat="1" applyFont="1"/>
    <xf numFmtId="165" fontId="0" fillId="9" borderId="0" xfId="6" applyNumberFormat="1" applyFont="1" applyFill="1"/>
    <xf numFmtId="0" fontId="0" fillId="14" borderId="0" xfId="0" applyFill="1"/>
    <xf numFmtId="0" fontId="3" fillId="14" borderId="0" xfId="0" applyFont="1" applyFill="1"/>
    <xf numFmtId="3" fontId="3" fillId="0" borderId="0" xfId="1" applyNumberFormat="1" applyFont="1" applyFill="1"/>
    <xf numFmtId="167" fontId="3" fillId="8" borderId="0" xfId="1" applyNumberFormat="1" applyFont="1" applyFill="1"/>
    <xf numFmtId="0" fontId="1" fillId="0" borderId="0" xfId="5" applyFont="1"/>
    <xf numFmtId="0" fontId="1" fillId="10" borderId="0" xfId="5" applyFont="1" applyFill="1"/>
    <xf numFmtId="3" fontId="2" fillId="7" borderId="0" xfId="5" applyNumberFormat="1" applyFill="1"/>
    <xf numFmtId="0" fontId="3" fillId="7" borderId="0" xfId="5" applyFont="1" applyFill="1"/>
    <xf numFmtId="9" fontId="0" fillId="0" borderId="0" xfId="2" applyFont="1"/>
  </cellXfs>
  <cellStyles count="7">
    <cellStyle name="Comma" xfId="1" builtinId="3"/>
    <cellStyle name="Normal" xfId="0" builtinId="0"/>
    <cellStyle name="Normal 2" xfId="3"/>
    <cellStyle name="Normal 3" xfId="5"/>
    <cellStyle name="Percent" xfId="2" builtinId="5"/>
    <cellStyle name="Percent 2" xfId="4"/>
    <cellStyle name="Percent 3" xfId="6"/>
  </cellStyles>
  <dxfs count="3"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indexed="43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'HCFC split'!$AB$6:$AB$7</c:f>
              <c:strCache>
                <c:ptCount val="1"/>
                <c:pt idx="0">
                  <c:v>Prod 141b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'HCFC split'!$A$10:$A$32</c:f>
              <c:numCache>
                <c:formatCode>General</c:formatCode>
                <c:ptCount val="23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</c:numCache>
            </c:numRef>
          </c:xVal>
          <c:yVal>
            <c:numRef>
              <c:f>'HCFC split'!$AB$10:$AB$32</c:f>
              <c:numCache>
                <c:formatCode>#,##0</c:formatCode>
                <c:ptCount val="23"/>
                <c:pt idx="0">
                  <c:v>1007.14286</c:v>
                </c:pt>
                <c:pt idx="1">
                  <c:v>700</c:v>
                </c:pt>
                <c:pt idx="2">
                  <c:v>0</c:v>
                </c:pt>
                <c:pt idx="3">
                  <c:v>16982</c:v>
                </c:pt>
                <c:pt idx="4">
                  <c:v>27827</c:v>
                </c:pt>
                <c:pt idx="5">
                  <c:v>85453.6</c:v>
                </c:pt>
                <c:pt idx="6">
                  <c:v>111319</c:v>
                </c:pt>
                <c:pt idx="7">
                  <c:v>106451</c:v>
                </c:pt>
                <c:pt idx="8">
                  <c:v>114232</c:v>
                </c:pt>
                <c:pt idx="9">
                  <c:v>133761</c:v>
                </c:pt>
                <c:pt idx="10">
                  <c:v>144272</c:v>
                </c:pt>
                <c:pt idx="11">
                  <c:v>140360</c:v>
                </c:pt>
                <c:pt idx="12">
                  <c:v>130891</c:v>
                </c:pt>
                <c:pt idx="13">
                  <c:v>148626.66099999999</c:v>
                </c:pt>
                <c:pt idx="14">
                  <c:v>90917.72</c:v>
                </c:pt>
                <c:pt idx="15">
                  <c:v>77687.86</c:v>
                </c:pt>
                <c:pt idx="16">
                  <c:v>58631.27</c:v>
                </c:pt>
                <c:pt idx="17">
                  <c:v>84562.181000000011</c:v>
                </c:pt>
                <c:pt idx="18">
                  <c:v>94155.005999999994</c:v>
                </c:pt>
                <c:pt idx="19">
                  <c:v>97044.133999999991</c:v>
                </c:pt>
                <c:pt idx="20">
                  <c:v>102316.08100000001</c:v>
                </c:pt>
                <c:pt idx="21">
                  <c:v>106328.42</c:v>
                </c:pt>
                <c:pt idx="22">
                  <c:v>118102.5362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'HCFC split'!$AC$6:$AC$7</c:f>
              <c:strCache>
                <c:ptCount val="1"/>
                <c:pt idx="0">
                  <c:v>Prod 142b</c:v>
                </c:pt>
              </c:strCache>
            </c:strRef>
          </c:tx>
          <c:marker>
            <c:symbol val="none"/>
          </c:marker>
          <c:xVal>
            <c:numRef>
              <c:f>'HCFC split'!$A$10:$A$32</c:f>
              <c:numCache>
                <c:formatCode>General</c:formatCode>
                <c:ptCount val="23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</c:numCache>
            </c:numRef>
          </c:xVal>
          <c:yVal>
            <c:numRef>
              <c:f>'HCFC split'!$AC$10:$AC$32</c:f>
              <c:numCache>
                <c:formatCode>#,##0</c:formatCode>
                <c:ptCount val="23"/>
                <c:pt idx="0">
                  <c:v>16191</c:v>
                </c:pt>
                <c:pt idx="1">
                  <c:v>545</c:v>
                </c:pt>
                <c:pt idx="2">
                  <c:v>4385</c:v>
                </c:pt>
                <c:pt idx="3">
                  <c:v>33306</c:v>
                </c:pt>
                <c:pt idx="4">
                  <c:v>19119</c:v>
                </c:pt>
                <c:pt idx="5">
                  <c:v>41535.199999999997</c:v>
                </c:pt>
                <c:pt idx="6">
                  <c:v>44641.9</c:v>
                </c:pt>
                <c:pt idx="7">
                  <c:v>35502</c:v>
                </c:pt>
                <c:pt idx="8">
                  <c:v>41739</c:v>
                </c:pt>
                <c:pt idx="9">
                  <c:v>40179</c:v>
                </c:pt>
                <c:pt idx="10">
                  <c:v>40551.699999999997</c:v>
                </c:pt>
                <c:pt idx="11">
                  <c:v>40274.1</c:v>
                </c:pt>
                <c:pt idx="12">
                  <c:v>33946.300000000003</c:v>
                </c:pt>
                <c:pt idx="13">
                  <c:v>25086.3</c:v>
                </c:pt>
                <c:pt idx="14">
                  <c:v>31379.7</c:v>
                </c:pt>
                <c:pt idx="15">
                  <c:v>38049.995000000003</c:v>
                </c:pt>
                <c:pt idx="16">
                  <c:v>29421.647999999997</c:v>
                </c:pt>
                <c:pt idx="17">
                  <c:v>48489.149000000005</c:v>
                </c:pt>
                <c:pt idx="18">
                  <c:v>50784.232000000004</c:v>
                </c:pt>
                <c:pt idx="19">
                  <c:v>54036.567999999999</c:v>
                </c:pt>
                <c:pt idx="20">
                  <c:v>30922.841</c:v>
                </c:pt>
                <c:pt idx="21">
                  <c:v>31785.71</c:v>
                </c:pt>
                <c:pt idx="22">
                  <c:v>27938.353900000002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'HCFC split'!$AD$6:$AD$7</c:f>
              <c:strCache>
                <c:ptCount val="1"/>
                <c:pt idx="0">
                  <c:v>Prod 22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'HCFC split'!$A$10:$A$32</c:f>
              <c:numCache>
                <c:formatCode>General</c:formatCode>
                <c:ptCount val="23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</c:numCache>
            </c:numRef>
          </c:xVal>
          <c:yVal>
            <c:numRef>
              <c:f>'HCFC split'!$AD$10:$AD$32</c:f>
              <c:numCache>
                <c:formatCode>#,##0</c:formatCode>
                <c:ptCount val="23"/>
                <c:pt idx="0">
                  <c:v>241062.03273000001</c:v>
                </c:pt>
                <c:pt idx="1">
                  <c:v>42017.1</c:v>
                </c:pt>
                <c:pt idx="2">
                  <c:v>72709.5</c:v>
                </c:pt>
                <c:pt idx="3">
                  <c:v>195321.5</c:v>
                </c:pt>
                <c:pt idx="4">
                  <c:v>275327.33</c:v>
                </c:pt>
                <c:pt idx="5">
                  <c:v>262341.62</c:v>
                </c:pt>
                <c:pt idx="6">
                  <c:v>328056.13</c:v>
                </c:pt>
                <c:pt idx="7">
                  <c:v>273558.09999999998</c:v>
                </c:pt>
                <c:pt idx="8">
                  <c:v>264540.64899999998</c:v>
                </c:pt>
                <c:pt idx="9">
                  <c:v>289108.46999999997</c:v>
                </c:pt>
                <c:pt idx="10">
                  <c:v>321426.28000000003</c:v>
                </c:pt>
                <c:pt idx="11">
                  <c:v>341724.81322000001</c:v>
                </c:pt>
                <c:pt idx="12">
                  <c:v>321832.64642999996</c:v>
                </c:pt>
                <c:pt idx="13">
                  <c:v>319383.03272999998</c:v>
                </c:pt>
                <c:pt idx="14">
                  <c:v>334810.24271000002</c:v>
                </c:pt>
                <c:pt idx="15">
                  <c:v>370867.93679000001</c:v>
                </c:pt>
                <c:pt idx="16">
                  <c:v>432116.41456</c:v>
                </c:pt>
                <c:pt idx="17">
                  <c:v>429967.11100000003</c:v>
                </c:pt>
                <c:pt idx="18">
                  <c:v>501075.46935000003</c:v>
                </c:pt>
                <c:pt idx="19">
                  <c:v>447698.83600000001</c:v>
                </c:pt>
                <c:pt idx="20">
                  <c:v>445643.93088999996</c:v>
                </c:pt>
                <c:pt idx="21">
                  <c:v>442761.24979999993</c:v>
                </c:pt>
                <c:pt idx="22">
                  <c:v>429500.26760000008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'HCFC split'!$AB$34:$AB$35</c:f>
              <c:strCache>
                <c:ptCount val="1"/>
                <c:pt idx="0">
                  <c:v>Cons 141b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'HCFC split'!$A$37:$A$59</c:f>
              <c:numCache>
                <c:formatCode>General</c:formatCode>
                <c:ptCount val="23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</c:numCache>
            </c:numRef>
          </c:xVal>
          <c:yVal>
            <c:numRef>
              <c:f>'HCFC split'!$AB$37:$AB$59</c:f>
              <c:numCache>
                <c:formatCode>#,##0</c:formatCode>
                <c:ptCount val="23"/>
                <c:pt idx="0">
                  <c:v>58.465000000000003</c:v>
                </c:pt>
                <c:pt idx="1">
                  <c:v>21.01</c:v>
                </c:pt>
                <c:pt idx="2">
                  <c:v>122.64</c:v>
                </c:pt>
                <c:pt idx="3">
                  <c:v>1952.222</c:v>
                </c:pt>
                <c:pt idx="4">
                  <c:v>3670.5519999999997</c:v>
                </c:pt>
                <c:pt idx="5">
                  <c:v>12187.736699999998</c:v>
                </c:pt>
                <c:pt idx="6">
                  <c:v>17171.641099999997</c:v>
                </c:pt>
                <c:pt idx="7">
                  <c:v>18593.284009090909</c:v>
                </c:pt>
                <c:pt idx="8">
                  <c:v>24946.208268181817</c:v>
                </c:pt>
                <c:pt idx="9">
                  <c:v>29767.470588272725</c:v>
                </c:pt>
                <c:pt idx="10">
                  <c:v>39060.190487363623</c:v>
                </c:pt>
                <c:pt idx="11">
                  <c:v>50719.296053636361</c:v>
                </c:pt>
                <c:pt idx="12">
                  <c:v>45947.798859999995</c:v>
                </c:pt>
                <c:pt idx="13">
                  <c:v>56701.831873272728</c:v>
                </c:pt>
                <c:pt idx="14">
                  <c:v>61682.254563000002</c:v>
                </c:pt>
                <c:pt idx="15">
                  <c:v>72773.423680000007</c:v>
                </c:pt>
                <c:pt idx="16">
                  <c:v>62292.114566000026</c:v>
                </c:pt>
                <c:pt idx="17">
                  <c:v>84911.454959999988</c:v>
                </c:pt>
                <c:pt idx="18">
                  <c:v>94997.209839999981</c:v>
                </c:pt>
                <c:pt idx="19">
                  <c:v>95477.473460000008</c:v>
                </c:pt>
                <c:pt idx="20">
                  <c:v>104904.53290199999</c:v>
                </c:pt>
                <c:pt idx="21">
                  <c:v>113498.037819</c:v>
                </c:pt>
                <c:pt idx="22">
                  <c:v>124547.0719478182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'HCFC split'!$AC$34:$AC$35</c:f>
              <c:strCache>
                <c:ptCount val="1"/>
                <c:pt idx="0">
                  <c:v>Cons 142b</c:v>
                </c:pt>
              </c:strCache>
            </c:strRef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'HCFC split'!$A$37:$A$59</c:f>
              <c:numCache>
                <c:formatCode>General</c:formatCode>
                <c:ptCount val="23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</c:numCache>
            </c:numRef>
          </c:xVal>
          <c:yVal>
            <c:numRef>
              <c:f>'HCFC split'!$AC$37:$AC$59</c:f>
              <c:numCache>
                <c:formatCode>#,##0</c:formatCode>
                <c:ptCount val="23"/>
                <c:pt idx="0">
                  <c:v>13340.31</c:v>
                </c:pt>
                <c:pt idx="1">
                  <c:v>11362.8</c:v>
                </c:pt>
                <c:pt idx="2">
                  <c:v>17655.5</c:v>
                </c:pt>
                <c:pt idx="3">
                  <c:v>28603.3</c:v>
                </c:pt>
                <c:pt idx="4">
                  <c:v>21870.699999999997</c:v>
                </c:pt>
                <c:pt idx="5">
                  <c:v>44475.02</c:v>
                </c:pt>
                <c:pt idx="6">
                  <c:v>48749.99</c:v>
                </c:pt>
                <c:pt idx="7">
                  <c:v>36273.090000000004</c:v>
                </c:pt>
                <c:pt idx="8">
                  <c:v>41272.682830769227</c:v>
                </c:pt>
                <c:pt idx="9">
                  <c:v>42368.383923076915</c:v>
                </c:pt>
                <c:pt idx="10">
                  <c:v>44570.613153846156</c:v>
                </c:pt>
                <c:pt idx="11">
                  <c:v>36072.457000000002</c:v>
                </c:pt>
                <c:pt idx="12">
                  <c:v>32053.288</c:v>
                </c:pt>
                <c:pt idx="13">
                  <c:v>21285.94570769231</c:v>
                </c:pt>
                <c:pt idx="14">
                  <c:v>27826.491799999996</c:v>
                </c:pt>
                <c:pt idx="15">
                  <c:v>24959.338553846152</c:v>
                </c:pt>
                <c:pt idx="16">
                  <c:v>26971.800307692305</c:v>
                </c:pt>
                <c:pt idx="17">
                  <c:v>47350.005338461531</c:v>
                </c:pt>
                <c:pt idx="18">
                  <c:v>41018.258738461547</c:v>
                </c:pt>
                <c:pt idx="19">
                  <c:v>54658.918799999999</c:v>
                </c:pt>
                <c:pt idx="20">
                  <c:v>38762.195369230751</c:v>
                </c:pt>
                <c:pt idx="21">
                  <c:v>32998.399199999993</c:v>
                </c:pt>
                <c:pt idx="22">
                  <c:v>30612.818999999981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'HCFC split'!$AD$34:$AD$35</c:f>
              <c:strCache>
                <c:ptCount val="1"/>
                <c:pt idx="0">
                  <c:v>Cons 22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none"/>
          </c:marker>
          <c:xVal>
            <c:numRef>
              <c:f>'HCFC split'!$A$37:$A$59</c:f>
              <c:numCache>
                <c:formatCode>General</c:formatCode>
                <c:ptCount val="23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</c:numCache>
            </c:numRef>
          </c:xVal>
          <c:yVal>
            <c:numRef>
              <c:f>'HCFC split'!$AD$37:$AD$59</c:f>
              <c:numCache>
                <c:formatCode>#,##0</c:formatCode>
                <c:ptCount val="23"/>
                <c:pt idx="0">
                  <c:v>236254.07734545457</c:v>
                </c:pt>
                <c:pt idx="1">
                  <c:v>66676.796999999991</c:v>
                </c:pt>
                <c:pt idx="2">
                  <c:v>101628.27218181817</c:v>
                </c:pt>
                <c:pt idx="3">
                  <c:v>187217.58099999998</c:v>
                </c:pt>
                <c:pt idx="4">
                  <c:v>270110.89079999994</c:v>
                </c:pt>
                <c:pt idx="5">
                  <c:v>255497.96879999997</c:v>
                </c:pt>
                <c:pt idx="6">
                  <c:v>314613.32821818179</c:v>
                </c:pt>
                <c:pt idx="7">
                  <c:v>270988.89056363644</c:v>
                </c:pt>
                <c:pt idx="8">
                  <c:v>268405.10692727269</c:v>
                </c:pt>
                <c:pt idx="9">
                  <c:v>282217.22339999996</c:v>
                </c:pt>
                <c:pt idx="10">
                  <c:v>327093.97467272723</c:v>
                </c:pt>
                <c:pt idx="11">
                  <c:v>332287.90152727271</c:v>
                </c:pt>
                <c:pt idx="12">
                  <c:v>329697.1188</c:v>
                </c:pt>
                <c:pt idx="13">
                  <c:v>298840.43023636373</c:v>
                </c:pt>
                <c:pt idx="14">
                  <c:v>321711.46836363641</c:v>
                </c:pt>
                <c:pt idx="15">
                  <c:v>355515.77399999986</c:v>
                </c:pt>
                <c:pt idx="16">
                  <c:v>410750.06816363637</c:v>
                </c:pt>
                <c:pt idx="17">
                  <c:v>435841.81992727274</c:v>
                </c:pt>
                <c:pt idx="18">
                  <c:v>509025.98972727277</c:v>
                </c:pt>
                <c:pt idx="19">
                  <c:v>471921.83863636374</c:v>
                </c:pt>
                <c:pt idx="20">
                  <c:v>477337.14078181819</c:v>
                </c:pt>
                <c:pt idx="21">
                  <c:v>476126.89201818197</c:v>
                </c:pt>
                <c:pt idx="22">
                  <c:v>453861.23230909067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520"/>
        <c:axId val="120269056"/>
      </c:scatterChart>
      <c:valAx>
        <c:axId val="120267520"/>
        <c:scaling>
          <c:orientation val="minMax"/>
          <c:min val="1990"/>
        </c:scaling>
        <c:delete val="0"/>
        <c:axPos val="b"/>
        <c:numFmt formatCode="General" sourceLinked="1"/>
        <c:majorTickMark val="out"/>
        <c:minorTickMark val="none"/>
        <c:tickLblPos val="nextTo"/>
        <c:crossAx val="120269056"/>
        <c:crosses val="autoZero"/>
        <c:crossBetween val="midCat"/>
      </c:valAx>
      <c:valAx>
        <c:axId val="120269056"/>
        <c:scaling>
          <c:orientation val="minMax"/>
          <c:min val="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0267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HCFC prod and consumption</a:t>
            </a:r>
          </a:p>
        </c:rich>
      </c:tx>
      <c:layout>
        <c:manualLayout>
          <c:xMode val="edge"/>
          <c:yMode val="edge"/>
          <c:x val="0.5332805760605176"/>
          <c:y val="3.51439294843844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94637692316152"/>
          <c:y val="0.15335487182207191"/>
          <c:w val="0.73874036357237904"/>
          <c:h val="0.70607138901412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All_data!$A$1952:$B$1952</c:f>
              <c:strCache>
                <c:ptCount val="1"/>
                <c:pt idx="0">
                  <c:v>Cons nonA5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All_data!$K$1:$AF$1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xVal>
          <c:yVal>
            <c:numRef>
              <c:f>All_data!$K$1952:$AF$1952</c:f>
              <c:numCache>
                <c:formatCode>#,##0</c:formatCode>
                <c:ptCount val="22"/>
                <c:pt idx="0">
                  <c:v>12509.4</c:v>
                </c:pt>
                <c:pt idx="1">
                  <c:v>16079.699999999995</c:v>
                </c:pt>
                <c:pt idx="2">
                  <c:v>20689.2</c:v>
                </c:pt>
                <c:pt idx="3">
                  <c:v>28784.600000000002</c:v>
                </c:pt>
                <c:pt idx="4">
                  <c:v>24231.500000000004</c:v>
                </c:pt>
                <c:pt idx="5">
                  <c:v>24079.5</c:v>
                </c:pt>
                <c:pt idx="6">
                  <c:v>27778.199999999993</c:v>
                </c:pt>
                <c:pt idx="7">
                  <c:v>27393.100000000002</c:v>
                </c:pt>
                <c:pt idx="8">
                  <c:v>25219.699999999997</c:v>
                </c:pt>
                <c:pt idx="9">
                  <c:v>23360.5</c:v>
                </c:pt>
                <c:pt idx="10">
                  <c:v>22332.899999999998</c:v>
                </c:pt>
                <c:pt idx="11">
                  <c:v>14865.3</c:v>
                </c:pt>
                <c:pt idx="12">
                  <c:v>10975.3</c:v>
                </c:pt>
                <c:pt idx="13">
                  <c:v>10278.1</c:v>
                </c:pt>
                <c:pt idx="14">
                  <c:v>9843.9</c:v>
                </c:pt>
                <c:pt idx="15">
                  <c:v>10102.1</c:v>
                </c:pt>
                <c:pt idx="16">
                  <c:v>10782.099999999999</c:v>
                </c:pt>
                <c:pt idx="17">
                  <c:v>6474.3</c:v>
                </c:pt>
                <c:pt idx="18">
                  <c:v>3874</c:v>
                </c:pt>
                <c:pt idx="19">
                  <c:v>3893.14</c:v>
                </c:pt>
                <c:pt idx="20">
                  <c:v>2597.6299999999997</c:v>
                </c:pt>
                <c:pt idx="21">
                  <c:v>1070.5700000000002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All_data!$A$1953:$B$1953</c:f>
              <c:strCache>
                <c:ptCount val="1"/>
                <c:pt idx="0">
                  <c:v>Cons A5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All_data!$K$1:$AF$1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xVal>
          <c:yVal>
            <c:numRef>
              <c:f>All_data!$K$1953:$AF$1953</c:f>
              <c:numCache>
                <c:formatCode>#,##0</c:formatCode>
                <c:ptCount val="22"/>
                <c:pt idx="0">
                  <c:v>2103.6999999999994</c:v>
                </c:pt>
                <c:pt idx="1">
                  <c:v>3228.1999999999994</c:v>
                </c:pt>
                <c:pt idx="2">
                  <c:v>4337.9999999999973</c:v>
                </c:pt>
                <c:pt idx="3">
                  <c:v>4189.199999999998</c:v>
                </c:pt>
                <c:pt idx="4">
                  <c:v>4948.3999999999969</c:v>
                </c:pt>
                <c:pt idx="5">
                  <c:v>6226.0000000000018</c:v>
                </c:pt>
                <c:pt idx="6">
                  <c:v>5770.0999999999985</c:v>
                </c:pt>
                <c:pt idx="7">
                  <c:v>9839.8000000000011</c:v>
                </c:pt>
                <c:pt idx="8">
                  <c:v>13036.20000000001</c:v>
                </c:pt>
                <c:pt idx="9">
                  <c:v>12493.700000000006</c:v>
                </c:pt>
                <c:pt idx="10">
                  <c:v>13482.3</c:v>
                </c:pt>
                <c:pt idx="11">
                  <c:v>15891.500000000009</c:v>
                </c:pt>
                <c:pt idx="12">
                  <c:v>19934.900000000001</c:v>
                </c:pt>
                <c:pt idx="13">
                  <c:v>21803.100000000017</c:v>
                </c:pt>
                <c:pt idx="14">
                  <c:v>27722.099999999977</c:v>
                </c:pt>
                <c:pt idx="15">
                  <c:v>32003.000000000004</c:v>
                </c:pt>
                <c:pt idx="16">
                  <c:v>30451.600000000024</c:v>
                </c:pt>
                <c:pt idx="17">
                  <c:v>34693.170000000006</c:v>
                </c:pt>
                <c:pt idx="18">
                  <c:v>37149.14</c:v>
                </c:pt>
                <c:pt idx="19">
                  <c:v>37161.360000000015</c:v>
                </c:pt>
                <c:pt idx="20">
                  <c:v>39324.859999999993</c:v>
                </c:pt>
                <c:pt idx="21">
                  <c:v>26607.999999999989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All_data!$A$1954:$B$1954</c:f>
              <c:strCache>
                <c:ptCount val="1"/>
                <c:pt idx="0">
                  <c:v>Cons Total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All_data!$K$1:$AF$1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xVal>
          <c:yVal>
            <c:numRef>
              <c:f>All_data!$K$1954:$AF$1954</c:f>
              <c:numCache>
                <c:formatCode>#,##0</c:formatCode>
                <c:ptCount val="22"/>
                <c:pt idx="0">
                  <c:v>14613.099999999999</c:v>
                </c:pt>
                <c:pt idx="1">
                  <c:v>19307.899999999994</c:v>
                </c:pt>
                <c:pt idx="2">
                  <c:v>25027.199999999997</c:v>
                </c:pt>
                <c:pt idx="3">
                  <c:v>32973.800000000003</c:v>
                </c:pt>
                <c:pt idx="4">
                  <c:v>29179.9</c:v>
                </c:pt>
                <c:pt idx="5">
                  <c:v>30305.5</c:v>
                </c:pt>
                <c:pt idx="6">
                  <c:v>33548.299999999988</c:v>
                </c:pt>
                <c:pt idx="7">
                  <c:v>37232.9</c:v>
                </c:pt>
                <c:pt idx="8">
                  <c:v>38255.900000000009</c:v>
                </c:pt>
                <c:pt idx="9">
                  <c:v>35854.200000000004</c:v>
                </c:pt>
                <c:pt idx="10">
                  <c:v>35815.199999999997</c:v>
                </c:pt>
                <c:pt idx="11">
                  <c:v>30756.80000000001</c:v>
                </c:pt>
                <c:pt idx="12">
                  <c:v>30910.2</c:v>
                </c:pt>
                <c:pt idx="13">
                  <c:v>32081.200000000019</c:v>
                </c:pt>
                <c:pt idx="14">
                  <c:v>37565.999999999978</c:v>
                </c:pt>
                <c:pt idx="15">
                  <c:v>42105.100000000006</c:v>
                </c:pt>
                <c:pt idx="16">
                  <c:v>41233.700000000026</c:v>
                </c:pt>
                <c:pt idx="17">
                  <c:v>41167.470000000008</c:v>
                </c:pt>
                <c:pt idx="18">
                  <c:v>41023.14</c:v>
                </c:pt>
                <c:pt idx="19">
                  <c:v>41054.500000000015</c:v>
                </c:pt>
                <c:pt idx="20">
                  <c:v>41922.489999999991</c:v>
                </c:pt>
                <c:pt idx="21">
                  <c:v>27678.569999999989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All_data!$A$1948:$B$1948</c:f>
              <c:strCache>
                <c:ptCount val="1"/>
                <c:pt idx="0">
                  <c:v>Prod nonA5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All_data!$K$1:$AF$1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xVal>
          <c:yVal>
            <c:numRef>
              <c:f>All_data!$K$1948:$AF$1948</c:f>
              <c:numCache>
                <c:formatCode>#,##0</c:formatCode>
                <c:ptCount val="22"/>
                <c:pt idx="0">
                  <c:v>13701.9</c:v>
                </c:pt>
                <c:pt idx="1">
                  <c:v>17881.2</c:v>
                </c:pt>
                <c:pt idx="2">
                  <c:v>24350.6</c:v>
                </c:pt>
                <c:pt idx="3">
                  <c:v>31676.2</c:v>
                </c:pt>
                <c:pt idx="4">
                  <c:v>27170.799999999996</c:v>
                </c:pt>
                <c:pt idx="5">
                  <c:v>27114.2</c:v>
                </c:pt>
                <c:pt idx="6">
                  <c:v>30960.799999999999</c:v>
                </c:pt>
                <c:pt idx="7">
                  <c:v>30547.4</c:v>
                </c:pt>
                <c:pt idx="8">
                  <c:v>29981.1</c:v>
                </c:pt>
                <c:pt idx="9">
                  <c:v>26174.699999999997</c:v>
                </c:pt>
                <c:pt idx="10">
                  <c:v>25270.799999999999</c:v>
                </c:pt>
                <c:pt idx="11">
                  <c:v>17094.699999999997</c:v>
                </c:pt>
                <c:pt idx="12">
                  <c:v>14180.399999999998</c:v>
                </c:pt>
                <c:pt idx="13">
                  <c:v>11862.8</c:v>
                </c:pt>
                <c:pt idx="14">
                  <c:v>9451.7000000000007</c:v>
                </c:pt>
                <c:pt idx="15">
                  <c:v>10539.7</c:v>
                </c:pt>
                <c:pt idx="16">
                  <c:v>10417.5</c:v>
                </c:pt>
                <c:pt idx="17">
                  <c:v>5796.5</c:v>
                </c:pt>
                <c:pt idx="18">
                  <c:v>4388.2</c:v>
                </c:pt>
                <c:pt idx="19">
                  <c:v>3463.7</c:v>
                </c:pt>
                <c:pt idx="20">
                  <c:v>2585.71</c:v>
                </c:pt>
                <c:pt idx="21">
                  <c:v>1065.9899999999998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All_data!$A$1949:$B$1949</c:f>
              <c:strCache>
                <c:ptCount val="1"/>
                <c:pt idx="0">
                  <c:v>Prod A5</c:v>
                </c:pt>
              </c:strCache>
            </c:strRef>
          </c:tx>
          <c:spPr>
            <a:ln w="12700">
              <a:solidFill>
                <a:srgbClr val="FF8080"/>
              </a:solidFill>
              <a:prstDash val="lgDash"/>
            </a:ln>
          </c:spPr>
          <c:marker>
            <c:symbol val="square"/>
            <c:size val="5"/>
            <c:spPr>
              <a:solidFill>
                <a:srgbClr val="FF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All_data!$K$1:$AF$1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xVal>
          <c:yVal>
            <c:numRef>
              <c:f>All_data!$K$1949:$AF$1949</c:f>
              <c:numCache>
                <c:formatCode>#,##0</c:formatCode>
                <c:ptCount val="22"/>
                <c:pt idx="0">
                  <c:v>1223.1999999999998</c:v>
                </c:pt>
                <c:pt idx="1">
                  <c:v>1810.6999999999998</c:v>
                </c:pt>
                <c:pt idx="2">
                  <c:v>2380.5</c:v>
                </c:pt>
                <c:pt idx="3">
                  <c:v>1780.6</c:v>
                </c:pt>
                <c:pt idx="4">
                  <c:v>2192.9</c:v>
                </c:pt>
                <c:pt idx="5">
                  <c:v>2999.1000000000004</c:v>
                </c:pt>
                <c:pt idx="6">
                  <c:v>2542.4</c:v>
                </c:pt>
                <c:pt idx="7">
                  <c:v>5968.9000000000005</c:v>
                </c:pt>
                <c:pt idx="8">
                  <c:v>7768.0000000000009</c:v>
                </c:pt>
                <c:pt idx="9">
                  <c:v>8459.5</c:v>
                </c:pt>
                <c:pt idx="10">
                  <c:v>10482.1</c:v>
                </c:pt>
                <c:pt idx="11">
                  <c:v>13628.8</c:v>
                </c:pt>
                <c:pt idx="12">
                  <c:v>17588.500000000004</c:v>
                </c:pt>
                <c:pt idx="13">
                  <c:v>20548.600000000002</c:v>
                </c:pt>
                <c:pt idx="14">
                  <c:v>27003.300000000003</c:v>
                </c:pt>
                <c:pt idx="15">
                  <c:v>30953.800000000003</c:v>
                </c:pt>
                <c:pt idx="16">
                  <c:v>28633.3</c:v>
                </c:pt>
                <c:pt idx="17">
                  <c:v>32207.8</c:v>
                </c:pt>
                <c:pt idx="18">
                  <c:v>33769.4</c:v>
                </c:pt>
                <c:pt idx="19">
                  <c:v>35033.899999999994</c:v>
                </c:pt>
                <c:pt idx="20">
                  <c:v>37003.279999999999</c:v>
                </c:pt>
                <c:pt idx="21">
                  <c:v>28657.22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All_data!$A$1950:$B$1950</c:f>
              <c:strCache>
                <c:ptCount val="1"/>
                <c:pt idx="0">
                  <c:v>Prod Total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All_data!$K$1:$AF$1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xVal>
          <c:yVal>
            <c:numRef>
              <c:f>All_data!$K$1950:$AF$1950</c:f>
              <c:numCache>
                <c:formatCode>#,##0</c:formatCode>
                <c:ptCount val="22"/>
                <c:pt idx="0">
                  <c:v>14925.099999999999</c:v>
                </c:pt>
                <c:pt idx="1">
                  <c:v>19691.900000000001</c:v>
                </c:pt>
                <c:pt idx="2">
                  <c:v>26731.1</c:v>
                </c:pt>
                <c:pt idx="3">
                  <c:v>33456.800000000003</c:v>
                </c:pt>
                <c:pt idx="4">
                  <c:v>29363.699999999997</c:v>
                </c:pt>
                <c:pt idx="5">
                  <c:v>30113.300000000003</c:v>
                </c:pt>
                <c:pt idx="6">
                  <c:v>33503.199999999997</c:v>
                </c:pt>
                <c:pt idx="7">
                  <c:v>36516.300000000003</c:v>
                </c:pt>
                <c:pt idx="8">
                  <c:v>37749.1</c:v>
                </c:pt>
                <c:pt idx="9">
                  <c:v>34634.199999999997</c:v>
                </c:pt>
                <c:pt idx="10">
                  <c:v>35752.9</c:v>
                </c:pt>
                <c:pt idx="11">
                  <c:v>30723.499999999996</c:v>
                </c:pt>
                <c:pt idx="12">
                  <c:v>31768.9</c:v>
                </c:pt>
                <c:pt idx="13">
                  <c:v>32411.4</c:v>
                </c:pt>
                <c:pt idx="14">
                  <c:v>36455</c:v>
                </c:pt>
                <c:pt idx="15">
                  <c:v>41493.5</c:v>
                </c:pt>
                <c:pt idx="16">
                  <c:v>39050.800000000003</c:v>
                </c:pt>
                <c:pt idx="17">
                  <c:v>38004.300000000003</c:v>
                </c:pt>
                <c:pt idx="18">
                  <c:v>38157.599999999999</c:v>
                </c:pt>
                <c:pt idx="19">
                  <c:v>38497.599999999991</c:v>
                </c:pt>
                <c:pt idx="20">
                  <c:v>39588.99</c:v>
                </c:pt>
                <c:pt idx="21">
                  <c:v>29723.21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4480"/>
        <c:axId val="120734080"/>
      </c:scatterChart>
      <c:valAx>
        <c:axId val="1207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0734080"/>
        <c:crosses val="autoZero"/>
        <c:crossBetween val="midCat"/>
      </c:valAx>
      <c:valAx>
        <c:axId val="12073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ODP-tonnes</a:t>
                </a:r>
              </a:p>
            </c:rich>
          </c:tx>
          <c:layout>
            <c:manualLayout>
              <c:xMode val="edge"/>
              <c:yMode val="edge"/>
              <c:x val="3.603611529621361E-2"/>
              <c:y val="0.396166752207019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07244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558573503529612"/>
          <c:y val="2.9302281840177139E-2"/>
          <c:w val="0.2631261928574552"/>
          <c:h val="0.264877786042217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HCFC Prod-Cons</a:t>
            </a:r>
          </a:p>
        </c:rich>
      </c:tx>
      <c:layout>
        <c:manualLayout>
          <c:xMode val="edge"/>
          <c:yMode val="edge"/>
          <c:x val="0.39325885847399322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1144554451099"/>
          <c:y val="0.15335487182207191"/>
          <c:w val="0.74382104088509582"/>
          <c:h val="0.766774359110359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All_data!$B$1957:$C$1957</c:f>
              <c:strCache>
                <c:ptCount val="1"/>
                <c:pt idx="0">
                  <c:v>nonA5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All_data!$K$1:$AF$1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xVal>
          <c:yVal>
            <c:numRef>
              <c:f>All_data!$K$1957:$AF$1957</c:f>
              <c:numCache>
                <c:formatCode>#,##0</c:formatCode>
                <c:ptCount val="22"/>
                <c:pt idx="0">
                  <c:v>1192.5</c:v>
                </c:pt>
                <c:pt idx="1">
                  <c:v>1801.5000000000055</c:v>
                </c:pt>
                <c:pt idx="2">
                  <c:v>3661.3999999999978</c:v>
                </c:pt>
                <c:pt idx="3">
                  <c:v>2891.5999999999985</c:v>
                </c:pt>
                <c:pt idx="4">
                  <c:v>2939.299999999992</c:v>
                </c:pt>
                <c:pt idx="5">
                  <c:v>3034.7000000000007</c:v>
                </c:pt>
                <c:pt idx="6">
                  <c:v>3182.6000000000058</c:v>
                </c:pt>
                <c:pt idx="7">
                  <c:v>3154.2999999999993</c:v>
                </c:pt>
                <c:pt idx="8">
                  <c:v>4761.4000000000015</c:v>
                </c:pt>
                <c:pt idx="9">
                  <c:v>2814.1999999999971</c:v>
                </c:pt>
                <c:pt idx="10">
                  <c:v>2937.9000000000015</c:v>
                </c:pt>
                <c:pt idx="11">
                  <c:v>2229.3999999999978</c:v>
                </c:pt>
                <c:pt idx="12">
                  <c:v>3205.0999999999985</c:v>
                </c:pt>
                <c:pt idx="13">
                  <c:v>1584.6999999999989</c:v>
                </c:pt>
                <c:pt idx="14">
                  <c:v>-392.19999999999891</c:v>
                </c:pt>
                <c:pt idx="15">
                  <c:v>437.60000000000036</c:v>
                </c:pt>
                <c:pt idx="16">
                  <c:v>-364.59999999999854</c:v>
                </c:pt>
                <c:pt idx="17">
                  <c:v>-677.80000000000018</c:v>
                </c:pt>
                <c:pt idx="18">
                  <c:v>514.19999999999982</c:v>
                </c:pt>
                <c:pt idx="19">
                  <c:v>-429.44000000000005</c:v>
                </c:pt>
                <c:pt idx="20">
                  <c:v>-11.919999999999618</c:v>
                </c:pt>
                <c:pt idx="21">
                  <c:v>-4.580000000000382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All_data!$B$1958:$C$1958</c:f>
              <c:strCache>
                <c:ptCount val="1"/>
                <c:pt idx="0">
                  <c:v>A5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All_data!$K$1:$AF$1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xVal>
          <c:yVal>
            <c:numRef>
              <c:f>All_data!$K$1958:$AF$1958</c:f>
              <c:numCache>
                <c:formatCode>#,##0</c:formatCode>
                <c:ptCount val="22"/>
                <c:pt idx="0">
                  <c:v>-880.49999999999955</c:v>
                </c:pt>
                <c:pt idx="1">
                  <c:v>-1417.4999999999995</c:v>
                </c:pt>
                <c:pt idx="2">
                  <c:v>-1957.4999999999973</c:v>
                </c:pt>
                <c:pt idx="3">
                  <c:v>-2408.5999999999981</c:v>
                </c:pt>
                <c:pt idx="4">
                  <c:v>-2755.4999999999968</c:v>
                </c:pt>
                <c:pt idx="5">
                  <c:v>-3226.9000000000015</c:v>
                </c:pt>
                <c:pt idx="6">
                  <c:v>-3227.6999999999985</c:v>
                </c:pt>
                <c:pt idx="7">
                  <c:v>-3870.9000000000005</c:v>
                </c:pt>
                <c:pt idx="8">
                  <c:v>-5268.2000000000089</c:v>
                </c:pt>
                <c:pt idx="9">
                  <c:v>-4034.2000000000062</c:v>
                </c:pt>
                <c:pt idx="10">
                  <c:v>-3000.1999999999989</c:v>
                </c:pt>
                <c:pt idx="11">
                  <c:v>-2262.7000000000098</c:v>
                </c:pt>
                <c:pt idx="12">
                  <c:v>-2346.3999999999978</c:v>
                </c:pt>
                <c:pt idx="13">
                  <c:v>-1254.5000000000146</c:v>
                </c:pt>
                <c:pt idx="14">
                  <c:v>-718.79999999997381</c:v>
                </c:pt>
                <c:pt idx="15">
                  <c:v>-1049.2000000000007</c:v>
                </c:pt>
                <c:pt idx="16">
                  <c:v>-1818.3000000000247</c:v>
                </c:pt>
                <c:pt idx="17">
                  <c:v>-2485.3700000000063</c:v>
                </c:pt>
                <c:pt idx="18">
                  <c:v>-3379.739999999998</c:v>
                </c:pt>
                <c:pt idx="19">
                  <c:v>-2127.460000000021</c:v>
                </c:pt>
                <c:pt idx="20">
                  <c:v>-2321.5799999999945</c:v>
                </c:pt>
                <c:pt idx="21">
                  <c:v>2049.2200000000121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All_data!$B$1959:$C$1959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All_data!$K$1:$AF$1</c:f>
              <c:numCache>
                <c:formatCode>General</c:formatCode>
                <c:ptCount val="22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</c:numCache>
            </c:numRef>
          </c:xVal>
          <c:yVal>
            <c:numRef>
              <c:f>All_data!$K$1959:$AF$1959</c:f>
              <c:numCache>
                <c:formatCode>#,##0</c:formatCode>
                <c:ptCount val="22"/>
                <c:pt idx="0">
                  <c:v>312</c:v>
                </c:pt>
                <c:pt idx="1">
                  <c:v>384.00000000000728</c:v>
                </c:pt>
                <c:pt idx="2">
                  <c:v>1703.9000000000015</c:v>
                </c:pt>
                <c:pt idx="3">
                  <c:v>483</c:v>
                </c:pt>
                <c:pt idx="4">
                  <c:v>183.79999999999563</c:v>
                </c:pt>
                <c:pt idx="5">
                  <c:v>-192.19999999999709</c:v>
                </c:pt>
                <c:pt idx="6">
                  <c:v>-45.099999999991269</c:v>
                </c:pt>
                <c:pt idx="7">
                  <c:v>-716.59999999999854</c:v>
                </c:pt>
                <c:pt idx="8">
                  <c:v>-506.80000000001019</c:v>
                </c:pt>
                <c:pt idx="9">
                  <c:v>-1220.0000000000073</c:v>
                </c:pt>
                <c:pt idx="10">
                  <c:v>-62.299999999995634</c:v>
                </c:pt>
                <c:pt idx="11">
                  <c:v>-33.300000000013824</c:v>
                </c:pt>
                <c:pt idx="12">
                  <c:v>858.70000000000073</c:v>
                </c:pt>
                <c:pt idx="13">
                  <c:v>330.19999999998254</c:v>
                </c:pt>
                <c:pt idx="14">
                  <c:v>-1110.9999999999782</c:v>
                </c:pt>
                <c:pt idx="15">
                  <c:v>-611.60000000000582</c:v>
                </c:pt>
                <c:pt idx="16">
                  <c:v>-2182.9000000000233</c:v>
                </c:pt>
                <c:pt idx="17">
                  <c:v>-3163.1700000000055</c:v>
                </c:pt>
                <c:pt idx="18">
                  <c:v>-2865.5400000000009</c:v>
                </c:pt>
                <c:pt idx="19">
                  <c:v>-2556.9000000000233</c:v>
                </c:pt>
                <c:pt idx="20">
                  <c:v>-2333.4999999999927</c:v>
                </c:pt>
                <c:pt idx="21">
                  <c:v>2044.6400000000103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4128"/>
        <c:axId val="120465280"/>
      </c:scatterChart>
      <c:valAx>
        <c:axId val="1204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0465280"/>
        <c:crossesAt val="0"/>
        <c:crossBetween val="midCat"/>
      </c:valAx>
      <c:valAx>
        <c:axId val="12046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ODP-tonnes</a:t>
                </a:r>
              </a:p>
            </c:rich>
          </c:tx>
          <c:layout>
            <c:manualLayout>
              <c:xMode val="edge"/>
              <c:yMode val="edge"/>
              <c:x val="3.5955095631907956E-2"/>
              <c:y val="0.428115683836617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0464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1580430982741"/>
          <c:y val="4.1533611118477809E-2"/>
          <c:w val="0.29662953896324062"/>
          <c:h val="0.169329337636871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381007</xdr:colOff>
      <xdr:row>14</xdr:row>
      <xdr:rowOff>148173</xdr:rowOff>
    </xdr:from>
    <xdr:to>
      <xdr:col>40</xdr:col>
      <xdr:colOff>603250</xdr:colOff>
      <xdr:row>47</xdr:row>
      <xdr:rowOff>116416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1964</xdr:row>
      <xdr:rowOff>9525</xdr:rowOff>
    </xdr:from>
    <xdr:to>
      <xdr:col>17</xdr:col>
      <xdr:colOff>0</xdr:colOff>
      <xdr:row>1982</xdr:row>
      <xdr:rowOff>76200</xdr:rowOff>
    </xdr:to>
    <xdr:graphicFrame macro="">
      <xdr:nvGraphicFramePr>
        <xdr:cNvPr id="82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1964</xdr:row>
      <xdr:rowOff>9525</xdr:rowOff>
    </xdr:from>
    <xdr:to>
      <xdr:col>23</xdr:col>
      <xdr:colOff>609600</xdr:colOff>
      <xdr:row>1982</xdr:row>
      <xdr:rowOff>76200</xdr:rowOff>
    </xdr:to>
    <xdr:graphicFrame macro="">
      <xdr:nvGraphicFramePr>
        <xdr:cNvPr id="82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Z37"/>
  <sheetViews>
    <sheetView tabSelected="1" zoomScale="90" workbookViewId="0">
      <pane xSplit="1" topLeftCell="G1" activePane="topRight" state="frozen"/>
      <selection activeCell="B37" sqref="B37"/>
      <selection pane="topRight" activeCell="M49" sqref="M49"/>
    </sheetView>
  </sheetViews>
  <sheetFormatPr defaultRowHeight="12.75" x14ac:dyDescent="0.2"/>
  <cols>
    <col min="2" max="10" width="13.5703125" customWidth="1"/>
    <col min="11" max="17" width="13.85546875" customWidth="1"/>
    <col min="18" max="18" width="14.140625" customWidth="1"/>
    <col min="19" max="28" width="13.7109375" customWidth="1"/>
  </cols>
  <sheetData>
    <row r="1" spans="1:26" x14ac:dyDescent="0.2">
      <c r="A1" s="4" t="s">
        <v>216</v>
      </c>
      <c r="I1" s="3"/>
      <c r="J1" s="3"/>
      <c r="K1" s="13" t="s">
        <v>220</v>
      </c>
      <c r="L1" s="3"/>
      <c r="M1" s="3"/>
      <c r="N1" s="3"/>
      <c r="O1" s="3"/>
      <c r="P1" s="3"/>
      <c r="Q1" s="3"/>
    </row>
    <row r="2" spans="1:26" x14ac:dyDescent="0.2">
      <c r="A2" s="48" t="s">
        <v>311</v>
      </c>
      <c r="E2" s="14" t="s">
        <v>221</v>
      </c>
      <c r="F2" s="14"/>
      <c r="I2" s="32" t="s">
        <v>308</v>
      </c>
      <c r="M2" s="2"/>
      <c r="N2" s="32"/>
    </row>
    <row r="3" spans="1:26" x14ac:dyDescent="0.2">
      <c r="A3" s="48"/>
      <c r="E3" s="14" t="s">
        <v>7</v>
      </c>
      <c r="F3" s="27">
        <f>F10</f>
        <v>889189.2</v>
      </c>
      <c r="I3" s="32" t="s">
        <v>250</v>
      </c>
      <c r="J3" s="23"/>
      <c r="M3" s="16" t="s">
        <v>4</v>
      </c>
      <c r="N3" s="17">
        <f>$F5*N$7/$J$5</f>
        <v>0</v>
      </c>
      <c r="O3" s="17">
        <f>$F5*O$7/$J$5</f>
        <v>0</v>
      </c>
      <c r="P3" s="17">
        <f>$F5*P$7/$J$5</f>
        <v>0</v>
      </c>
    </row>
    <row r="4" spans="1:26" x14ac:dyDescent="0.2">
      <c r="A4" s="4"/>
      <c r="E4" s="14" t="s">
        <v>16</v>
      </c>
      <c r="F4" s="27">
        <f>E10</f>
        <v>11999.5</v>
      </c>
      <c r="O4" s="21"/>
      <c r="P4" s="22"/>
    </row>
    <row r="5" spans="1:26" x14ac:dyDescent="0.2">
      <c r="E5" s="14"/>
      <c r="F5" s="15">
        <f>0.028*F3+F4</f>
        <v>36896.797599999998</v>
      </c>
      <c r="G5" s="2">
        <f>F3*0.028</f>
        <v>24897.297599999998</v>
      </c>
      <c r="I5" s="11" t="s">
        <v>218</v>
      </c>
      <c r="J5" s="25">
        <f>SUMPRODUCT(I9:K9,I7:K7)</f>
        <v>6.7150000000000001E-2</v>
      </c>
      <c r="N5" s="11" t="s">
        <v>218</v>
      </c>
      <c r="O5" s="8">
        <f>SUMPRODUCT(I9:K9,N7:P7)</f>
        <v>0</v>
      </c>
    </row>
    <row r="6" spans="1:26" x14ac:dyDescent="0.2">
      <c r="A6" s="4" t="s">
        <v>215</v>
      </c>
      <c r="I6" s="4" t="s">
        <v>217</v>
      </c>
      <c r="N6" s="4" t="s">
        <v>219</v>
      </c>
      <c r="S6" s="48" t="s">
        <v>322</v>
      </c>
    </row>
    <row r="7" spans="1:26" x14ac:dyDescent="0.2">
      <c r="A7" s="3" t="s">
        <v>222</v>
      </c>
      <c r="B7" s="18">
        <f>(B28/B13)^(1/($A28-$A13))-1</f>
        <v>0.19898511719048795</v>
      </c>
      <c r="C7" s="18">
        <f>(C28/C13)^(1/($A28-$A13))-1</f>
        <v>-0.14491046392243534</v>
      </c>
      <c r="E7" s="28">
        <f>(E28/E13)^(1/($A28-$A13))-1</f>
        <v>-1.4148097447212127E-2</v>
      </c>
      <c r="F7" s="28">
        <f>(F28/F13)^(1/($A28-$A13))-1</f>
        <v>-0.44250530804577826</v>
      </c>
      <c r="I7" s="86">
        <v>0.73</v>
      </c>
      <c r="J7" s="86">
        <v>0.21</v>
      </c>
      <c r="K7" s="86">
        <v>0.06</v>
      </c>
      <c r="L7" s="24"/>
      <c r="M7" s="9" t="s">
        <v>214</v>
      </c>
      <c r="N7" s="29"/>
      <c r="O7" s="34"/>
      <c r="P7" s="34"/>
      <c r="Q7" s="24"/>
      <c r="S7" s="91" t="s">
        <v>312</v>
      </c>
      <c r="T7" s="90"/>
      <c r="U7" s="90"/>
      <c r="V7" s="4" t="s">
        <v>310</v>
      </c>
    </row>
    <row r="8" spans="1:26" x14ac:dyDescent="0.2">
      <c r="B8" s="10" t="s">
        <v>208</v>
      </c>
      <c r="C8" s="10" t="s">
        <v>208</v>
      </c>
      <c r="D8" s="10"/>
      <c r="E8" s="10" t="s">
        <v>209</v>
      </c>
      <c r="F8" s="10" t="s">
        <v>209</v>
      </c>
      <c r="G8" s="10"/>
      <c r="I8" s="10" t="s">
        <v>210</v>
      </c>
      <c r="J8" s="10" t="s">
        <v>211</v>
      </c>
      <c r="K8" s="10" t="s">
        <v>212</v>
      </c>
      <c r="L8" s="10" t="s">
        <v>225</v>
      </c>
      <c r="M8" s="4"/>
      <c r="N8" s="10" t="s">
        <v>210</v>
      </c>
      <c r="O8" s="10" t="s">
        <v>211</v>
      </c>
      <c r="P8" s="10" t="s">
        <v>212</v>
      </c>
      <c r="Q8" s="10" t="s">
        <v>225</v>
      </c>
    </row>
    <row r="9" spans="1:26" x14ac:dyDescent="0.2">
      <c r="B9" s="10" t="s">
        <v>223</v>
      </c>
      <c r="C9" s="10" t="s">
        <v>224</v>
      </c>
      <c r="D9" s="10"/>
      <c r="E9" s="10" t="s">
        <v>223</v>
      </c>
      <c r="F9" s="10" t="s">
        <v>224</v>
      </c>
      <c r="G9" s="10"/>
      <c r="H9" s="10" t="s">
        <v>307</v>
      </c>
      <c r="I9" s="8">
        <v>5.5E-2</v>
      </c>
      <c r="J9" s="8">
        <v>0.11</v>
      </c>
      <c r="K9" s="8">
        <v>6.5000000000000002E-2</v>
      </c>
      <c r="M9" s="4"/>
      <c r="N9" s="10"/>
      <c r="O9" s="10"/>
      <c r="P9" s="10"/>
      <c r="S9" t="s">
        <v>210</v>
      </c>
      <c r="T9" t="s">
        <v>211</v>
      </c>
      <c r="U9" t="s">
        <v>212</v>
      </c>
    </row>
    <row r="10" spans="1:26" x14ac:dyDescent="0.2">
      <c r="A10">
        <v>1989</v>
      </c>
      <c r="B10" s="40">
        <v>2336.1999999999989</v>
      </c>
      <c r="C10" s="40">
        <v>152483.99999999991</v>
      </c>
      <c r="D10" s="40"/>
      <c r="E10" s="40">
        <v>11999.5</v>
      </c>
      <c r="F10" s="40">
        <v>889189.2</v>
      </c>
      <c r="G10" s="30"/>
      <c r="I10" s="30">
        <f>$B10*I$7/$J$5</f>
        <v>25397.259865971693</v>
      </c>
      <c r="J10" s="30">
        <f>$B10*J$7/$J$5</f>
        <v>7306.061057334322</v>
      </c>
      <c r="K10" s="30">
        <f>$B10*K$7/$J$5</f>
        <v>2087.446016381235</v>
      </c>
      <c r="L10" s="19">
        <f>SUM(I10:K10)</f>
        <v>34790.766939687252</v>
      </c>
      <c r="M10" s="30"/>
      <c r="N10" s="30">
        <f>$E10*S10/$V10</f>
        <v>173609.78723404254</v>
      </c>
      <c r="O10" s="30">
        <f>$E10*T10/$V10</f>
        <v>10212.340425531916</v>
      </c>
      <c r="P10" s="30">
        <f>$E10*U10/$V10</f>
        <v>20424.680851063837</v>
      </c>
      <c r="Q10" s="19">
        <f>SUM(N10:P10)</f>
        <v>204246.80851063828</v>
      </c>
      <c r="S10" s="87">
        <v>0.85</v>
      </c>
      <c r="T10" s="20">
        <v>0.05</v>
      </c>
      <c r="U10" s="20">
        <f>1-S10-T10</f>
        <v>0.10000000000000002</v>
      </c>
      <c r="V10" s="23">
        <f>SUMPRODUCT(I$9:K$9,S10:U10)</f>
        <v>5.8749999999999997E-2</v>
      </c>
    </row>
    <row r="11" spans="1:26" x14ac:dyDescent="0.2">
      <c r="A11">
        <v>1990</v>
      </c>
      <c r="B11" s="40"/>
      <c r="C11" s="40"/>
      <c r="D11" s="40"/>
      <c r="E11" s="40"/>
      <c r="F11" s="40"/>
      <c r="G11" s="30"/>
      <c r="I11" s="31">
        <f t="shared" ref="I11:K12" si="0">I10+(I$13-I$10)/3</f>
        <v>24554.743112434837</v>
      </c>
      <c r="J11" s="31">
        <f t="shared" si="0"/>
        <v>7063.6932241250897</v>
      </c>
      <c r="K11" s="31">
        <f t="shared" si="0"/>
        <v>2018.1980640357399</v>
      </c>
      <c r="L11" s="19">
        <f>SUM(I11:K11)</f>
        <v>33636.634400595671</v>
      </c>
      <c r="M11" s="30"/>
      <c r="N11" s="31">
        <f t="shared" ref="N11:P12" si="1">N10+(N$13-N$10)/3</f>
        <v>176068.87943262412</v>
      </c>
      <c r="O11" s="31">
        <f t="shared" si="1"/>
        <v>10356.992907801419</v>
      </c>
      <c r="P11" s="31">
        <f t="shared" si="1"/>
        <v>20713.985815602842</v>
      </c>
      <c r="Q11" s="19">
        <f>SUM(N11:P11)</f>
        <v>207139.85815602838</v>
      </c>
      <c r="S11" s="87">
        <v>0.85</v>
      </c>
      <c r="T11" s="20">
        <v>0.05</v>
      </c>
      <c r="U11" s="20">
        <f t="shared" ref="U11:U34" si="2">1-S11-T11</f>
        <v>0.10000000000000002</v>
      </c>
      <c r="V11" s="23">
        <f t="shared" ref="V11:V34" si="3">SUMPRODUCT(I$9:K$9,S11:U11)</f>
        <v>5.8749999999999997E-2</v>
      </c>
    </row>
    <row r="12" spans="1:26" x14ac:dyDescent="0.2">
      <c r="A12">
        <v>1991</v>
      </c>
      <c r="B12" s="40"/>
      <c r="C12" s="40"/>
      <c r="D12" s="40"/>
      <c r="E12" s="40"/>
      <c r="F12" s="40"/>
      <c r="G12" s="30"/>
      <c r="I12" s="31">
        <f t="shared" si="0"/>
        <v>23712.22635889798</v>
      </c>
      <c r="J12" s="31">
        <f t="shared" si="0"/>
        <v>6821.3253909158575</v>
      </c>
      <c r="K12" s="31">
        <f t="shared" si="0"/>
        <v>1948.9501116902447</v>
      </c>
      <c r="L12" s="19">
        <f>SUM(I12:K12)</f>
        <v>32482.501861504083</v>
      </c>
      <c r="M12" s="30"/>
      <c r="N12" s="31">
        <f t="shared" si="1"/>
        <v>178527.9716312057</v>
      </c>
      <c r="O12" s="31">
        <f t="shared" si="1"/>
        <v>10501.645390070922</v>
      </c>
      <c r="P12" s="31">
        <f t="shared" si="1"/>
        <v>21003.290780141848</v>
      </c>
      <c r="Q12" s="19">
        <f>SUM(N12:P12)</f>
        <v>210032.90780141845</v>
      </c>
      <c r="S12" s="87">
        <v>0.85</v>
      </c>
      <c r="T12" s="20">
        <v>0.05</v>
      </c>
      <c r="U12" s="20">
        <f t="shared" si="2"/>
        <v>0.10000000000000002</v>
      </c>
      <c r="V12" s="23">
        <f t="shared" si="3"/>
        <v>5.8749999999999997E-2</v>
      </c>
    </row>
    <row r="13" spans="1:26" x14ac:dyDescent="0.2">
      <c r="A13">
        <v>1992</v>
      </c>
      <c r="B13" s="40">
        <v>2103.6999999999994</v>
      </c>
      <c r="C13" s="40">
        <v>160381</v>
      </c>
      <c r="D13" s="40"/>
      <c r="E13" s="40">
        <v>12509.4</v>
      </c>
      <c r="F13" s="40">
        <v>406595.6</v>
      </c>
      <c r="G13" s="30"/>
      <c r="I13" s="30">
        <f t="shared" ref="I13:K34" si="4">$B13*I$7/$J$5</f>
        <v>22869.709605361124</v>
      </c>
      <c r="J13" s="30">
        <f t="shared" si="4"/>
        <v>6578.9575577066253</v>
      </c>
      <c r="K13" s="30">
        <f t="shared" si="4"/>
        <v>1879.7021593447498</v>
      </c>
      <c r="L13" s="19">
        <f>SUM(I13:K13)</f>
        <v>31328.369322412498</v>
      </c>
      <c r="M13" s="30"/>
      <c r="N13" s="30">
        <f t="shared" ref="N13:N34" si="5">$E13*S13/$V13</f>
        <v>180987.06382978725</v>
      </c>
      <c r="O13" s="30">
        <f t="shared" ref="O13:O34" si="6">$E13*T13/$V13</f>
        <v>10646.297872340427</v>
      </c>
      <c r="P13" s="30">
        <f t="shared" ref="P13:P34" si="7">$E13*U13/$V13</f>
        <v>21292.595744680857</v>
      </c>
      <c r="Q13" s="19">
        <f>SUM(N13:P13)</f>
        <v>212925.95744680852</v>
      </c>
      <c r="S13" s="87">
        <v>0.85</v>
      </c>
      <c r="T13" s="20">
        <v>0.05</v>
      </c>
      <c r="U13" s="20">
        <f t="shared" si="2"/>
        <v>0.10000000000000002</v>
      </c>
      <c r="V13" s="23">
        <f t="shared" si="3"/>
        <v>5.8749999999999997E-2</v>
      </c>
      <c r="X13" s="98">
        <f>(I13+N13)/'HCFC split'!AD13-1</f>
        <v>4.3698586357100444E-2</v>
      </c>
      <c r="Y13" s="98">
        <f>(J13+O13)/'HCFC split'!AB13-1</f>
        <v>1.4324309860266782E-2</v>
      </c>
      <c r="Z13" s="98">
        <f>(K13+P13)/'HCFC split'!AC13-1</f>
        <v>-0.30426055653559103</v>
      </c>
    </row>
    <row r="14" spans="1:26" x14ac:dyDescent="0.2">
      <c r="A14">
        <v>1993</v>
      </c>
      <c r="B14" s="40">
        <v>3228.1999999999994</v>
      </c>
      <c r="C14" s="40">
        <v>162338.39999999997</v>
      </c>
      <c r="D14" s="40"/>
      <c r="E14" s="40">
        <v>16079.699999999995</v>
      </c>
      <c r="F14" s="40">
        <v>327043.90000000002</v>
      </c>
      <c r="G14" s="30"/>
      <c r="I14" s="30">
        <f t="shared" si="4"/>
        <v>35094.355919583009</v>
      </c>
      <c r="J14" s="30">
        <f t="shared" si="4"/>
        <v>10095.636634400593</v>
      </c>
      <c r="K14" s="30">
        <f t="shared" si="4"/>
        <v>2884.4676098287409</v>
      </c>
      <c r="L14" s="19">
        <f t="shared" ref="L14:L28" si="8">SUM(I14:K14)</f>
        <v>48074.460163812342</v>
      </c>
      <c r="M14" s="30"/>
      <c r="N14" s="30">
        <f t="shared" si="5"/>
        <v>209166.82926829261</v>
      </c>
      <c r="O14" s="30">
        <f t="shared" si="6"/>
        <v>26145.853658536576</v>
      </c>
      <c r="P14" s="30">
        <f t="shared" si="7"/>
        <v>26145.853658536562</v>
      </c>
      <c r="Q14" s="19">
        <f t="shared" ref="Q14:Q28" si="9">SUM(N14:P14)</f>
        <v>261458.53658536574</v>
      </c>
      <c r="S14" s="87">
        <v>0.8</v>
      </c>
      <c r="T14" s="20">
        <v>0.1</v>
      </c>
      <c r="U14" s="20">
        <f t="shared" si="2"/>
        <v>9.999999999999995E-2</v>
      </c>
      <c r="V14" s="23">
        <f t="shared" si="3"/>
        <v>6.1500000000000006E-2</v>
      </c>
      <c r="X14" s="98">
        <f>(I14+N14)/'HCFC split'!AD14-1</f>
        <v>-0.11283349463391235</v>
      </c>
      <c r="Y14" s="98">
        <f>(J14+O14)/'HCFC split'!AB14-1</f>
        <v>0.30238582286761662</v>
      </c>
      <c r="Z14" s="98">
        <f>(K14+P14)/'HCFC split'!AC14-1</f>
        <v>0.5184016563818874</v>
      </c>
    </row>
    <row r="15" spans="1:26" x14ac:dyDescent="0.2">
      <c r="A15">
        <v>1994</v>
      </c>
      <c r="B15" s="40">
        <v>4337.9999999999973</v>
      </c>
      <c r="C15" s="40">
        <v>176212.90000000011</v>
      </c>
      <c r="D15" s="40"/>
      <c r="E15" s="40">
        <v>20689.2</v>
      </c>
      <c r="F15" s="40">
        <v>182733.9</v>
      </c>
      <c r="G15" s="30"/>
      <c r="I15" s="30">
        <f t="shared" si="4"/>
        <v>47159.195830230798</v>
      </c>
      <c r="J15" s="30">
        <f t="shared" si="4"/>
        <v>13566.344005956804</v>
      </c>
      <c r="K15" s="30">
        <f t="shared" si="4"/>
        <v>3876.0982874162291</v>
      </c>
      <c r="L15" s="19">
        <f t="shared" si="8"/>
        <v>64601.638123603829</v>
      </c>
      <c r="M15" s="30"/>
      <c r="N15" s="30">
        <f t="shared" si="5"/>
        <v>241508.1712062257</v>
      </c>
      <c r="O15" s="30">
        <f t="shared" si="6"/>
        <v>48301.634241245134</v>
      </c>
      <c r="P15" s="30">
        <f t="shared" si="7"/>
        <v>32201.089494163425</v>
      </c>
      <c r="Q15" s="19">
        <f t="shared" si="9"/>
        <v>322010.89494163427</v>
      </c>
      <c r="S15" s="87">
        <v>0.75</v>
      </c>
      <c r="T15" s="20">
        <v>0.15</v>
      </c>
      <c r="U15" s="20">
        <f t="shared" si="2"/>
        <v>0.1</v>
      </c>
      <c r="V15" s="23">
        <f t="shared" si="3"/>
        <v>6.4250000000000002E-2</v>
      </c>
      <c r="X15" s="98">
        <f>(I15+N15)/'HCFC split'!AD15-1</f>
        <v>0.10034910601092006</v>
      </c>
      <c r="Y15" s="98">
        <f>(J15+O15)/'HCFC split'!AB15-1</f>
        <v>-0.27600501035413449</v>
      </c>
      <c r="Z15" s="98">
        <f>(K15+P15)/'HCFC split'!AC15-1</f>
        <v>-0.13140690831921709</v>
      </c>
    </row>
    <row r="16" spans="1:26" x14ac:dyDescent="0.2">
      <c r="A16">
        <v>1995</v>
      </c>
      <c r="B16" s="40">
        <v>4189.199999999998</v>
      </c>
      <c r="C16" s="40">
        <v>188771.5</v>
      </c>
      <c r="D16" s="40"/>
      <c r="E16" s="40">
        <v>28784.600000000002</v>
      </c>
      <c r="F16" s="40">
        <v>96818.3</v>
      </c>
      <c r="G16" s="30"/>
      <c r="I16" s="30">
        <f t="shared" si="4"/>
        <v>45541.563663440036</v>
      </c>
      <c r="J16" s="30">
        <f t="shared" si="4"/>
        <v>13100.997766195078</v>
      </c>
      <c r="K16" s="30">
        <f t="shared" si="4"/>
        <v>3743.1422189128793</v>
      </c>
      <c r="L16" s="19">
        <f t="shared" si="8"/>
        <v>62385.703648547991</v>
      </c>
      <c r="M16" s="30"/>
      <c r="N16" s="30">
        <f t="shared" si="5"/>
        <v>300734.62686567166</v>
      </c>
      <c r="O16" s="30">
        <f t="shared" si="6"/>
        <v>85924.179104477618</v>
      </c>
      <c r="P16" s="30">
        <f t="shared" si="7"/>
        <v>42962.089552238824</v>
      </c>
      <c r="Q16" s="19">
        <f t="shared" si="9"/>
        <v>429620.89552238811</v>
      </c>
      <c r="S16" s="87">
        <v>0.7</v>
      </c>
      <c r="T16" s="20">
        <v>0.2</v>
      </c>
      <c r="U16" s="20">
        <f t="shared" si="2"/>
        <v>0.10000000000000003</v>
      </c>
      <c r="V16" s="23">
        <f t="shared" si="3"/>
        <v>6.7000000000000004E-2</v>
      </c>
      <c r="X16" s="98">
        <f>(I16+N16)/'HCFC split'!AD16-1</f>
        <v>5.5539460668245111E-2</v>
      </c>
      <c r="Y16" s="98">
        <f>(J16+O16)/'HCFC split'!AB16-1</f>
        <v>-0.11043777907928831</v>
      </c>
      <c r="Z16" s="98">
        <f>(K16+P16)/'HCFC split'!AC16-1</f>
        <v>4.6219622622507117E-2</v>
      </c>
    </row>
    <row r="17" spans="1:26" x14ac:dyDescent="0.2">
      <c r="A17">
        <v>1996</v>
      </c>
      <c r="B17" s="40">
        <v>4948.3999999999969</v>
      </c>
      <c r="C17" s="40">
        <v>153135.50000000003</v>
      </c>
      <c r="D17" s="40"/>
      <c r="E17" s="40">
        <v>24231.500000000004</v>
      </c>
      <c r="F17" s="40">
        <v>24636.7</v>
      </c>
      <c r="G17" s="30"/>
      <c r="I17" s="30">
        <f t="shared" si="4"/>
        <v>53794.966492926251</v>
      </c>
      <c r="J17" s="30">
        <f t="shared" si="4"/>
        <v>15475.264333581523</v>
      </c>
      <c r="K17" s="30">
        <f t="shared" si="4"/>
        <v>4421.5040953090074</v>
      </c>
      <c r="L17" s="19">
        <f t="shared" si="8"/>
        <v>73691.73492181678</v>
      </c>
      <c r="M17" s="30"/>
      <c r="N17" s="30">
        <f t="shared" si="5"/>
        <v>225813.26164874554</v>
      </c>
      <c r="O17" s="30">
        <f t="shared" si="6"/>
        <v>86851.254480286749</v>
      </c>
      <c r="P17" s="30">
        <f t="shared" si="7"/>
        <v>34740.501792114686</v>
      </c>
      <c r="Q17" s="19">
        <f t="shared" si="9"/>
        <v>347405.01792114699</v>
      </c>
      <c r="S17" s="87">
        <v>0.65</v>
      </c>
      <c r="T17" s="20">
        <v>0.25</v>
      </c>
      <c r="U17" s="20">
        <f t="shared" si="2"/>
        <v>9.9999999999999978E-2</v>
      </c>
      <c r="V17" s="23">
        <f t="shared" si="3"/>
        <v>6.9750000000000006E-2</v>
      </c>
      <c r="X17" s="98">
        <f>(I17+N17)/'HCFC split'!AD17-1</f>
        <v>2.2116428435757562E-2</v>
      </c>
      <c r="Y17" s="98">
        <f>(J17+O17)/'HCFC split'!AB17-1</f>
        <v>-3.8745349373249027E-2</v>
      </c>
      <c r="Z17" s="98">
        <f>(K17+P17)/'HCFC split'!AC17-1</f>
        <v>0.10309294933873292</v>
      </c>
    </row>
    <row r="18" spans="1:26" x14ac:dyDescent="0.2">
      <c r="A18">
        <v>1997</v>
      </c>
      <c r="B18" s="40">
        <v>6226.0000000000018</v>
      </c>
      <c r="C18" s="40">
        <v>153512.80000000002</v>
      </c>
      <c r="D18" s="40"/>
      <c r="E18" s="40">
        <v>24079.5</v>
      </c>
      <c r="F18" s="40">
        <v>21698.600000000002</v>
      </c>
      <c r="G18" s="30"/>
      <c r="I18" s="30">
        <f t="shared" si="4"/>
        <v>67683.991064780363</v>
      </c>
      <c r="J18" s="30">
        <f t="shared" si="4"/>
        <v>19470.737155621748</v>
      </c>
      <c r="K18" s="30">
        <f t="shared" si="4"/>
        <v>5563.0677587490709</v>
      </c>
      <c r="L18" s="19">
        <f t="shared" si="8"/>
        <v>92717.795979151182</v>
      </c>
      <c r="M18" s="30"/>
      <c r="N18" s="30">
        <f t="shared" si="5"/>
        <v>199278.62068965513</v>
      </c>
      <c r="O18" s="30">
        <f t="shared" si="6"/>
        <v>99639.310344827565</v>
      </c>
      <c r="P18" s="30">
        <f t="shared" si="7"/>
        <v>33213.10344827587</v>
      </c>
      <c r="Q18" s="19">
        <f t="shared" si="9"/>
        <v>332131.03448275855</v>
      </c>
      <c r="S18" s="87">
        <v>0.6</v>
      </c>
      <c r="T18" s="20">
        <v>0.3</v>
      </c>
      <c r="U18" s="20">
        <f t="shared" si="2"/>
        <v>0.10000000000000003</v>
      </c>
      <c r="V18" s="23">
        <f t="shared" si="3"/>
        <v>7.2500000000000009E-2</v>
      </c>
      <c r="X18" s="98">
        <f>(I18+N18)/'HCFC split'!AD18-1</f>
        <v>9.1553519793303728E-3</v>
      </c>
      <c r="Y18" s="98">
        <f>(J18+O18)/'HCFC split'!AB18-1</f>
        <v>4.2702986032366663E-2</v>
      </c>
      <c r="Z18" s="98">
        <f>(K18+P18)/'HCFC split'!AC18-1</f>
        <v>-7.0984661658761827E-2</v>
      </c>
    </row>
    <row r="19" spans="1:26" x14ac:dyDescent="0.2">
      <c r="A19">
        <v>1998</v>
      </c>
      <c r="B19" s="40">
        <v>5770.0999999999985</v>
      </c>
      <c r="C19" s="40">
        <v>140365.49999999997</v>
      </c>
      <c r="D19" s="40"/>
      <c r="E19" s="40">
        <v>27778.199999999993</v>
      </c>
      <c r="F19" s="40">
        <v>22857.600000000002</v>
      </c>
      <c r="G19" s="30"/>
      <c r="I19" s="30">
        <f t="shared" si="4"/>
        <v>62727.818317200283</v>
      </c>
      <c r="J19" s="30">
        <f t="shared" si="4"/>
        <v>18044.988830975421</v>
      </c>
      <c r="K19" s="30">
        <f t="shared" si="4"/>
        <v>5155.7110945644063</v>
      </c>
      <c r="L19" s="19">
        <f t="shared" si="8"/>
        <v>85928.518242740116</v>
      </c>
      <c r="M19" s="30"/>
      <c r="N19" s="30">
        <f t="shared" si="5"/>
        <v>229888.55172413783</v>
      </c>
      <c r="O19" s="30">
        <f t="shared" si="6"/>
        <v>114944.27586206891</v>
      </c>
      <c r="P19" s="30">
        <f t="shared" si="7"/>
        <v>38314.758620689652</v>
      </c>
      <c r="Q19" s="19">
        <f t="shared" si="9"/>
        <v>383147.58620689635</v>
      </c>
      <c r="S19" s="87">
        <v>0.6</v>
      </c>
      <c r="T19" s="20">
        <v>0.3</v>
      </c>
      <c r="U19" s="20">
        <f t="shared" si="2"/>
        <v>0.10000000000000003</v>
      </c>
      <c r="V19" s="23">
        <f t="shared" si="3"/>
        <v>7.2500000000000009E-2</v>
      </c>
      <c r="X19" s="98">
        <f>(I19+N19)/'HCFC split'!AD19-1</f>
        <v>1.2133508372612178E-2</v>
      </c>
      <c r="Y19" s="98">
        <f>(J19+O19)/'HCFC split'!AB19-1</f>
        <v>-5.769509101723802E-3</v>
      </c>
      <c r="Z19" s="98">
        <f>(K19+P19)/'HCFC split'!AC19-1</f>
        <v>8.1920150209165543E-2</v>
      </c>
    </row>
    <row r="20" spans="1:26" x14ac:dyDescent="0.2">
      <c r="A20">
        <v>1999</v>
      </c>
      <c r="B20" s="40">
        <v>9839.8000000000011</v>
      </c>
      <c r="C20" s="40">
        <v>123789.80000000005</v>
      </c>
      <c r="D20" s="40"/>
      <c r="E20" s="40">
        <v>27393.100000000002</v>
      </c>
      <c r="F20" s="40">
        <v>25694.400000000001</v>
      </c>
      <c r="G20" s="30"/>
      <c r="I20" s="30">
        <f t="shared" si="4"/>
        <v>106970.27550260612</v>
      </c>
      <c r="J20" s="30">
        <f t="shared" si="4"/>
        <v>30772.27103499628</v>
      </c>
      <c r="K20" s="30">
        <f t="shared" si="4"/>
        <v>8792.0774385703644</v>
      </c>
      <c r="L20" s="19">
        <f t="shared" si="8"/>
        <v>146534.62397617276</v>
      </c>
      <c r="M20" s="30"/>
      <c r="N20" s="30">
        <f t="shared" si="5"/>
        <v>226701.5172413793</v>
      </c>
      <c r="O20" s="30">
        <f t="shared" si="6"/>
        <v>113350.75862068965</v>
      </c>
      <c r="P20" s="30">
        <f t="shared" si="7"/>
        <v>37783.586206896565</v>
      </c>
      <c r="Q20" s="19">
        <f t="shared" si="9"/>
        <v>377835.86206896557</v>
      </c>
      <c r="S20" s="87">
        <v>0.6</v>
      </c>
      <c r="T20" s="20">
        <v>0.3</v>
      </c>
      <c r="U20" s="20">
        <f t="shared" si="2"/>
        <v>0.10000000000000003</v>
      </c>
      <c r="V20" s="23">
        <f t="shared" si="3"/>
        <v>7.2500000000000009E-2</v>
      </c>
      <c r="X20" s="98">
        <f>(I20+N20)/'HCFC split'!AD20-1</f>
        <v>3.8097422351356602E-2</v>
      </c>
      <c r="Y20" s="98">
        <f>(J20+O20)/'HCFC split'!AB20-1</f>
        <v>-1.0325658777452507E-3</v>
      </c>
      <c r="Z20" s="98">
        <f>(K20+P20)/'HCFC split'!AC20-1</f>
        <v>0.14855021233306931</v>
      </c>
    </row>
    <row r="21" spans="1:26" x14ac:dyDescent="0.2">
      <c r="A21">
        <v>2000</v>
      </c>
      <c r="B21" s="40">
        <v>13036.20000000001</v>
      </c>
      <c r="C21" s="40">
        <v>116020.09999999996</v>
      </c>
      <c r="D21" s="40"/>
      <c r="E21" s="40">
        <v>25219.699999999997</v>
      </c>
      <c r="F21" s="40">
        <v>30929.9</v>
      </c>
      <c r="G21" s="30"/>
      <c r="I21" s="30">
        <f t="shared" si="4"/>
        <v>141718.92777364119</v>
      </c>
      <c r="J21" s="93">
        <f t="shared" si="4"/>
        <v>40768.458674609115</v>
      </c>
      <c r="K21" s="30">
        <f t="shared" si="4"/>
        <v>11648.131049888318</v>
      </c>
      <c r="L21" s="19">
        <f t="shared" si="8"/>
        <v>194135.51749813862</v>
      </c>
      <c r="M21" s="30"/>
      <c r="N21" s="30">
        <f t="shared" si="5"/>
        <v>208714.75862068959</v>
      </c>
      <c r="O21" s="93">
        <f t="shared" si="6"/>
        <v>104357.3793103448</v>
      </c>
      <c r="P21" s="30">
        <f t="shared" si="7"/>
        <v>34785.793103448283</v>
      </c>
      <c r="Q21" s="19">
        <f t="shared" si="9"/>
        <v>347857.93103448267</v>
      </c>
      <c r="S21" s="87">
        <v>0.6</v>
      </c>
      <c r="T21" s="20">
        <v>0.3</v>
      </c>
      <c r="U21" s="20">
        <f t="shared" si="2"/>
        <v>0.10000000000000003</v>
      </c>
      <c r="V21" s="23">
        <f t="shared" si="3"/>
        <v>7.2500000000000009E-2</v>
      </c>
      <c r="X21" s="98">
        <f>(I21+N21)/'HCFC split'!AD21-1</f>
        <v>2.5485047726762744E-2</v>
      </c>
      <c r="Y21" s="98">
        <f>(J21+O21)/'HCFC split'!AB21-1</f>
        <v>3.3954388607537078E-2</v>
      </c>
      <c r="Z21" s="98">
        <f>(K21+P21)/'HCFC split'!AC21-1</f>
        <v>0.152947530878073</v>
      </c>
    </row>
    <row r="22" spans="1:26" x14ac:dyDescent="0.2">
      <c r="A22">
        <v>2001</v>
      </c>
      <c r="B22" s="40">
        <v>12493.700000000006</v>
      </c>
      <c r="C22" s="40">
        <v>103080.89999999998</v>
      </c>
      <c r="D22" s="40"/>
      <c r="E22" s="40">
        <v>23360.5</v>
      </c>
      <c r="F22" s="40">
        <v>6928.4</v>
      </c>
      <c r="G22" s="30"/>
      <c r="I22" s="30">
        <f t="shared" si="4"/>
        <v>135821.31049888313</v>
      </c>
      <c r="J22" s="30">
        <f t="shared" si="4"/>
        <v>39071.883842144467</v>
      </c>
      <c r="K22" s="30">
        <f t="shared" si="4"/>
        <v>11163.395383469848</v>
      </c>
      <c r="L22" s="19">
        <f t="shared" si="8"/>
        <v>186056.58972449743</v>
      </c>
      <c r="M22" s="30"/>
      <c r="N22" s="30">
        <f t="shared" si="5"/>
        <v>211317.59717314492</v>
      </c>
      <c r="O22" s="30">
        <f t="shared" si="6"/>
        <v>89149.611307420506</v>
      </c>
      <c r="P22" s="30">
        <f t="shared" si="7"/>
        <v>29716.537102473489</v>
      </c>
      <c r="Q22" s="19">
        <f t="shared" si="9"/>
        <v>330183.74558303895</v>
      </c>
      <c r="S22" s="87">
        <v>0.64</v>
      </c>
      <c r="T22" s="20">
        <v>0.27</v>
      </c>
      <c r="U22" s="20">
        <f t="shared" si="2"/>
        <v>8.9999999999999969E-2</v>
      </c>
      <c r="V22" s="23">
        <f t="shared" si="3"/>
        <v>7.0749999999999993E-2</v>
      </c>
      <c r="X22" s="98">
        <f>(I22+N22)/'HCFC split'!AD22-1</f>
        <v>7.8631740821645701E-2</v>
      </c>
      <c r="Y22" s="98">
        <f>(J22+O22)/'HCFC split'!AB22-1</f>
        <v>-2.0394869398469129E-2</v>
      </c>
      <c r="Z22" s="98">
        <f>(K22+P22)/'HCFC split'!AC22-1</f>
        <v>0.20425296677232385</v>
      </c>
    </row>
    <row r="23" spans="1:26" x14ac:dyDescent="0.2">
      <c r="A23">
        <v>2002</v>
      </c>
      <c r="B23" s="40">
        <v>13482.3</v>
      </c>
      <c r="C23" s="40">
        <v>90336.700000000055</v>
      </c>
      <c r="D23" s="40"/>
      <c r="E23" s="40">
        <v>22332.899999999998</v>
      </c>
      <c r="F23" s="40">
        <v>1990.2</v>
      </c>
      <c r="G23" s="30"/>
      <c r="I23" s="30">
        <f t="shared" si="4"/>
        <v>146568.5629188384</v>
      </c>
      <c r="J23" s="30">
        <f t="shared" si="4"/>
        <v>42163.559195830232</v>
      </c>
      <c r="K23" s="30">
        <f t="shared" si="4"/>
        <v>12046.731198808635</v>
      </c>
      <c r="L23" s="19">
        <f t="shared" si="8"/>
        <v>200778.85331347727</v>
      </c>
      <c r="M23" s="30"/>
      <c r="N23" s="30">
        <f t="shared" si="5"/>
        <v>220092.34782608697</v>
      </c>
      <c r="O23" s="30">
        <f t="shared" si="6"/>
        <v>77679.652173913055</v>
      </c>
      <c r="P23" s="30">
        <f t="shared" si="7"/>
        <v>25893.217391304337</v>
      </c>
      <c r="Q23" s="19">
        <f t="shared" si="9"/>
        <v>323665.21739130432</v>
      </c>
      <c r="S23" s="87">
        <v>0.68</v>
      </c>
      <c r="T23" s="20">
        <v>0.24</v>
      </c>
      <c r="U23" s="20">
        <f t="shared" si="2"/>
        <v>7.999999999999996E-2</v>
      </c>
      <c r="V23" s="23">
        <f t="shared" si="3"/>
        <v>6.8999999999999992E-2</v>
      </c>
      <c r="X23" s="98">
        <f>(I23+N23)/'HCFC split'!AD23-1</f>
        <v>0.14802877163137573</v>
      </c>
      <c r="Y23" s="98">
        <f>(J23+O23)/'HCFC split'!AB23-1</f>
        <v>-0.19366276169156971</v>
      </c>
      <c r="Z23" s="98">
        <f>(K23+P23)/'HCFC split'!AC23-1</f>
        <v>0.51237721744988196</v>
      </c>
    </row>
    <row r="24" spans="1:26" x14ac:dyDescent="0.2">
      <c r="A24">
        <v>2003</v>
      </c>
      <c r="B24" s="40">
        <v>15891.500000000009</v>
      </c>
      <c r="C24" s="40">
        <v>75069.600000000006</v>
      </c>
      <c r="D24" s="40"/>
      <c r="E24" s="40">
        <v>14865.3</v>
      </c>
      <c r="F24" s="40">
        <v>2771.6</v>
      </c>
      <c r="G24" s="30"/>
      <c r="I24" s="30">
        <f t="shared" si="4"/>
        <v>172759.41921072235</v>
      </c>
      <c r="J24" s="30">
        <f t="shared" si="4"/>
        <v>49697.915115413285</v>
      </c>
      <c r="K24" s="30">
        <f t="shared" si="4"/>
        <v>14199.404318689507</v>
      </c>
      <c r="L24" s="19">
        <f t="shared" si="8"/>
        <v>236656.73864482515</v>
      </c>
      <c r="M24" s="30"/>
      <c r="N24" s="30">
        <f t="shared" si="5"/>
        <v>159152.65427509297</v>
      </c>
      <c r="O24" s="30">
        <f t="shared" si="6"/>
        <v>46419.524163568778</v>
      </c>
      <c r="P24" s="30">
        <f t="shared" si="7"/>
        <v>15473.174721189598</v>
      </c>
      <c r="Q24" s="19">
        <f t="shared" si="9"/>
        <v>221045.35315985134</v>
      </c>
      <c r="S24" s="87">
        <v>0.72</v>
      </c>
      <c r="T24" s="20">
        <v>0.21</v>
      </c>
      <c r="U24" s="20">
        <f t="shared" si="2"/>
        <v>7.0000000000000034E-2</v>
      </c>
      <c r="V24" s="23">
        <f t="shared" si="3"/>
        <v>6.724999999999999E-2</v>
      </c>
      <c r="X24" s="98">
        <f>(I24+N24)/'HCFC split'!AD24-1</f>
        <v>-8.6561546048488092E-3</v>
      </c>
      <c r="Y24" s="98">
        <f>(J24+O24)/'HCFC split'!AB24-1</f>
        <v>5.7191483453193248E-2</v>
      </c>
      <c r="Z24" s="98">
        <f>(K24+P24)/'HCFC split'!AC24-1</f>
        <v>-5.4402080329668312E-2</v>
      </c>
    </row>
    <row r="25" spans="1:26" x14ac:dyDescent="0.2">
      <c r="A25">
        <v>2004</v>
      </c>
      <c r="B25" s="40">
        <v>19934.900000000001</v>
      </c>
      <c r="C25" s="40">
        <v>63985.799999999981</v>
      </c>
      <c r="D25" s="40"/>
      <c r="E25" s="40">
        <v>10975.3</v>
      </c>
      <c r="F25" s="40">
        <v>1809.4</v>
      </c>
      <c r="G25" s="30"/>
      <c r="I25" s="30">
        <f t="shared" si="4"/>
        <v>216715.96425912136</v>
      </c>
      <c r="J25" s="30">
        <f t="shared" si="4"/>
        <v>62342.948622486962</v>
      </c>
      <c r="K25" s="30">
        <f t="shared" si="4"/>
        <v>17812.271034996276</v>
      </c>
      <c r="L25" s="19">
        <f t="shared" si="8"/>
        <v>296871.18391660461</v>
      </c>
      <c r="M25" s="30"/>
      <c r="N25" s="30">
        <f t="shared" si="5"/>
        <v>127346.99236641219</v>
      </c>
      <c r="O25" s="30">
        <f t="shared" si="6"/>
        <v>30161.129770992364</v>
      </c>
      <c r="P25" s="30">
        <f t="shared" si="7"/>
        <v>10053.709923664121</v>
      </c>
      <c r="Q25" s="19">
        <f t="shared" si="9"/>
        <v>167561.83206106865</v>
      </c>
      <c r="S25" s="87">
        <v>0.76</v>
      </c>
      <c r="T25" s="20">
        <v>0.18</v>
      </c>
      <c r="U25" s="20">
        <f t="shared" si="2"/>
        <v>0.06</v>
      </c>
      <c r="V25" s="23">
        <f t="shared" si="3"/>
        <v>6.5500000000000003E-2</v>
      </c>
      <c r="X25" s="98">
        <f>(I25+N25)/'HCFC split'!AD25-1</f>
        <v>-7.227634827770113E-2</v>
      </c>
      <c r="Y25" s="98">
        <f>(J25+O25)/'HCFC split'!AB25-1</f>
        <v>0.19071471904978887</v>
      </c>
      <c r="Z25" s="98">
        <f>(K25+P25)/'HCFC split'!AC25-1</f>
        <v>-0.26764823599423881</v>
      </c>
    </row>
    <row r="26" spans="1:26" x14ac:dyDescent="0.2">
      <c r="A26">
        <v>2005</v>
      </c>
      <c r="B26" s="40">
        <v>21803.100000000017</v>
      </c>
      <c r="C26" s="40">
        <v>43327.6</v>
      </c>
      <c r="D26" s="40"/>
      <c r="E26" s="40">
        <v>10278.1</v>
      </c>
      <c r="F26" s="40">
        <v>846.00000000000011</v>
      </c>
      <c r="G26" s="30"/>
      <c r="I26" s="30">
        <f t="shared" si="4"/>
        <v>237025.51005212229</v>
      </c>
      <c r="J26" s="30">
        <f t="shared" si="4"/>
        <v>68185.420699925584</v>
      </c>
      <c r="K26" s="30">
        <f t="shared" si="4"/>
        <v>19481.548771407313</v>
      </c>
      <c r="L26" s="19">
        <f t="shared" si="8"/>
        <v>324692.4795234552</v>
      </c>
      <c r="M26" s="30"/>
      <c r="N26" s="30">
        <f t="shared" si="5"/>
        <v>128980.07843137257</v>
      </c>
      <c r="O26" s="30">
        <f t="shared" si="6"/>
        <v>24183.76470588235</v>
      </c>
      <c r="P26" s="30">
        <f t="shared" si="7"/>
        <v>8061.2549019607786</v>
      </c>
      <c r="Q26" s="19">
        <f t="shared" si="9"/>
        <v>161225.09803921572</v>
      </c>
      <c r="S26" s="87">
        <v>0.8</v>
      </c>
      <c r="T26" s="20">
        <v>0.15</v>
      </c>
      <c r="U26" s="20">
        <f t="shared" si="2"/>
        <v>4.9999999999999961E-2</v>
      </c>
      <c r="V26" s="23">
        <f t="shared" si="3"/>
        <v>6.3750000000000001E-2</v>
      </c>
      <c r="X26" s="98">
        <f>(I26+N26)/'HCFC split'!AD26-1</f>
        <v>-0.15299309132660943</v>
      </c>
      <c r="Y26" s="98">
        <f>(J26+O26)/'HCFC split'!AB26-1</f>
        <v>0.57542528766318624</v>
      </c>
      <c r="Z26" s="98">
        <f>(K26+P26)/'HCFC split'!AC26-1</f>
        <v>-6.3859248354541709E-2</v>
      </c>
    </row>
    <row r="27" spans="1:26" x14ac:dyDescent="0.2">
      <c r="A27">
        <v>2006</v>
      </c>
      <c r="B27" s="40">
        <v>27722.099999999977</v>
      </c>
      <c r="C27" s="40">
        <v>36014.099999999991</v>
      </c>
      <c r="D27" s="40"/>
      <c r="E27" s="40">
        <v>9843.9</v>
      </c>
      <c r="F27" s="40">
        <v>1038.2</v>
      </c>
      <c r="G27" s="30"/>
      <c r="I27" s="30">
        <f t="shared" si="4"/>
        <v>301372.0476545046</v>
      </c>
      <c r="J27" s="30">
        <f t="shared" si="4"/>
        <v>86696.068503350631</v>
      </c>
      <c r="K27" s="30">
        <f t="shared" si="4"/>
        <v>24770.305286671606</v>
      </c>
      <c r="L27" s="19">
        <f t="shared" si="8"/>
        <v>412838.42144452687</v>
      </c>
      <c r="M27" s="30"/>
      <c r="N27" s="30">
        <f t="shared" si="5"/>
        <v>133368.96774193548</v>
      </c>
      <c r="O27" s="30">
        <f t="shared" si="6"/>
        <v>19052.709677419352</v>
      </c>
      <c r="P27" s="30">
        <f t="shared" si="7"/>
        <v>6350.9032258064572</v>
      </c>
      <c r="Q27" s="19">
        <f t="shared" si="9"/>
        <v>158772.5806451613</v>
      </c>
      <c r="S27" s="87">
        <v>0.84</v>
      </c>
      <c r="T27" s="20">
        <v>0.12</v>
      </c>
      <c r="U27" s="20">
        <f t="shared" si="2"/>
        <v>4.0000000000000036E-2</v>
      </c>
      <c r="V27" s="23">
        <f t="shared" si="3"/>
        <v>6.2E-2</v>
      </c>
      <c r="X27" s="98">
        <f>(I27+N27)/'HCFC split'!AD27-1</f>
        <v>1.1102952468473815E-2</v>
      </c>
      <c r="Y27" s="98">
        <f>(J27+O27)/'HCFC split'!AB27-1</f>
        <v>0.25054459251435302</v>
      </c>
      <c r="Z27" s="98">
        <f>(K27+P27)/'HCFC split'!AC27-1</f>
        <v>-0.35818200248311094</v>
      </c>
    </row>
    <row r="28" spans="1:26" x14ac:dyDescent="0.2">
      <c r="A28">
        <v>2007</v>
      </c>
      <c r="B28" s="40">
        <v>32003.000000000004</v>
      </c>
      <c r="C28" s="40">
        <v>15322.400000000001</v>
      </c>
      <c r="D28" s="40"/>
      <c r="E28" s="40">
        <v>10102.1</v>
      </c>
      <c r="F28" s="40">
        <v>63.500000000000028</v>
      </c>
      <c r="G28" s="30"/>
      <c r="I28" s="30">
        <f t="shared" si="4"/>
        <v>347910.49888309755</v>
      </c>
      <c r="J28" s="30">
        <f t="shared" si="4"/>
        <v>100083.84214445272</v>
      </c>
      <c r="K28" s="30">
        <f t="shared" si="4"/>
        <v>28595.383469843633</v>
      </c>
      <c r="L28" s="19">
        <f t="shared" si="8"/>
        <v>476589.72449739394</v>
      </c>
      <c r="M28" s="33"/>
      <c r="N28" s="30">
        <f t="shared" si="5"/>
        <v>147549.34439834024</v>
      </c>
      <c r="O28" s="30">
        <f t="shared" si="6"/>
        <v>15090.273858921162</v>
      </c>
      <c r="P28" s="30">
        <f t="shared" si="7"/>
        <v>5030.0912863070544</v>
      </c>
      <c r="Q28" s="19">
        <f t="shared" si="9"/>
        <v>167669.70954356846</v>
      </c>
      <c r="S28" s="87">
        <v>0.88</v>
      </c>
      <c r="T28" s="20">
        <v>0.09</v>
      </c>
      <c r="U28" s="20">
        <f t="shared" si="2"/>
        <v>0.03</v>
      </c>
      <c r="V28" s="23">
        <f t="shared" si="3"/>
        <v>6.0249999999999998E-2</v>
      </c>
      <c r="X28" s="98">
        <f>(I28+N28)/'HCFC split'!AD28-1</f>
        <v>-1.1207146252533384E-2</v>
      </c>
      <c r="Y28" s="98">
        <f>(J28+O28)/'HCFC split'!AB28-1</f>
        <v>0.22323943140499503</v>
      </c>
      <c r="Z28" s="98">
        <f>(K28+P28)/'HCFC split'!AC28-1</f>
        <v>-0.33787568637149645</v>
      </c>
    </row>
    <row r="29" spans="1:26" x14ac:dyDescent="0.2">
      <c r="A29">
        <v>2008</v>
      </c>
      <c r="B29" s="40">
        <v>30451.600000000024</v>
      </c>
      <c r="C29" s="40">
        <v>6659.8999999999978</v>
      </c>
      <c r="D29" s="40"/>
      <c r="E29" s="40">
        <v>10782.099999999999</v>
      </c>
      <c r="F29" s="40">
        <v>-843.7</v>
      </c>
      <c r="G29" s="30"/>
      <c r="I29" s="30">
        <f t="shared" si="4"/>
        <v>331044.94415487739</v>
      </c>
      <c r="J29" s="30">
        <f t="shared" si="4"/>
        <v>95232.107222635954</v>
      </c>
      <c r="K29" s="30">
        <f t="shared" si="4"/>
        <v>27209.173492181704</v>
      </c>
      <c r="L29" s="19">
        <f t="shared" ref="L29:L34" si="10">SUM(I29:K29)</f>
        <v>453486.22486969503</v>
      </c>
      <c r="M29" s="33"/>
      <c r="N29" s="30">
        <f t="shared" si="5"/>
        <v>169564.64957264956</v>
      </c>
      <c r="O29" s="30">
        <f t="shared" si="6"/>
        <v>11058.564102564102</v>
      </c>
      <c r="P29" s="30">
        <f t="shared" si="7"/>
        <v>3686.1880341880269</v>
      </c>
      <c r="Q29" s="19">
        <f t="shared" ref="Q29:Q34" si="11">SUM(N29:P29)</f>
        <v>184309.40170940169</v>
      </c>
      <c r="S29" s="87">
        <v>0.92</v>
      </c>
      <c r="T29" s="20">
        <v>0.06</v>
      </c>
      <c r="U29" s="20">
        <f t="shared" si="2"/>
        <v>1.9999999999999962E-2</v>
      </c>
      <c r="V29" s="23">
        <f t="shared" si="3"/>
        <v>5.8499999999999996E-2</v>
      </c>
      <c r="X29" s="98">
        <f>(I29+N29)/'HCFC split'!AD29-1</f>
        <v>0.11818381794391564</v>
      </c>
      <c r="Y29" s="98">
        <f>(J29+O29)/'HCFC split'!AB29-1</f>
        <v>9.5281774838652966E-2</v>
      </c>
      <c r="Z29" s="98">
        <f>(K29+P29)/'HCFC split'!AC29-1</f>
        <v>-0.42825085548790343</v>
      </c>
    </row>
    <row r="30" spans="1:26" x14ac:dyDescent="0.2">
      <c r="A30">
        <v>2009</v>
      </c>
      <c r="B30" s="40">
        <v>34693.170000000006</v>
      </c>
      <c r="C30" s="40">
        <v>3290.5</v>
      </c>
      <c r="D30" s="40"/>
      <c r="E30" s="40">
        <v>6474.3</v>
      </c>
      <c r="F30" s="40">
        <v>-1090.5000000000002</v>
      </c>
      <c r="G30" s="30"/>
      <c r="I30" s="30">
        <f t="shared" si="4"/>
        <v>377155.83172002982</v>
      </c>
      <c r="J30" s="30">
        <f t="shared" si="4"/>
        <v>108496.88309754283</v>
      </c>
      <c r="K30" s="30">
        <f t="shared" si="4"/>
        <v>30999.109456440805</v>
      </c>
      <c r="L30" s="19">
        <f t="shared" si="10"/>
        <v>516651.8242740134</v>
      </c>
      <c r="M30" s="33"/>
      <c r="N30" s="30">
        <f t="shared" si="5"/>
        <v>106862.89727831431</v>
      </c>
      <c r="O30" s="30">
        <f t="shared" si="6"/>
        <v>3410.5179982440741</v>
      </c>
      <c r="P30" s="30">
        <f t="shared" si="7"/>
        <v>3410.5179982440804</v>
      </c>
      <c r="Q30" s="19">
        <f t="shared" si="11"/>
        <v>113683.93327480246</v>
      </c>
      <c r="S30" s="87">
        <v>0.94</v>
      </c>
      <c r="T30" s="20">
        <v>0.03</v>
      </c>
      <c r="U30" s="20">
        <f t="shared" si="2"/>
        <v>3.0000000000000054E-2</v>
      </c>
      <c r="V30" s="23">
        <f t="shared" si="3"/>
        <v>5.6949999999999994E-2</v>
      </c>
      <c r="X30" s="98">
        <f>(I30+N30)/'HCFC split'!AD30-1</f>
        <v>8.6110895825969092E-2</v>
      </c>
      <c r="Y30" s="98">
        <f>(J30+O30)/'HCFC split'!AB30-1</f>
        <v>9.3742058941711282E-2</v>
      </c>
      <c r="Z30" s="98">
        <f>(K30+P30)/'HCFC split'!AC30-1</f>
        <v>0.11275763616560619</v>
      </c>
    </row>
    <row r="31" spans="1:26" x14ac:dyDescent="0.2">
      <c r="A31">
        <v>2010</v>
      </c>
      <c r="B31" s="92">
        <v>37149.14</v>
      </c>
      <c r="C31" s="92">
        <v>1311.1</v>
      </c>
      <c r="D31" s="92"/>
      <c r="E31" s="92">
        <v>3874</v>
      </c>
      <c r="F31" s="92">
        <v>-1520</v>
      </c>
      <c r="G31" s="30"/>
      <c r="I31" s="30">
        <f t="shared" si="4"/>
        <v>403855.13328369317</v>
      </c>
      <c r="J31" s="30">
        <f t="shared" si="4"/>
        <v>116177.50409530899</v>
      </c>
      <c r="K31" s="30">
        <f t="shared" si="4"/>
        <v>33193.57259865971</v>
      </c>
      <c r="L31" s="19">
        <f t="shared" si="10"/>
        <v>553226.20997766184</v>
      </c>
      <c r="M31" s="33"/>
      <c r="N31" s="30">
        <f t="shared" si="5"/>
        <v>67133.184457347015</v>
      </c>
      <c r="O31" s="30">
        <f t="shared" si="6"/>
        <v>1038.1420276909334</v>
      </c>
      <c r="P31" s="30">
        <f t="shared" si="7"/>
        <v>1038.1420276909353</v>
      </c>
      <c r="Q31" s="19">
        <f t="shared" si="11"/>
        <v>69209.468512728883</v>
      </c>
      <c r="S31" s="20">
        <v>0.97</v>
      </c>
      <c r="T31" s="20">
        <v>1.4999999999999999E-2</v>
      </c>
      <c r="U31" s="20">
        <f t="shared" si="2"/>
        <v>1.5000000000000027E-2</v>
      </c>
      <c r="V31" s="23">
        <f t="shared" si="3"/>
        <v>5.5975000000000004E-2</v>
      </c>
      <c r="X31" s="98">
        <f>(I31+N31)/'HCFC split'!AD31-1</f>
        <v>6.3752344980033238E-2</v>
      </c>
      <c r="Y31" s="98">
        <f>(J31+O31)/'HCFC split'!AB31-1</f>
        <v>0.10239243772267037</v>
      </c>
      <c r="Z31" s="98">
        <f>(K31+P31)/'HCFC split'!AC31-1</f>
        <v>7.6952964912554878E-2</v>
      </c>
    </row>
    <row r="32" spans="1:26" x14ac:dyDescent="0.2">
      <c r="A32">
        <v>2011</v>
      </c>
      <c r="B32" s="92">
        <v>37161.360000000015</v>
      </c>
      <c r="C32" s="92">
        <v>187.7</v>
      </c>
      <c r="D32" s="12"/>
      <c r="E32" s="92">
        <v>3893.14</v>
      </c>
      <c r="F32" s="92">
        <v>-2396.7999999999997</v>
      </c>
      <c r="I32" s="30">
        <f t="shared" si="4"/>
        <v>403987.97915115429</v>
      </c>
      <c r="J32" s="30">
        <f t="shared" si="4"/>
        <v>116215.7200297841</v>
      </c>
      <c r="K32" s="30">
        <f t="shared" si="4"/>
        <v>33204.491437081175</v>
      </c>
      <c r="L32" s="19">
        <f t="shared" si="10"/>
        <v>553408.19061801955</v>
      </c>
      <c r="N32" s="30">
        <f t="shared" si="5"/>
        <v>67464.864671728443</v>
      </c>
      <c r="O32" s="30">
        <f t="shared" si="6"/>
        <v>1043.2711031710583</v>
      </c>
      <c r="P32" s="30">
        <f t="shared" si="7"/>
        <v>1043.2711031710603</v>
      </c>
      <c r="Q32" s="19">
        <f t="shared" si="11"/>
        <v>69551.406878070571</v>
      </c>
      <c r="S32" s="20">
        <v>0.97</v>
      </c>
      <c r="T32" s="20">
        <v>1.4999999999999999E-2</v>
      </c>
      <c r="U32" s="20">
        <f t="shared" si="2"/>
        <v>1.5000000000000027E-2</v>
      </c>
      <c r="V32" s="23">
        <f t="shared" si="3"/>
        <v>5.5975000000000004E-2</v>
      </c>
      <c r="X32" s="98">
        <f>(I32+N32)/'HCFC split'!AD32-1</f>
        <v>9.7677648624782121E-2</v>
      </c>
      <c r="Y32" s="98">
        <f>(J32+O32)/'HCFC split'!AB32-1</f>
        <v>-7.1424805443325301E-3</v>
      </c>
      <c r="Z32" s="98">
        <f>(K32+P32)/'HCFC split'!AC32-1</f>
        <v>0.22583322778555792</v>
      </c>
    </row>
    <row r="33" spans="1:22" x14ac:dyDescent="0.2">
      <c r="A33">
        <v>2012</v>
      </c>
      <c r="B33" s="92">
        <v>39324.859999999993</v>
      </c>
      <c r="C33" s="92">
        <v>32</v>
      </c>
      <c r="D33" s="12"/>
      <c r="E33" s="92">
        <v>2597.6299999999997</v>
      </c>
      <c r="F33" s="92">
        <v>-1446.8</v>
      </c>
      <c r="I33" s="30">
        <f t="shared" si="4"/>
        <v>427507.78555472812</v>
      </c>
      <c r="J33" s="30">
        <f t="shared" si="4"/>
        <v>122981.6917349218</v>
      </c>
      <c r="K33" s="30">
        <f t="shared" si="4"/>
        <v>35137.62620997765</v>
      </c>
      <c r="L33" s="19">
        <f t="shared" si="10"/>
        <v>585627.10349962756</v>
      </c>
      <c r="N33" s="30">
        <f t="shared" si="5"/>
        <v>45014.758374274221</v>
      </c>
      <c r="O33" s="30">
        <f t="shared" si="6"/>
        <v>696.10451094238476</v>
      </c>
      <c r="P33" s="30">
        <f t="shared" si="7"/>
        <v>696.10451094238613</v>
      </c>
      <c r="Q33" s="19">
        <f t="shared" si="11"/>
        <v>46406.967396158994</v>
      </c>
      <c r="S33" s="20">
        <v>0.97</v>
      </c>
      <c r="T33" s="20">
        <v>1.4999999999999999E-2</v>
      </c>
      <c r="U33" s="20">
        <f t="shared" si="2"/>
        <v>1.5000000000000027E-2</v>
      </c>
      <c r="V33" s="23">
        <f t="shared" si="3"/>
        <v>5.5975000000000004E-2</v>
      </c>
    </row>
    <row r="34" spans="1:22" x14ac:dyDescent="0.2">
      <c r="A34">
        <v>2013</v>
      </c>
      <c r="B34" s="55">
        <v>26607.999999999989</v>
      </c>
      <c r="C34" s="55">
        <v>-406.40000000000003</v>
      </c>
      <c r="D34" s="56"/>
      <c r="E34" s="55">
        <v>1070.5700000000002</v>
      </c>
      <c r="F34" s="55">
        <v>-943.7</v>
      </c>
      <c r="I34" s="30">
        <f t="shared" si="4"/>
        <v>289260.46165301552</v>
      </c>
      <c r="J34" s="30">
        <f t="shared" si="4"/>
        <v>83211.913626209935</v>
      </c>
      <c r="K34" s="30">
        <f t="shared" si="4"/>
        <v>23774.83246463141</v>
      </c>
      <c r="L34" s="19">
        <f t="shared" si="10"/>
        <v>396247.20774385688</v>
      </c>
      <c r="N34" s="30">
        <f t="shared" si="5"/>
        <v>18552.083966056278</v>
      </c>
      <c r="O34" s="30">
        <f t="shared" si="6"/>
        <v>286.8878963823135</v>
      </c>
      <c r="P34" s="30">
        <f t="shared" si="7"/>
        <v>286.88789638231407</v>
      </c>
      <c r="Q34" s="19">
        <f t="shared" si="11"/>
        <v>19125.859758820905</v>
      </c>
      <c r="S34" s="20">
        <v>0.97</v>
      </c>
      <c r="T34" s="20">
        <v>1.4999999999999999E-2</v>
      </c>
      <c r="U34" s="20">
        <f t="shared" si="2"/>
        <v>1.5000000000000027E-2</v>
      </c>
      <c r="V34" s="23">
        <f t="shared" si="3"/>
        <v>5.5975000000000004E-2</v>
      </c>
    </row>
    <row r="35" spans="1:22" x14ac:dyDescent="0.2">
      <c r="B35" s="55" t="s">
        <v>313</v>
      </c>
      <c r="C35" s="92"/>
      <c r="D35" s="12"/>
      <c r="E35" s="92"/>
      <c r="F35" s="92"/>
      <c r="I35" s="35"/>
      <c r="J35" s="35"/>
      <c r="K35" s="35"/>
      <c r="L35" s="12"/>
    </row>
    <row r="36" spans="1:22" x14ac:dyDescent="0.2">
      <c r="B36" s="12"/>
      <c r="C36" s="12"/>
      <c r="D36" s="12"/>
      <c r="E36" s="12"/>
      <c r="F36" s="12"/>
    </row>
    <row r="37" spans="1:22" x14ac:dyDescent="0.2">
      <c r="B37" s="12"/>
      <c r="C37" s="12"/>
      <c r="D37" s="12"/>
      <c r="E37" s="12"/>
      <c r="F37" s="12"/>
    </row>
  </sheetData>
  <phoneticPr fontId="5" type="noConversion"/>
  <pageMargins left="0.75" right="0.75" top="1" bottom="1" header="0.5" footer="0.5"/>
  <pageSetup paperSize="9" scale="6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D62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T11" sqref="T11"/>
    </sheetView>
  </sheetViews>
  <sheetFormatPr defaultRowHeight="12.75" x14ac:dyDescent="0.2"/>
  <cols>
    <col min="1" max="1" width="9.140625" style="77"/>
    <col min="2" max="16" width="10.28515625" style="77" customWidth="1"/>
    <col min="17" max="16384" width="9.140625" style="77"/>
  </cols>
  <sheetData>
    <row r="1" spans="1:30" x14ac:dyDescent="0.2">
      <c r="A1" s="80" t="s">
        <v>309</v>
      </c>
    </row>
    <row r="2" spans="1:30" x14ac:dyDescent="0.2">
      <c r="A2" s="83" t="s">
        <v>305</v>
      </c>
    </row>
    <row r="3" spans="1:30" x14ac:dyDescent="0.2">
      <c r="A3" s="77" t="s">
        <v>304</v>
      </c>
      <c r="R3" s="82" t="s">
        <v>303</v>
      </c>
      <c r="S3" s="82"/>
      <c r="T3" s="82"/>
      <c r="U3" s="82"/>
      <c r="W3" s="81" t="s">
        <v>231</v>
      </c>
      <c r="X3" s="81"/>
      <c r="Y3" s="81"/>
      <c r="Z3" s="81"/>
    </row>
    <row r="4" spans="1:30" x14ac:dyDescent="0.2">
      <c r="R4" s="82"/>
      <c r="S4" s="82"/>
      <c r="T4" s="82"/>
      <c r="U4" s="82"/>
      <c r="W4" s="81"/>
      <c r="X4" s="81"/>
      <c r="Y4" s="81"/>
      <c r="Z4" s="81"/>
    </row>
    <row r="5" spans="1:30" x14ac:dyDescent="0.2">
      <c r="B5" s="82" t="s">
        <v>303</v>
      </c>
      <c r="C5" s="82" t="s">
        <v>303</v>
      </c>
      <c r="D5" s="82" t="s">
        <v>303</v>
      </c>
      <c r="E5" s="82" t="s">
        <v>303</v>
      </c>
      <c r="F5" s="82" t="s">
        <v>303</v>
      </c>
      <c r="G5" s="82" t="s">
        <v>303</v>
      </c>
      <c r="H5" s="82" t="s">
        <v>303</v>
      </c>
      <c r="J5" s="81" t="s">
        <v>302</v>
      </c>
      <c r="K5" s="81" t="s">
        <v>231</v>
      </c>
      <c r="L5" s="81" t="s">
        <v>302</v>
      </c>
      <c r="M5" s="81" t="s">
        <v>302</v>
      </c>
      <c r="N5" s="81" t="s">
        <v>231</v>
      </c>
      <c r="O5" s="81" t="s">
        <v>231</v>
      </c>
      <c r="P5" s="81" t="s">
        <v>231</v>
      </c>
      <c r="R5" s="82" t="s">
        <v>301</v>
      </c>
      <c r="S5" s="82" t="s">
        <v>300</v>
      </c>
      <c r="T5" s="82" t="s">
        <v>300</v>
      </c>
      <c r="U5" s="82" t="s">
        <v>299</v>
      </c>
      <c r="W5" s="81"/>
      <c r="X5" s="81"/>
      <c r="Y5" s="81"/>
      <c r="Z5" s="81"/>
    </row>
    <row r="6" spans="1:30" x14ac:dyDescent="0.2">
      <c r="B6" s="82" t="s">
        <v>297</v>
      </c>
      <c r="C6" s="82" t="s">
        <v>298</v>
      </c>
      <c r="D6" s="82" t="s">
        <v>293</v>
      </c>
      <c r="E6" s="82" t="s">
        <v>292</v>
      </c>
      <c r="F6" s="82" t="s">
        <v>210</v>
      </c>
      <c r="G6" s="82" t="s">
        <v>295</v>
      </c>
      <c r="H6" s="82" t="s">
        <v>294</v>
      </c>
      <c r="J6" s="81" t="s">
        <v>297</v>
      </c>
      <c r="K6" s="81" t="s">
        <v>296</v>
      </c>
      <c r="L6" s="81" t="s">
        <v>293</v>
      </c>
      <c r="M6" s="81" t="s">
        <v>292</v>
      </c>
      <c r="N6" s="81" t="s">
        <v>210</v>
      </c>
      <c r="O6" s="81" t="s">
        <v>295</v>
      </c>
      <c r="P6" s="81" t="s">
        <v>294</v>
      </c>
      <c r="R6" s="82" t="s">
        <v>210</v>
      </c>
      <c r="S6" s="82" t="s">
        <v>293</v>
      </c>
      <c r="T6" s="82" t="s">
        <v>292</v>
      </c>
      <c r="U6" s="82" t="s">
        <v>291</v>
      </c>
      <c r="W6" s="81" t="s">
        <v>210</v>
      </c>
      <c r="X6" s="81" t="s">
        <v>293</v>
      </c>
      <c r="Y6" s="81" t="s">
        <v>292</v>
      </c>
      <c r="Z6" s="81" t="s">
        <v>291</v>
      </c>
      <c r="AB6" s="95" t="s">
        <v>316</v>
      </c>
      <c r="AC6" s="95" t="s">
        <v>317</v>
      </c>
      <c r="AD6" s="95" t="s">
        <v>318</v>
      </c>
    </row>
    <row r="7" spans="1:30" x14ac:dyDescent="0.2">
      <c r="B7" s="77">
        <v>0.02</v>
      </c>
      <c r="C7" s="77">
        <v>2.1999999999999999E-2</v>
      </c>
      <c r="D7" s="77">
        <v>0.11</v>
      </c>
      <c r="E7" s="77">
        <v>6.5000000000000002E-2</v>
      </c>
      <c r="F7" s="77">
        <v>0.05</v>
      </c>
      <c r="G7" s="77">
        <v>2.5000000000000001E-2</v>
      </c>
      <c r="H7" s="77">
        <v>2.5000000000000001E-2</v>
      </c>
      <c r="J7" s="77">
        <v>0.02</v>
      </c>
      <c r="K7" s="77">
        <v>2.1999999999999999E-2</v>
      </c>
      <c r="L7" s="77">
        <v>0.02</v>
      </c>
      <c r="M7" s="77">
        <v>0.02</v>
      </c>
      <c r="N7" s="77">
        <v>5.5E-2</v>
      </c>
      <c r="O7" s="77">
        <v>2.5000000000000001E-2</v>
      </c>
      <c r="P7" s="77">
        <v>3.3000000000000002E-2</v>
      </c>
      <c r="R7" s="77" t="s">
        <v>290</v>
      </c>
    </row>
    <row r="8" spans="1:30" x14ac:dyDescent="0.2">
      <c r="A8" s="80" t="s">
        <v>306</v>
      </c>
    </row>
    <row r="9" spans="1:30" x14ac:dyDescent="0.2">
      <c r="A9" s="77">
        <v>1986</v>
      </c>
    </row>
    <row r="10" spans="1:30" x14ac:dyDescent="0.2">
      <c r="A10" s="77">
        <v>1989</v>
      </c>
      <c r="B10" s="79">
        <v>600</v>
      </c>
      <c r="C10" s="79">
        <v>1</v>
      </c>
      <c r="D10" s="79">
        <v>1007.14286</v>
      </c>
      <c r="E10" s="79">
        <v>16191</v>
      </c>
      <c r="F10" s="79">
        <v>216167.74182</v>
      </c>
      <c r="G10" s="79">
        <v>0</v>
      </c>
      <c r="H10" s="79">
        <v>0</v>
      </c>
      <c r="I10" s="79"/>
      <c r="J10" s="79">
        <v>0</v>
      </c>
      <c r="K10" s="79">
        <v>0</v>
      </c>
      <c r="L10" s="79">
        <v>0</v>
      </c>
      <c r="M10" s="79">
        <v>0</v>
      </c>
      <c r="N10" s="79">
        <v>24894.29091</v>
      </c>
      <c r="R10" s="78">
        <f t="shared" ref="R10:R31" si="0">(B10+C10+F10)/SUM(B10:H10)</f>
        <v>0.92649326043075653</v>
      </c>
      <c r="S10" s="78">
        <f t="shared" ref="S10:S31" si="1">(D10+G10/2+H10/2)/SUM(B10:H10)</f>
        <v>4.3046385020576068E-3</v>
      </c>
      <c r="T10" s="78">
        <f t="shared" ref="T10:T31" si="2">(E10+G10/2+H10/2)/SUM(B10:H10)</f>
        <v>6.9202101067185953E-2</v>
      </c>
      <c r="U10"/>
      <c r="W10" s="78">
        <f t="shared" ref="W10:W32" si="3">(J10+K10+N10)/SUM(J10:P10)</f>
        <v>1</v>
      </c>
      <c r="X10" s="78">
        <f t="shared" ref="X10:X32" si="4">(L10)/SUM(J10:P10)</f>
        <v>0</v>
      </c>
      <c r="Y10" s="78">
        <f t="shared" ref="Y10:Y32" si="5">(M10)/SUM(J10:P10)</f>
        <v>0</v>
      </c>
      <c r="Z10" s="78">
        <f t="shared" ref="Z10:Z32" si="6">(O10+P10)/SUM(J10:P10)</f>
        <v>0</v>
      </c>
      <c r="AB10" s="79">
        <f>D10+L10</f>
        <v>1007.14286</v>
      </c>
      <c r="AC10" s="79">
        <f t="shared" ref="AC10:AD10" si="7">E10+M10</f>
        <v>16191</v>
      </c>
      <c r="AD10" s="79">
        <f t="shared" si="7"/>
        <v>241062.03273000001</v>
      </c>
    </row>
    <row r="11" spans="1:30" x14ac:dyDescent="0.2">
      <c r="A11" s="77">
        <v>1990</v>
      </c>
      <c r="B11" s="79">
        <v>97</v>
      </c>
      <c r="C11" s="79">
        <v>0</v>
      </c>
      <c r="D11" s="79">
        <v>700</v>
      </c>
      <c r="E11" s="79">
        <v>545</v>
      </c>
      <c r="F11" s="79">
        <v>34900</v>
      </c>
      <c r="G11" s="79">
        <v>0</v>
      </c>
      <c r="H11" s="79">
        <v>0</v>
      </c>
      <c r="I11" s="79"/>
      <c r="J11" s="79">
        <v>0</v>
      </c>
      <c r="K11" s="79">
        <v>0</v>
      </c>
      <c r="L11" s="79">
        <v>0</v>
      </c>
      <c r="M11" s="79">
        <v>0</v>
      </c>
      <c r="N11" s="79">
        <v>7117.1</v>
      </c>
      <c r="R11" s="78">
        <f t="shared" si="0"/>
        <v>0.96564759119253907</v>
      </c>
      <c r="S11" s="78">
        <f t="shared" si="1"/>
        <v>1.9314607361624634E-2</v>
      </c>
      <c r="T11" s="78">
        <f t="shared" si="2"/>
        <v>1.5037801445836323E-2</v>
      </c>
      <c r="U11"/>
      <c r="W11" s="78">
        <f t="shared" si="3"/>
        <v>1</v>
      </c>
      <c r="X11" s="78">
        <f t="shared" si="4"/>
        <v>0</v>
      </c>
      <c r="Y11" s="78">
        <f t="shared" si="5"/>
        <v>0</v>
      </c>
      <c r="Z11" s="78">
        <f t="shared" si="6"/>
        <v>0</v>
      </c>
      <c r="AB11" s="79">
        <f t="shared" ref="AB11:AB32" si="8">D11+L11</f>
        <v>700</v>
      </c>
      <c r="AC11" s="79">
        <f t="shared" ref="AC11:AC32" si="9">E11+M11</f>
        <v>545</v>
      </c>
      <c r="AD11" s="79">
        <f t="shared" ref="AD11:AD32" si="10">F11+N11</f>
        <v>42017.1</v>
      </c>
    </row>
    <row r="12" spans="1:30" x14ac:dyDescent="0.2">
      <c r="A12" s="77">
        <v>1991</v>
      </c>
      <c r="B12" s="79">
        <v>1076.8</v>
      </c>
      <c r="C12" s="79">
        <v>0</v>
      </c>
      <c r="D12" s="79">
        <v>0</v>
      </c>
      <c r="E12" s="79">
        <v>4385</v>
      </c>
      <c r="F12" s="79">
        <v>62227.6</v>
      </c>
      <c r="G12" s="79">
        <v>0</v>
      </c>
      <c r="H12" s="79">
        <v>0</v>
      </c>
      <c r="I12" s="79"/>
      <c r="J12" s="79">
        <v>0</v>
      </c>
      <c r="K12" s="79">
        <v>0</v>
      </c>
      <c r="L12" s="79">
        <v>0</v>
      </c>
      <c r="M12" s="79">
        <v>0</v>
      </c>
      <c r="N12" s="79">
        <v>10481.9</v>
      </c>
      <c r="R12" s="78">
        <f t="shared" si="0"/>
        <v>0.93521880826244597</v>
      </c>
      <c r="S12" s="78">
        <f t="shared" si="1"/>
        <v>0</v>
      </c>
      <c r="T12" s="78">
        <f t="shared" si="2"/>
        <v>6.4781191737554186E-2</v>
      </c>
      <c r="U12"/>
      <c r="W12" s="78">
        <f t="shared" si="3"/>
        <v>1</v>
      </c>
      <c r="X12" s="78">
        <f t="shared" si="4"/>
        <v>0</v>
      </c>
      <c r="Y12" s="78">
        <f t="shared" si="5"/>
        <v>0</v>
      </c>
      <c r="Z12" s="78">
        <f t="shared" si="6"/>
        <v>0</v>
      </c>
      <c r="AB12" s="79">
        <f t="shared" si="8"/>
        <v>0</v>
      </c>
      <c r="AC12" s="79">
        <f t="shared" si="9"/>
        <v>4385</v>
      </c>
      <c r="AD12" s="79">
        <f t="shared" si="10"/>
        <v>72709.5</v>
      </c>
    </row>
    <row r="13" spans="1:30" x14ac:dyDescent="0.2">
      <c r="A13" s="77">
        <v>1992</v>
      </c>
      <c r="B13" s="79">
        <v>1453</v>
      </c>
      <c r="C13" s="79">
        <v>336</v>
      </c>
      <c r="D13" s="79">
        <v>16982</v>
      </c>
      <c r="E13" s="79">
        <v>33306</v>
      </c>
      <c r="F13" s="79">
        <v>173081</v>
      </c>
      <c r="G13" s="79">
        <v>0</v>
      </c>
      <c r="H13" s="79">
        <v>0</v>
      </c>
      <c r="I13" s="79"/>
      <c r="J13" s="79">
        <v>0</v>
      </c>
      <c r="K13" s="79">
        <v>0</v>
      </c>
      <c r="L13" s="79">
        <v>0</v>
      </c>
      <c r="M13" s="79">
        <v>0</v>
      </c>
      <c r="N13" s="79">
        <v>22240.5</v>
      </c>
      <c r="R13" s="78">
        <f t="shared" si="0"/>
        <v>0.77665461586974482</v>
      </c>
      <c r="S13" s="78">
        <f t="shared" si="1"/>
        <v>7.5422592135300545E-2</v>
      </c>
      <c r="T13" s="78">
        <f t="shared" si="2"/>
        <v>0.14792279199495464</v>
      </c>
      <c r="U13"/>
      <c r="W13" s="78">
        <f t="shared" si="3"/>
        <v>1</v>
      </c>
      <c r="X13" s="78">
        <f t="shared" si="4"/>
        <v>0</v>
      </c>
      <c r="Y13" s="78">
        <f t="shared" si="5"/>
        <v>0</v>
      </c>
      <c r="Z13" s="78">
        <f t="shared" si="6"/>
        <v>0</v>
      </c>
      <c r="AB13" s="79">
        <f t="shared" si="8"/>
        <v>16982</v>
      </c>
      <c r="AC13" s="79">
        <f t="shared" si="9"/>
        <v>33306</v>
      </c>
      <c r="AD13" s="79">
        <f t="shared" si="10"/>
        <v>195321.5</v>
      </c>
    </row>
    <row r="14" spans="1:30" x14ac:dyDescent="0.2">
      <c r="A14" s="77">
        <v>1993</v>
      </c>
      <c r="B14" s="79">
        <v>3279</v>
      </c>
      <c r="C14" s="79">
        <v>4281</v>
      </c>
      <c r="D14" s="79">
        <v>27827</v>
      </c>
      <c r="E14" s="79">
        <v>19119</v>
      </c>
      <c r="F14" s="79">
        <v>242409</v>
      </c>
      <c r="G14" s="79">
        <v>0</v>
      </c>
      <c r="H14" s="79">
        <v>0</v>
      </c>
      <c r="I14" s="79"/>
      <c r="J14" s="79">
        <v>0</v>
      </c>
      <c r="K14" s="79">
        <v>0</v>
      </c>
      <c r="L14" s="79">
        <v>0</v>
      </c>
      <c r="M14" s="79">
        <v>0</v>
      </c>
      <c r="N14" s="79">
        <v>32918.33</v>
      </c>
      <c r="R14" s="78">
        <f t="shared" si="0"/>
        <v>0.84188740885438595</v>
      </c>
      <c r="S14" s="78">
        <f t="shared" si="1"/>
        <v>9.3720425037468635E-2</v>
      </c>
      <c r="T14" s="78">
        <f t="shared" si="2"/>
        <v>6.4392166108145424E-2</v>
      </c>
      <c r="U14"/>
      <c r="W14" s="78">
        <f t="shared" si="3"/>
        <v>1</v>
      </c>
      <c r="X14" s="78">
        <f t="shared" si="4"/>
        <v>0</v>
      </c>
      <c r="Y14" s="78">
        <f t="shared" si="5"/>
        <v>0</v>
      </c>
      <c r="Z14" s="78">
        <f t="shared" si="6"/>
        <v>0</v>
      </c>
      <c r="AB14" s="79">
        <f t="shared" si="8"/>
        <v>27827</v>
      </c>
      <c r="AC14" s="79">
        <f t="shared" si="9"/>
        <v>19119</v>
      </c>
      <c r="AD14" s="79">
        <f t="shared" si="10"/>
        <v>275327.33</v>
      </c>
    </row>
    <row r="15" spans="1:30" x14ac:dyDescent="0.2">
      <c r="A15" s="77">
        <v>1994</v>
      </c>
      <c r="B15" s="79">
        <v>4737.8999999999996</v>
      </c>
      <c r="C15" s="79">
        <v>2800</v>
      </c>
      <c r="D15" s="79">
        <v>84983.6</v>
      </c>
      <c r="E15" s="79">
        <v>41417.199999999997</v>
      </c>
      <c r="F15" s="79">
        <v>220201.8</v>
      </c>
      <c r="G15" s="79">
        <v>0</v>
      </c>
      <c r="H15" s="79">
        <v>0</v>
      </c>
      <c r="I15" s="79"/>
      <c r="J15" s="79">
        <v>0</v>
      </c>
      <c r="K15" s="79">
        <v>155.72999999999999</v>
      </c>
      <c r="L15" s="79">
        <v>470</v>
      </c>
      <c r="M15" s="79">
        <v>118</v>
      </c>
      <c r="N15" s="79">
        <v>42139.82</v>
      </c>
      <c r="R15" s="78">
        <f t="shared" si="0"/>
        <v>0.64307725323706266</v>
      </c>
      <c r="S15" s="78">
        <f t="shared" si="1"/>
        <v>0.23997142377107392</v>
      </c>
      <c r="T15" s="78">
        <f t="shared" si="2"/>
        <v>0.11695132299186339</v>
      </c>
      <c r="U15"/>
      <c r="W15" s="78">
        <f t="shared" si="3"/>
        <v>0.98628844860092035</v>
      </c>
      <c r="X15" s="78">
        <f t="shared" si="4"/>
        <v>1.0959913533277911E-2</v>
      </c>
      <c r="Y15" s="78">
        <f t="shared" si="5"/>
        <v>2.7516378658016885E-3</v>
      </c>
      <c r="Z15" s="78">
        <f t="shared" si="6"/>
        <v>0</v>
      </c>
      <c r="AB15" s="79">
        <f t="shared" si="8"/>
        <v>85453.6</v>
      </c>
      <c r="AC15" s="79">
        <f t="shared" si="9"/>
        <v>41535.199999999997</v>
      </c>
      <c r="AD15" s="79">
        <f t="shared" si="10"/>
        <v>262341.62</v>
      </c>
    </row>
    <row r="16" spans="1:30" x14ac:dyDescent="0.2">
      <c r="A16" s="77">
        <v>1995</v>
      </c>
      <c r="B16" s="79">
        <v>3894</v>
      </c>
      <c r="C16" s="79">
        <v>6585</v>
      </c>
      <c r="D16" s="79">
        <v>111319</v>
      </c>
      <c r="E16" s="79">
        <v>44641.9</v>
      </c>
      <c r="F16" s="79">
        <v>295690</v>
      </c>
      <c r="G16" s="79">
        <v>668</v>
      </c>
      <c r="H16" s="79">
        <v>816</v>
      </c>
      <c r="I16" s="79"/>
      <c r="J16" s="79">
        <v>0</v>
      </c>
      <c r="K16" s="79">
        <v>0</v>
      </c>
      <c r="L16" s="79">
        <v>0</v>
      </c>
      <c r="M16" s="79">
        <v>0</v>
      </c>
      <c r="N16" s="79">
        <v>32366.13</v>
      </c>
      <c r="R16" s="78">
        <f t="shared" si="0"/>
        <v>0.66039650666211691</v>
      </c>
      <c r="S16" s="78">
        <f t="shared" si="1"/>
        <v>0.24171190725731043</v>
      </c>
      <c r="T16" s="78">
        <f t="shared" si="2"/>
        <v>9.7891586080572648E-2</v>
      </c>
      <c r="U16"/>
      <c r="W16" s="78">
        <f t="shared" si="3"/>
        <v>1</v>
      </c>
      <c r="X16" s="78">
        <f t="shared" si="4"/>
        <v>0</v>
      </c>
      <c r="Y16" s="78">
        <f t="shared" si="5"/>
        <v>0</v>
      </c>
      <c r="Z16" s="78">
        <f t="shared" si="6"/>
        <v>0</v>
      </c>
      <c r="AB16" s="79">
        <f t="shared" si="8"/>
        <v>111319</v>
      </c>
      <c r="AC16" s="79">
        <f t="shared" si="9"/>
        <v>44641.9</v>
      </c>
      <c r="AD16" s="79">
        <f t="shared" si="10"/>
        <v>328056.13</v>
      </c>
    </row>
    <row r="17" spans="1:30" x14ac:dyDescent="0.2">
      <c r="A17" s="77">
        <v>1996</v>
      </c>
      <c r="B17" s="79">
        <v>3952</v>
      </c>
      <c r="C17" s="79">
        <v>6148</v>
      </c>
      <c r="D17" s="79">
        <v>104994</v>
      </c>
      <c r="E17" s="79">
        <v>35276</v>
      </c>
      <c r="F17" s="79">
        <v>236868</v>
      </c>
      <c r="G17" s="79">
        <v>1225</v>
      </c>
      <c r="H17" s="79">
        <v>1495</v>
      </c>
      <c r="I17" s="79"/>
      <c r="J17" s="79">
        <v>0</v>
      </c>
      <c r="K17" s="79">
        <v>0</v>
      </c>
      <c r="L17" s="79">
        <v>1457</v>
      </c>
      <c r="M17" s="79">
        <v>226</v>
      </c>
      <c r="N17" s="79">
        <v>36690.1</v>
      </c>
      <c r="R17" s="78">
        <f t="shared" si="0"/>
        <v>0.63331948568820229</v>
      </c>
      <c r="S17" s="78">
        <f t="shared" si="1"/>
        <v>0.27273193523405087</v>
      </c>
      <c r="T17" s="78">
        <f t="shared" si="2"/>
        <v>9.3948579077746841E-2</v>
      </c>
      <c r="U17"/>
      <c r="W17" s="78">
        <f t="shared" si="3"/>
        <v>0.95614115096252328</v>
      </c>
      <c r="X17" s="78">
        <f t="shared" si="4"/>
        <v>3.7969306623650424E-2</v>
      </c>
      <c r="Y17" s="78">
        <f t="shared" si="5"/>
        <v>5.8895424138263527E-3</v>
      </c>
      <c r="Z17" s="78">
        <f t="shared" si="6"/>
        <v>0</v>
      </c>
      <c r="AB17" s="79">
        <f t="shared" si="8"/>
        <v>106451</v>
      </c>
      <c r="AC17" s="79">
        <f t="shared" si="9"/>
        <v>35502</v>
      </c>
      <c r="AD17" s="79">
        <f t="shared" si="10"/>
        <v>273558.09999999998</v>
      </c>
    </row>
    <row r="18" spans="1:30" x14ac:dyDescent="0.2">
      <c r="A18" s="77">
        <v>1997</v>
      </c>
      <c r="B18" s="79">
        <v>3972</v>
      </c>
      <c r="C18" s="79">
        <v>4133</v>
      </c>
      <c r="D18" s="79">
        <v>109120</v>
      </c>
      <c r="E18" s="79">
        <v>41269</v>
      </c>
      <c r="F18" s="79">
        <v>220792</v>
      </c>
      <c r="G18" s="79">
        <v>1606</v>
      </c>
      <c r="H18" s="79">
        <v>1962</v>
      </c>
      <c r="I18" s="79"/>
      <c r="J18" s="79">
        <v>0</v>
      </c>
      <c r="K18" s="79">
        <v>0</v>
      </c>
      <c r="L18" s="79">
        <v>5112</v>
      </c>
      <c r="M18" s="79">
        <v>470</v>
      </c>
      <c r="N18" s="79">
        <v>43748.648999999998</v>
      </c>
      <c r="R18" s="78">
        <f t="shared" si="0"/>
        <v>0.59787020639721666</v>
      </c>
      <c r="S18" s="78">
        <f t="shared" si="1"/>
        <v>0.28967700481123354</v>
      </c>
      <c r="T18" s="78">
        <f t="shared" si="2"/>
        <v>0.11245278879154978</v>
      </c>
      <c r="U18"/>
      <c r="W18" s="78">
        <f t="shared" si="3"/>
        <v>0.88684519435371711</v>
      </c>
      <c r="X18" s="78">
        <f t="shared" si="4"/>
        <v>0.10362726020490831</v>
      </c>
      <c r="Y18" s="78">
        <f t="shared" si="5"/>
        <v>9.5275454413745915E-3</v>
      </c>
      <c r="Z18" s="78">
        <f t="shared" si="6"/>
        <v>0</v>
      </c>
      <c r="AB18" s="79">
        <f t="shared" si="8"/>
        <v>114232</v>
      </c>
      <c r="AC18" s="79">
        <f t="shared" si="9"/>
        <v>41739</v>
      </c>
      <c r="AD18" s="79">
        <f t="shared" si="10"/>
        <v>264540.64899999998</v>
      </c>
    </row>
    <row r="19" spans="1:30" x14ac:dyDescent="0.2">
      <c r="A19" s="77">
        <v>1998</v>
      </c>
      <c r="B19" s="79">
        <v>3120.634</v>
      </c>
      <c r="C19" s="79">
        <v>6100.5920000000006</v>
      </c>
      <c r="D19" s="79">
        <v>126911</v>
      </c>
      <c r="E19" s="79">
        <v>39631</v>
      </c>
      <c r="F19" s="79">
        <v>257229</v>
      </c>
      <c r="G19" s="79">
        <v>1150</v>
      </c>
      <c r="H19" s="79">
        <v>1405</v>
      </c>
      <c r="I19" s="79"/>
      <c r="J19" s="79">
        <v>0</v>
      </c>
      <c r="K19" s="79">
        <v>0</v>
      </c>
      <c r="L19" s="79">
        <v>6850</v>
      </c>
      <c r="M19" s="79">
        <v>548</v>
      </c>
      <c r="N19" s="79">
        <v>31879.47</v>
      </c>
      <c r="R19" s="78">
        <f t="shared" si="0"/>
        <v>0.61175966713653229</v>
      </c>
      <c r="S19" s="78">
        <f t="shared" si="1"/>
        <v>0.29431596012506805</v>
      </c>
      <c r="T19" s="78">
        <f t="shared" si="2"/>
        <v>9.3924372738399667E-2</v>
      </c>
      <c r="U19"/>
      <c r="W19" s="78">
        <f t="shared" si="3"/>
        <v>0.81164774615065582</v>
      </c>
      <c r="X19" s="78">
        <f t="shared" si="4"/>
        <v>0.17440023504568905</v>
      </c>
      <c r="Y19" s="78">
        <f t="shared" si="5"/>
        <v>1.3952018803655123E-2</v>
      </c>
      <c r="Z19" s="78">
        <f t="shared" si="6"/>
        <v>0</v>
      </c>
      <c r="AB19" s="79">
        <f t="shared" si="8"/>
        <v>133761</v>
      </c>
      <c r="AC19" s="79">
        <f t="shared" si="9"/>
        <v>40179</v>
      </c>
      <c r="AD19" s="79">
        <f t="shared" si="10"/>
        <v>289108.46999999997</v>
      </c>
    </row>
    <row r="20" spans="1:30" x14ac:dyDescent="0.2">
      <c r="A20" s="77">
        <v>1999</v>
      </c>
      <c r="B20" s="79">
        <v>4722</v>
      </c>
      <c r="C20" s="79">
        <v>4748.72</v>
      </c>
      <c r="D20" s="79">
        <v>132667</v>
      </c>
      <c r="E20" s="79">
        <v>39766.699999999997</v>
      </c>
      <c r="F20" s="79">
        <v>237040.2</v>
      </c>
      <c r="G20" s="79">
        <v>1871</v>
      </c>
      <c r="H20" s="79">
        <v>2286</v>
      </c>
      <c r="I20" s="79"/>
      <c r="J20" s="79">
        <v>0</v>
      </c>
      <c r="K20" s="79">
        <v>0</v>
      </c>
      <c r="L20" s="79">
        <v>11605</v>
      </c>
      <c r="M20" s="79">
        <v>785</v>
      </c>
      <c r="N20" s="79">
        <v>84386.08</v>
      </c>
      <c r="R20" s="78">
        <f t="shared" si="0"/>
        <v>0.58262816389121841</v>
      </c>
      <c r="S20" s="78">
        <f t="shared" si="1"/>
        <v>0.3184707730497463</v>
      </c>
      <c r="T20" s="78">
        <f t="shared" si="2"/>
        <v>9.8901063059035316E-2</v>
      </c>
      <c r="U20"/>
      <c r="W20" s="78">
        <f t="shared" si="3"/>
        <v>0.87197249568281754</v>
      </c>
      <c r="X20" s="78">
        <f t="shared" si="4"/>
        <v>0.11991599577085577</v>
      </c>
      <c r="Y20" s="78">
        <f t="shared" si="5"/>
        <v>8.1115085463267372E-3</v>
      </c>
      <c r="Z20" s="78">
        <f t="shared" si="6"/>
        <v>0</v>
      </c>
      <c r="AB20" s="79">
        <f t="shared" si="8"/>
        <v>144272</v>
      </c>
      <c r="AC20" s="79">
        <f t="shared" si="9"/>
        <v>40551.699999999997</v>
      </c>
      <c r="AD20" s="79">
        <f t="shared" si="10"/>
        <v>321426.28000000003</v>
      </c>
    </row>
    <row r="21" spans="1:30" x14ac:dyDescent="0.2">
      <c r="A21" s="77">
        <v>2000</v>
      </c>
      <c r="B21" s="79">
        <v>4295.7020000000002</v>
      </c>
      <c r="C21" s="79">
        <v>4791.9070000000002</v>
      </c>
      <c r="D21" s="79">
        <v>128385</v>
      </c>
      <c r="E21" s="79">
        <v>39697.1</v>
      </c>
      <c r="F21" s="79">
        <v>225119.01121999999</v>
      </c>
      <c r="G21" s="79">
        <v>1966</v>
      </c>
      <c r="H21" s="79">
        <v>2403</v>
      </c>
      <c r="I21" s="79"/>
      <c r="J21" s="79">
        <v>0</v>
      </c>
      <c r="K21" s="79">
        <v>0</v>
      </c>
      <c r="L21" s="79">
        <v>11975</v>
      </c>
      <c r="M21" s="79">
        <v>577</v>
      </c>
      <c r="N21" s="79">
        <v>116605.802</v>
      </c>
      <c r="R21" s="78">
        <f t="shared" si="0"/>
        <v>0.57593058873515357</v>
      </c>
      <c r="S21" s="78">
        <f t="shared" si="1"/>
        <v>0.3210796045612081</v>
      </c>
      <c r="T21" s="78">
        <f t="shared" si="2"/>
        <v>0.10298980670363823</v>
      </c>
      <c r="U21"/>
      <c r="W21" s="78">
        <f t="shared" si="3"/>
        <v>0.9028165561380489</v>
      </c>
      <c r="X21" s="78">
        <f t="shared" si="4"/>
        <v>9.2716040491305357E-2</v>
      </c>
      <c r="Y21" s="78">
        <f t="shared" si="5"/>
        <v>4.467403370645778E-3</v>
      </c>
      <c r="Z21" s="78">
        <f t="shared" si="6"/>
        <v>0</v>
      </c>
      <c r="AB21" s="79">
        <f t="shared" si="8"/>
        <v>140360</v>
      </c>
      <c r="AC21" s="79">
        <f t="shared" si="9"/>
        <v>40274.1</v>
      </c>
      <c r="AD21" s="79">
        <f t="shared" si="10"/>
        <v>341724.81322000001</v>
      </c>
    </row>
    <row r="22" spans="1:30" x14ac:dyDescent="0.2">
      <c r="A22" s="77">
        <v>2001</v>
      </c>
      <c r="B22" s="79">
        <v>5913.5420000000004</v>
      </c>
      <c r="C22" s="79">
        <v>2599.9659999999999</v>
      </c>
      <c r="D22" s="79">
        <v>117531</v>
      </c>
      <c r="E22" s="79">
        <v>33444.300000000003</v>
      </c>
      <c r="F22" s="79">
        <v>195334.74842999998</v>
      </c>
      <c r="G22" s="79">
        <v>3345</v>
      </c>
      <c r="H22" s="79">
        <v>1505</v>
      </c>
      <c r="I22" s="79"/>
      <c r="J22" s="79">
        <v>0</v>
      </c>
      <c r="K22" s="79">
        <v>0</v>
      </c>
      <c r="L22" s="79">
        <v>13360</v>
      </c>
      <c r="M22" s="79">
        <v>502</v>
      </c>
      <c r="N22" s="79">
        <v>126497.898</v>
      </c>
      <c r="R22" s="78">
        <f t="shared" si="0"/>
        <v>0.56675908691572974</v>
      </c>
      <c r="S22" s="78">
        <f t="shared" si="1"/>
        <v>0.33351353708246811</v>
      </c>
      <c r="T22" s="78">
        <f t="shared" si="2"/>
        <v>9.972737600180212E-2</v>
      </c>
      <c r="U22"/>
      <c r="W22" s="78">
        <f t="shared" si="3"/>
        <v>0.90123959765203032</v>
      </c>
      <c r="X22" s="78">
        <f t="shared" si="4"/>
        <v>9.5183882222541955E-2</v>
      </c>
      <c r="Y22" s="78">
        <f t="shared" si="5"/>
        <v>3.5765201254278488E-3</v>
      </c>
      <c r="Z22" s="78">
        <f t="shared" si="6"/>
        <v>0</v>
      </c>
      <c r="AB22" s="79">
        <f t="shared" si="8"/>
        <v>130891</v>
      </c>
      <c r="AC22" s="79">
        <f t="shared" si="9"/>
        <v>33946.300000000003</v>
      </c>
      <c r="AD22" s="79">
        <f t="shared" si="10"/>
        <v>321832.64642999996</v>
      </c>
    </row>
    <row r="23" spans="1:30" x14ac:dyDescent="0.2">
      <c r="A23" s="77">
        <v>2002</v>
      </c>
      <c r="B23" s="79">
        <v>2690.614</v>
      </c>
      <c r="C23" s="79">
        <v>2426.7449999999999</v>
      </c>
      <c r="D23" s="79">
        <v>123929.66099999999</v>
      </c>
      <c r="E23" s="79">
        <v>24489.3</v>
      </c>
      <c r="F23" s="79">
        <v>178899.19772999999</v>
      </c>
      <c r="G23" s="79">
        <v>1238</v>
      </c>
      <c r="H23" s="79">
        <v>1513</v>
      </c>
      <c r="I23" s="79"/>
      <c r="J23" s="79">
        <v>0</v>
      </c>
      <c r="K23" s="79">
        <v>0</v>
      </c>
      <c r="L23" s="79">
        <v>24697</v>
      </c>
      <c r="M23" s="79">
        <v>597</v>
      </c>
      <c r="N23" s="79">
        <v>140483.83500000002</v>
      </c>
      <c r="R23" s="78">
        <f t="shared" si="0"/>
        <v>0.54899748944624716</v>
      </c>
      <c r="S23" s="78">
        <f t="shared" si="1"/>
        <v>0.37383711567103073</v>
      </c>
      <c r="T23" s="78">
        <f t="shared" si="2"/>
        <v>7.7165394882722158E-2</v>
      </c>
      <c r="U23"/>
      <c r="W23" s="78">
        <f t="shared" si="3"/>
        <v>0.84742230467661739</v>
      </c>
      <c r="X23" s="78">
        <f t="shared" si="4"/>
        <v>0.14897649013210962</v>
      </c>
      <c r="Y23" s="78">
        <f t="shared" si="5"/>
        <v>3.6012051912730067E-3</v>
      </c>
      <c r="Z23" s="78">
        <f t="shared" si="6"/>
        <v>0</v>
      </c>
      <c r="AB23" s="79">
        <f t="shared" si="8"/>
        <v>148626.66099999999</v>
      </c>
      <c r="AC23" s="79">
        <f t="shared" si="9"/>
        <v>25086.3</v>
      </c>
      <c r="AD23" s="79">
        <f t="shared" si="10"/>
        <v>319383.03272999998</v>
      </c>
    </row>
    <row r="24" spans="1:30" x14ac:dyDescent="0.2">
      <c r="A24" s="77">
        <v>2003</v>
      </c>
      <c r="B24" s="79">
        <v>3796.5189999999998</v>
      </c>
      <c r="C24" s="79">
        <v>988.28659999999991</v>
      </c>
      <c r="D24" s="79">
        <v>55463.72</v>
      </c>
      <c r="E24" s="79">
        <v>27299.7</v>
      </c>
      <c r="F24" s="79">
        <v>163765.30171</v>
      </c>
      <c r="G24" s="79">
        <v>1188.5</v>
      </c>
      <c r="H24" s="79">
        <v>1449.5</v>
      </c>
      <c r="I24" s="79"/>
      <c r="J24" s="79">
        <v>805</v>
      </c>
      <c r="K24" s="79">
        <v>195</v>
      </c>
      <c r="L24" s="79">
        <v>35454</v>
      </c>
      <c r="M24" s="79">
        <v>4080</v>
      </c>
      <c r="N24" s="79">
        <v>171044.94099999999</v>
      </c>
      <c r="R24" s="78">
        <f t="shared" si="0"/>
        <v>0.66370976026558781</v>
      </c>
      <c r="S24" s="78">
        <f t="shared" si="1"/>
        <v>0.22359668634985222</v>
      </c>
      <c r="T24" s="78">
        <f t="shared" si="2"/>
        <v>0.11269355338455987</v>
      </c>
      <c r="U24"/>
      <c r="W24" s="78">
        <f t="shared" si="3"/>
        <v>0.81314775556987029</v>
      </c>
      <c r="X24" s="78">
        <f t="shared" si="4"/>
        <v>0.16756866176015126</v>
      </c>
      <c r="Y24" s="78">
        <f t="shared" si="5"/>
        <v>1.9283582669978483E-2</v>
      </c>
      <c r="Z24" s="78">
        <f t="shared" si="6"/>
        <v>0</v>
      </c>
      <c r="AB24" s="79">
        <f t="shared" si="8"/>
        <v>90917.72</v>
      </c>
      <c r="AC24" s="79">
        <f t="shared" si="9"/>
        <v>31379.7</v>
      </c>
      <c r="AD24" s="79">
        <f t="shared" si="10"/>
        <v>334810.24271000002</v>
      </c>
    </row>
    <row r="25" spans="1:30" x14ac:dyDescent="0.2">
      <c r="A25" s="77">
        <v>2004</v>
      </c>
      <c r="B25" s="79">
        <v>5143.3539999999994</v>
      </c>
      <c r="C25" s="79">
        <v>2688.8190000000004</v>
      </c>
      <c r="D25" s="79">
        <v>35069.96</v>
      </c>
      <c r="E25" s="79">
        <v>34196.285000000003</v>
      </c>
      <c r="F25" s="79">
        <v>141541.93679000001</v>
      </c>
      <c r="G25" s="79">
        <v>1060.7</v>
      </c>
      <c r="H25" s="79">
        <v>1296.4000000000001</v>
      </c>
      <c r="I25" s="79"/>
      <c r="J25" s="79">
        <v>503</v>
      </c>
      <c r="K25" s="79">
        <v>174.88</v>
      </c>
      <c r="L25" s="79">
        <v>42617.9</v>
      </c>
      <c r="M25" s="79">
        <v>3853.71</v>
      </c>
      <c r="N25" s="79">
        <v>229326</v>
      </c>
      <c r="R25" s="78">
        <f t="shared" si="0"/>
        <v>0.67590873357315739</v>
      </c>
      <c r="S25" s="78">
        <f t="shared" si="1"/>
        <v>0.16402229624972231</v>
      </c>
      <c r="T25" s="78">
        <f t="shared" si="2"/>
        <v>0.16006897017712027</v>
      </c>
      <c r="U25"/>
      <c r="W25" s="78">
        <f t="shared" si="3"/>
        <v>0.83191417799820166</v>
      </c>
      <c r="X25" s="78">
        <f t="shared" si="4"/>
        <v>0.1541471180682237</v>
      </c>
      <c r="Y25" s="78">
        <f t="shared" si="5"/>
        <v>1.3938703933574726E-2</v>
      </c>
      <c r="Z25" s="78">
        <f t="shared" si="6"/>
        <v>0</v>
      </c>
      <c r="AB25" s="79">
        <f t="shared" si="8"/>
        <v>77687.86</v>
      </c>
      <c r="AC25" s="79">
        <f t="shared" si="9"/>
        <v>38049.995000000003</v>
      </c>
      <c r="AD25" s="79">
        <f t="shared" si="10"/>
        <v>370867.93679000001</v>
      </c>
    </row>
    <row r="26" spans="1:30" x14ac:dyDescent="0.2">
      <c r="A26" s="77">
        <v>2005</v>
      </c>
      <c r="B26" s="79">
        <v>4726.7</v>
      </c>
      <c r="C26" s="79">
        <v>3409.1930000000002</v>
      </c>
      <c r="D26" s="79">
        <v>11837.471</v>
      </c>
      <c r="E26" s="79">
        <v>23296.523999999998</v>
      </c>
      <c r="F26" s="79">
        <v>160061.64756000001</v>
      </c>
      <c r="G26" s="79">
        <v>1009.592</v>
      </c>
      <c r="H26" s="79">
        <v>1250.835</v>
      </c>
      <c r="I26" s="79"/>
      <c r="J26" s="79">
        <v>1115.8019999999999</v>
      </c>
      <c r="K26" s="79">
        <v>368.56900000000002</v>
      </c>
      <c r="L26" s="79">
        <v>46793.798999999999</v>
      </c>
      <c r="M26" s="79">
        <v>6125.1239999999998</v>
      </c>
      <c r="N26" s="79">
        <v>272054.76699999999</v>
      </c>
      <c r="R26" s="78">
        <f t="shared" si="0"/>
        <v>0.81811340514303033</v>
      </c>
      <c r="S26" s="78">
        <f t="shared" si="1"/>
        <v>6.3074861188775838E-2</v>
      </c>
      <c r="T26" s="78">
        <f t="shared" si="2"/>
        <v>0.11881173366819381</v>
      </c>
      <c r="U26"/>
      <c r="W26" s="78">
        <f t="shared" si="3"/>
        <v>0.83789978155877121</v>
      </c>
      <c r="X26" s="78">
        <f t="shared" si="4"/>
        <v>0.14333785741623944</v>
      </c>
      <c r="Y26" s="78">
        <f t="shared" si="5"/>
        <v>1.8762361024989363E-2</v>
      </c>
      <c r="Z26" s="78">
        <f t="shared" si="6"/>
        <v>0</v>
      </c>
      <c r="AB26" s="79">
        <f t="shared" si="8"/>
        <v>58631.27</v>
      </c>
      <c r="AC26" s="79">
        <f t="shared" si="9"/>
        <v>29421.647999999997</v>
      </c>
      <c r="AD26" s="79">
        <f t="shared" si="10"/>
        <v>432116.41456</v>
      </c>
    </row>
    <row r="27" spans="1:30" x14ac:dyDescent="0.2">
      <c r="A27" s="77">
        <v>2006</v>
      </c>
      <c r="B27" s="79">
        <v>4104.3459999999995</v>
      </c>
      <c r="C27" s="79">
        <v>3153.7459999999996</v>
      </c>
      <c r="D27" s="79">
        <v>9776.8309999999983</v>
      </c>
      <c r="E27" s="79">
        <v>26556.879000000001</v>
      </c>
      <c r="F27" s="79">
        <v>117280.81</v>
      </c>
      <c r="G27" s="79">
        <v>1106.5150000000001</v>
      </c>
      <c r="H27" s="79">
        <v>1343.4849999999999</v>
      </c>
      <c r="I27" s="79"/>
      <c r="J27" s="79">
        <v>2135.7429999999999</v>
      </c>
      <c r="K27" s="79">
        <v>426.06</v>
      </c>
      <c r="L27" s="79">
        <v>74785.350000000006</v>
      </c>
      <c r="M27" s="79">
        <v>21932.27</v>
      </c>
      <c r="N27" s="79">
        <v>312686.30100000004</v>
      </c>
      <c r="R27" s="78">
        <f t="shared" si="0"/>
        <v>0.7625331267663048</v>
      </c>
      <c r="S27" s="78">
        <f t="shared" si="1"/>
        <v>6.7362570713723327E-2</v>
      </c>
      <c r="T27" s="78">
        <f t="shared" si="2"/>
        <v>0.17010430251997197</v>
      </c>
      <c r="U27"/>
      <c r="W27" s="78">
        <f t="shared" si="3"/>
        <v>0.76522896356299785</v>
      </c>
      <c r="X27" s="78">
        <f t="shared" si="4"/>
        <v>0.18153294228915023</v>
      </c>
      <c r="Y27" s="78">
        <f t="shared" si="5"/>
        <v>5.3238094147851966E-2</v>
      </c>
      <c r="Z27" s="78">
        <f t="shared" si="6"/>
        <v>0</v>
      </c>
      <c r="AB27" s="79">
        <f t="shared" si="8"/>
        <v>84562.181000000011</v>
      </c>
      <c r="AC27" s="79">
        <f t="shared" si="9"/>
        <v>48489.149000000005</v>
      </c>
      <c r="AD27" s="79">
        <f t="shared" si="10"/>
        <v>429967.11100000003</v>
      </c>
    </row>
    <row r="28" spans="1:30" x14ac:dyDescent="0.2">
      <c r="A28" s="77">
        <v>2007</v>
      </c>
      <c r="B28" s="79">
        <v>4239.5</v>
      </c>
      <c r="C28" s="79">
        <v>3584.1346199999998</v>
      </c>
      <c r="D28" s="79">
        <v>7318.0059999999994</v>
      </c>
      <c r="E28" s="79">
        <v>27790.232</v>
      </c>
      <c r="F28" s="79">
        <v>140280.09935</v>
      </c>
      <c r="G28" s="79">
        <v>1048.942</v>
      </c>
      <c r="H28" s="79">
        <v>1330.1979999999999</v>
      </c>
      <c r="I28" s="79"/>
      <c r="J28" s="79">
        <v>2072</v>
      </c>
      <c r="K28" s="79">
        <v>398</v>
      </c>
      <c r="L28" s="79">
        <v>86837</v>
      </c>
      <c r="M28" s="79">
        <v>22994</v>
      </c>
      <c r="N28" s="79">
        <v>360795.37</v>
      </c>
      <c r="R28" s="78">
        <f t="shared" si="0"/>
        <v>0.79801091980062233</v>
      </c>
      <c r="S28" s="78">
        <f t="shared" si="1"/>
        <v>4.5840427969283414E-2</v>
      </c>
      <c r="T28" s="78">
        <f t="shared" si="2"/>
        <v>0.15614865223009416</v>
      </c>
      <c r="U28"/>
      <c r="W28" s="78">
        <f t="shared" si="3"/>
        <v>0.76784645377853988</v>
      </c>
      <c r="X28" s="78">
        <f t="shared" si="4"/>
        <v>0.18355034091679884</v>
      </c>
      <c r="Y28" s="78">
        <f t="shared" si="5"/>
        <v>4.8603205304661293E-2</v>
      </c>
      <c r="Z28" s="78">
        <f t="shared" si="6"/>
        <v>0</v>
      </c>
      <c r="AB28" s="79">
        <f t="shared" si="8"/>
        <v>94155.005999999994</v>
      </c>
      <c r="AC28" s="79">
        <f t="shared" si="9"/>
        <v>50784.232000000004</v>
      </c>
      <c r="AD28" s="79">
        <f t="shared" si="10"/>
        <v>501075.46935000003</v>
      </c>
    </row>
    <row r="29" spans="1:30" x14ac:dyDescent="0.2">
      <c r="A29" s="77">
        <v>2008</v>
      </c>
      <c r="B29" s="79">
        <v>2981.056</v>
      </c>
      <c r="C29" s="79">
        <v>3492.8809999999999</v>
      </c>
      <c r="D29" s="79">
        <v>15746.133999999998</v>
      </c>
      <c r="E29" s="79">
        <v>31312.568000000003</v>
      </c>
      <c r="F29" s="79">
        <v>117621.326</v>
      </c>
      <c r="G29" s="79">
        <v>705.55499999999995</v>
      </c>
      <c r="H29" s="79">
        <v>862.346</v>
      </c>
      <c r="I29" s="79"/>
      <c r="J29" s="79">
        <v>2558</v>
      </c>
      <c r="K29" s="79">
        <v>365</v>
      </c>
      <c r="L29" s="79">
        <v>81298</v>
      </c>
      <c r="M29" s="79">
        <v>22724</v>
      </c>
      <c r="N29" s="79">
        <v>330077.51</v>
      </c>
      <c r="R29" s="78">
        <f t="shared" si="0"/>
        <v>0.71846874905809566</v>
      </c>
      <c r="S29" s="78">
        <f t="shared" si="1"/>
        <v>9.5703484931085672E-2</v>
      </c>
      <c r="T29" s="78">
        <f t="shared" si="2"/>
        <v>0.18582776601081882</v>
      </c>
      <c r="U29"/>
      <c r="W29" s="78">
        <f t="shared" si="3"/>
        <v>0.7619756474328977</v>
      </c>
      <c r="X29" s="78">
        <f t="shared" si="4"/>
        <v>0.18602703096460638</v>
      </c>
      <c r="Y29" s="78">
        <f t="shared" si="5"/>
        <v>5.1997321602495941E-2</v>
      </c>
      <c r="Z29" s="78">
        <f t="shared" si="6"/>
        <v>0</v>
      </c>
      <c r="AB29" s="79">
        <f t="shared" si="8"/>
        <v>97044.133999999991</v>
      </c>
      <c r="AC29" s="79">
        <f t="shared" si="9"/>
        <v>54036.567999999999</v>
      </c>
      <c r="AD29" s="79">
        <f t="shared" si="10"/>
        <v>447698.83600000001</v>
      </c>
    </row>
    <row r="30" spans="1:30" x14ac:dyDescent="0.2">
      <c r="A30" s="77">
        <v>2009</v>
      </c>
      <c r="B30" s="79">
        <v>3450.7659999999996</v>
      </c>
      <c r="C30" s="79">
        <v>3241.3109999999997</v>
      </c>
      <c r="D30" s="79">
        <v>10436.201000000001</v>
      </c>
      <c r="E30" s="79">
        <v>6033.1109999999999</v>
      </c>
      <c r="F30" s="79">
        <v>74225.750889999996</v>
      </c>
      <c r="G30" s="79">
        <v>500.19299999999998</v>
      </c>
      <c r="H30" s="79">
        <v>614.93599999999992</v>
      </c>
      <c r="I30" s="79"/>
      <c r="J30" s="79">
        <v>2238.0700000000002</v>
      </c>
      <c r="K30" s="79">
        <v>473.93</v>
      </c>
      <c r="L30" s="79">
        <v>91879.88</v>
      </c>
      <c r="M30" s="79">
        <v>24889.73</v>
      </c>
      <c r="N30" s="79">
        <v>371418.18</v>
      </c>
      <c r="R30" s="78">
        <f t="shared" si="0"/>
        <v>0.82148186840612791</v>
      </c>
      <c r="S30" s="78">
        <f t="shared" si="1"/>
        <v>0.11160926163312056</v>
      </c>
      <c r="T30" s="78">
        <f t="shared" si="2"/>
        <v>6.6908869960751627E-2</v>
      </c>
      <c r="U30"/>
      <c r="W30" s="78">
        <f t="shared" si="3"/>
        <v>0.76213147290203564</v>
      </c>
      <c r="X30" s="78">
        <f t="shared" si="4"/>
        <v>0.18716626462602481</v>
      </c>
      <c r="Y30" s="78">
        <f t="shared" si="5"/>
        <v>5.0702262471939541E-2</v>
      </c>
      <c r="Z30" s="78">
        <f t="shared" si="6"/>
        <v>0</v>
      </c>
      <c r="AB30" s="79">
        <f t="shared" si="8"/>
        <v>102316.08100000001</v>
      </c>
      <c r="AC30" s="79">
        <f t="shared" si="9"/>
        <v>30922.841</v>
      </c>
      <c r="AD30" s="79">
        <f t="shared" si="10"/>
        <v>445643.93088999996</v>
      </c>
    </row>
    <row r="31" spans="1:30" x14ac:dyDescent="0.2">
      <c r="A31" s="77">
        <v>2010</v>
      </c>
      <c r="B31" s="79">
        <v>2171.1620000000003</v>
      </c>
      <c r="C31" s="79">
        <v>492.89800000000002</v>
      </c>
      <c r="D31" s="79">
        <v>7471.36</v>
      </c>
      <c r="E31" s="79">
        <v>1336.5150000000001</v>
      </c>
      <c r="F31" s="79">
        <v>63656.43</v>
      </c>
      <c r="G31" s="79">
        <v>714.35500000000002</v>
      </c>
      <c r="H31" s="79">
        <v>799.98199999999997</v>
      </c>
      <c r="I31" s="79"/>
      <c r="J31" s="79">
        <v>2819.1759999999999</v>
      </c>
      <c r="K31" s="79">
        <v>401.01</v>
      </c>
      <c r="L31" s="79">
        <v>98857.06</v>
      </c>
      <c r="M31" s="79">
        <v>30449.195</v>
      </c>
      <c r="N31" s="79">
        <v>379104.81979999994</v>
      </c>
      <c r="R31" s="78">
        <f t="shared" si="0"/>
        <v>0.86532035365872151</v>
      </c>
      <c r="S31" s="78">
        <f t="shared" si="1"/>
        <v>0.10736219216279719</v>
      </c>
      <c r="T31" s="78">
        <f t="shared" si="2"/>
        <v>2.7317454178481339E-2</v>
      </c>
      <c r="U31"/>
      <c r="W31" s="78">
        <f t="shared" si="3"/>
        <v>0.74726670376275794</v>
      </c>
      <c r="X31" s="78">
        <f t="shared" si="4"/>
        <v>0.19321935068123972</v>
      </c>
      <c r="Y31" s="78">
        <f t="shared" si="5"/>
        <v>5.9513945556002278E-2</v>
      </c>
      <c r="Z31" s="78">
        <f t="shared" si="6"/>
        <v>0</v>
      </c>
      <c r="AB31" s="79">
        <f t="shared" si="8"/>
        <v>106328.42</v>
      </c>
      <c r="AC31" s="79">
        <f t="shared" si="9"/>
        <v>31785.71</v>
      </c>
      <c r="AD31" s="79">
        <f t="shared" si="10"/>
        <v>442761.24979999993</v>
      </c>
    </row>
    <row r="32" spans="1:30" x14ac:dyDescent="0.2">
      <c r="A32" s="77">
        <v>2011</v>
      </c>
      <c r="B32" s="79">
        <v>2368.1159999999995</v>
      </c>
      <c r="C32" s="79">
        <v>1680.4830000000002</v>
      </c>
      <c r="D32" s="79">
        <v>6180.24</v>
      </c>
      <c r="E32" s="79">
        <v>864.59500000000003</v>
      </c>
      <c r="F32" s="79">
        <v>49575.2929</v>
      </c>
      <c r="G32" s="79">
        <v>445.64</v>
      </c>
      <c r="H32" s="79">
        <v>898.03</v>
      </c>
      <c r="I32" s="79"/>
      <c r="J32" s="79">
        <v>3082.8153000000002</v>
      </c>
      <c r="K32" s="79">
        <v>232.631</v>
      </c>
      <c r="L32" s="79">
        <v>111922.2962</v>
      </c>
      <c r="M32" s="79">
        <v>27073.758900000001</v>
      </c>
      <c r="N32" s="79">
        <v>379924.97470000008</v>
      </c>
      <c r="R32" s="78">
        <f t="shared" ref="R32" si="11">(B32+C32+F32)/SUM(B32:H32)</f>
        <v>0.86472857977853779</v>
      </c>
      <c r="S32" s="78">
        <f>(D32+G32/2+H32/2)/SUM(B32:H32)</f>
        <v>0.1104952451854026</v>
      </c>
      <c r="T32" s="78">
        <f t="shared" ref="T32" si="12">(E32+G32/2+H32/2)/SUM(B32:H32)</f>
        <v>2.4776175036059601E-2</v>
      </c>
      <c r="U32"/>
      <c r="W32" s="78">
        <f t="shared" si="3"/>
        <v>0.73384460591874778</v>
      </c>
      <c r="X32" s="78">
        <f t="shared" si="4"/>
        <v>0.21431344098333077</v>
      </c>
      <c r="Y32" s="78">
        <f t="shared" si="5"/>
        <v>5.1841953097921487E-2</v>
      </c>
      <c r="Z32" s="78">
        <f t="shared" si="6"/>
        <v>0</v>
      </c>
      <c r="AB32" s="79">
        <f t="shared" si="8"/>
        <v>118102.5362</v>
      </c>
      <c r="AC32" s="79">
        <f t="shared" si="9"/>
        <v>27938.353900000002</v>
      </c>
      <c r="AD32" s="79">
        <f t="shared" si="10"/>
        <v>429500.26760000008</v>
      </c>
    </row>
    <row r="35" spans="1:30" x14ac:dyDescent="0.2">
      <c r="A35" s="80" t="s">
        <v>289</v>
      </c>
      <c r="AB35" s="95" t="s">
        <v>319</v>
      </c>
      <c r="AC35" s="95" t="s">
        <v>320</v>
      </c>
      <c r="AD35" s="95" t="s">
        <v>321</v>
      </c>
    </row>
    <row r="36" spans="1:30" x14ac:dyDescent="0.2">
      <c r="A36" s="77">
        <v>1986</v>
      </c>
      <c r="B36" s="79"/>
      <c r="C36" s="79"/>
      <c r="D36" s="79"/>
      <c r="E36" s="79"/>
      <c r="F36" s="79">
        <v>50</v>
      </c>
      <c r="G36" s="79"/>
      <c r="H36" s="79"/>
      <c r="I36" s="79"/>
      <c r="J36" s="79"/>
      <c r="K36" s="79"/>
      <c r="L36" s="79"/>
      <c r="M36" s="79"/>
      <c r="N36" s="79">
        <v>371.85</v>
      </c>
      <c r="O36" s="79"/>
      <c r="P36" s="79"/>
    </row>
    <row r="37" spans="1:30" x14ac:dyDescent="0.2">
      <c r="A37" s="77">
        <v>1989</v>
      </c>
      <c r="B37" s="79">
        <v>386</v>
      </c>
      <c r="C37" s="79">
        <v>3.7</v>
      </c>
      <c r="D37" s="96">
        <v>58.465000000000003</v>
      </c>
      <c r="E37" s="79">
        <v>13308.8</v>
      </c>
      <c r="F37" s="79">
        <v>193913.28154545458</v>
      </c>
      <c r="G37" s="79">
        <v>0</v>
      </c>
      <c r="H37" s="79">
        <v>0</v>
      </c>
      <c r="I37" s="79"/>
      <c r="J37" s="79">
        <v>0.95</v>
      </c>
      <c r="K37" s="79">
        <v>0</v>
      </c>
      <c r="L37" s="79">
        <v>0</v>
      </c>
      <c r="M37" s="79">
        <v>31.51</v>
      </c>
      <c r="N37" s="79">
        <v>42340.795799999985</v>
      </c>
      <c r="O37" s="79">
        <v>0</v>
      </c>
      <c r="P37" s="79">
        <v>0</v>
      </c>
      <c r="R37" s="78">
        <f t="shared" ref="R37:R58" si="13">(B37+C37+F37)/SUM(B37:H37)</f>
        <v>0.9356322572811403</v>
      </c>
      <c r="S37" s="78">
        <f t="shared" ref="S37:S58" si="14">(D37+G37/2+H37/2)/SUM(B37:H37)</f>
        <v>2.8152805215263835E-4</v>
      </c>
      <c r="T37" s="78">
        <f t="shared" ref="T37:T58" si="15">(E37+G37/2+H37/2)/SUM(B37:H37)</f>
        <v>6.4086214666707136E-2</v>
      </c>
      <c r="U37"/>
      <c r="W37" s="78">
        <f t="shared" ref="W37:W59" si="16">(J37+K37+N37)/SUM(J37:P37)</f>
        <v>0.99925637057136396</v>
      </c>
      <c r="X37" s="78">
        <f t="shared" ref="X37:X59" si="17">(L37)/SUM(J37:P37)</f>
        <v>0</v>
      </c>
      <c r="Y37" s="78">
        <f t="shared" ref="Y37:Y59" si="18">(M37)/SUM(J37:P37)</f>
        <v>7.4362942863597501E-4</v>
      </c>
      <c r="Z37" s="88">
        <f t="shared" ref="Z37:Z59" si="19">(O37+P37)/SUM(J37:P37)</f>
        <v>0</v>
      </c>
      <c r="AB37" s="79">
        <f>D37+L37</f>
        <v>58.465000000000003</v>
      </c>
      <c r="AC37" s="79">
        <f t="shared" ref="AC37:AC59" si="20">E37+M37</f>
        <v>13340.31</v>
      </c>
      <c r="AD37" s="79">
        <f t="shared" ref="AD37:AD59" si="21">F37+N37</f>
        <v>236254.07734545457</v>
      </c>
    </row>
    <row r="38" spans="1:30" x14ac:dyDescent="0.2">
      <c r="A38" s="77">
        <v>1990</v>
      </c>
      <c r="B38" s="79">
        <v>112</v>
      </c>
      <c r="C38" s="79">
        <v>0</v>
      </c>
      <c r="D38" s="96">
        <v>21.01</v>
      </c>
      <c r="E38" s="79">
        <v>11341</v>
      </c>
      <c r="F38" s="79">
        <v>51907.1</v>
      </c>
      <c r="G38" s="79">
        <v>0</v>
      </c>
      <c r="H38" s="79">
        <v>0</v>
      </c>
      <c r="I38" s="79"/>
      <c r="J38" s="79">
        <v>0</v>
      </c>
      <c r="K38" s="79">
        <v>0</v>
      </c>
      <c r="L38" s="79">
        <v>0</v>
      </c>
      <c r="M38" s="79">
        <v>21.8</v>
      </c>
      <c r="N38" s="79">
        <v>14769.696999999996</v>
      </c>
      <c r="O38" s="79">
        <v>0</v>
      </c>
      <c r="P38" s="79">
        <v>0</v>
      </c>
      <c r="R38" s="78">
        <f t="shared" si="13"/>
        <v>0.82073507390451195</v>
      </c>
      <c r="S38" s="78">
        <f t="shared" si="14"/>
        <v>3.3148677894722896E-4</v>
      </c>
      <c r="T38" s="78">
        <f t="shared" si="15"/>
        <v>0.17893343931654085</v>
      </c>
      <c r="U38"/>
      <c r="W38" s="78">
        <f t="shared" si="16"/>
        <v>0.99852618027776363</v>
      </c>
      <c r="X38" s="78">
        <f t="shared" si="17"/>
        <v>0</v>
      </c>
      <c r="Y38" s="78">
        <f t="shared" si="18"/>
        <v>1.4738197222363637E-3</v>
      </c>
      <c r="Z38" s="88">
        <f t="shared" si="19"/>
        <v>0</v>
      </c>
      <c r="AB38" s="79">
        <f t="shared" ref="AB38:AB59" si="22">D38+L38</f>
        <v>21.01</v>
      </c>
      <c r="AC38" s="79">
        <f t="shared" si="20"/>
        <v>11362.8</v>
      </c>
      <c r="AD38" s="79">
        <f t="shared" si="21"/>
        <v>66676.796999999991</v>
      </c>
    </row>
    <row r="39" spans="1:30" x14ac:dyDescent="0.2">
      <c r="A39" s="77">
        <v>1991</v>
      </c>
      <c r="B39" s="79">
        <v>696.1</v>
      </c>
      <c r="C39" s="79">
        <v>48</v>
      </c>
      <c r="D39" s="96">
        <v>41.14</v>
      </c>
      <c r="E39" s="79">
        <v>17652.5</v>
      </c>
      <c r="F39" s="79">
        <v>81684.038181818178</v>
      </c>
      <c r="G39" s="79">
        <v>0</v>
      </c>
      <c r="H39" s="79">
        <v>0</v>
      </c>
      <c r="I39" s="79"/>
      <c r="J39" s="79">
        <v>15</v>
      </c>
      <c r="K39" s="79">
        <v>1.2</v>
      </c>
      <c r="L39" s="79">
        <v>81.5</v>
      </c>
      <c r="M39" s="79">
        <v>3</v>
      </c>
      <c r="N39" s="79">
        <v>19944.233999999993</v>
      </c>
      <c r="O39" s="79">
        <v>0</v>
      </c>
      <c r="P39" s="79">
        <v>0</v>
      </c>
      <c r="R39" s="78">
        <f t="shared" si="13"/>
        <v>0.82327880785468199</v>
      </c>
      <c r="S39" s="78">
        <f t="shared" si="14"/>
        <v>4.1089961392106898E-4</v>
      </c>
      <c r="T39" s="78">
        <f t="shared" si="15"/>
        <v>0.17631029253139693</v>
      </c>
      <c r="U39"/>
      <c r="W39" s="78">
        <f t="shared" si="16"/>
        <v>0.9957844710289393</v>
      </c>
      <c r="X39" s="78">
        <f t="shared" si="17"/>
        <v>4.0658652206088594E-3</v>
      </c>
      <c r="Y39" s="78">
        <f t="shared" si="18"/>
        <v>1.4966375045185985E-4</v>
      </c>
      <c r="Z39" s="88">
        <f t="shared" si="19"/>
        <v>0</v>
      </c>
      <c r="AB39" s="79">
        <f t="shared" si="22"/>
        <v>122.64</v>
      </c>
      <c r="AC39" s="79">
        <f t="shared" si="20"/>
        <v>17655.5</v>
      </c>
      <c r="AD39" s="79">
        <f t="shared" si="21"/>
        <v>101628.27218181817</v>
      </c>
    </row>
    <row r="40" spans="1:30" x14ac:dyDescent="0.2">
      <c r="A40" s="77">
        <v>1992</v>
      </c>
      <c r="B40" s="79">
        <v>538.1</v>
      </c>
      <c r="C40" s="79">
        <v>345.4</v>
      </c>
      <c r="D40" s="96">
        <v>1768.8219999999999</v>
      </c>
      <c r="E40" s="79">
        <v>28599.3</v>
      </c>
      <c r="F40" s="79">
        <v>149385.74099999998</v>
      </c>
      <c r="G40" s="79">
        <v>0</v>
      </c>
      <c r="H40" s="79">
        <v>0</v>
      </c>
      <c r="I40" s="79"/>
      <c r="J40" s="79">
        <v>52</v>
      </c>
      <c r="K40" s="79">
        <v>0.3</v>
      </c>
      <c r="L40" s="79">
        <v>183.4</v>
      </c>
      <c r="M40" s="79">
        <v>4</v>
      </c>
      <c r="N40" s="79">
        <v>37831.839999999997</v>
      </c>
      <c r="O40" s="79">
        <v>0</v>
      </c>
      <c r="P40" s="79">
        <v>0</v>
      </c>
      <c r="R40" s="78">
        <f t="shared" si="13"/>
        <v>0.83188349577490228</v>
      </c>
      <c r="S40" s="78">
        <f t="shared" si="14"/>
        <v>9.7921159311875026E-3</v>
      </c>
      <c r="T40" s="78">
        <f t="shared" si="15"/>
        <v>0.15832438829391016</v>
      </c>
      <c r="U40"/>
      <c r="W40" s="78">
        <f t="shared" si="16"/>
        <v>0.99507768795273333</v>
      </c>
      <c r="X40" s="78">
        <f t="shared" si="17"/>
        <v>4.8172466887338953E-3</v>
      </c>
      <c r="Y40" s="78">
        <f t="shared" si="18"/>
        <v>1.0506535853290937E-4</v>
      </c>
      <c r="Z40" s="88">
        <f t="shared" si="19"/>
        <v>0</v>
      </c>
      <c r="AB40" s="79">
        <f t="shared" si="22"/>
        <v>1952.222</v>
      </c>
      <c r="AC40" s="79">
        <f t="shared" si="20"/>
        <v>28603.3</v>
      </c>
      <c r="AD40" s="79">
        <f t="shared" si="21"/>
        <v>187217.58099999998</v>
      </c>
    </row>
    <row r="41" spans="1:30" x14ac:dyDescent="0.2">
      <c r="A41" s="77">
        <v>1993</v>
      </c>
      <c r="B41" s="79">
        <v>1652.8</v>
      </c>
      <c r="C41" s="79">
        <v>3612.1</v>
      </c>
      <c r="D41" s="96">
        <v>2678.83</v>
      </c>
      <c r="E41" s="79">
        <v>21788.1</v>
      </c>
      <c r="F41" s="79">
        <v>213720.08</v>
      </c>
      <c r="G41" s="79">
        <v>0</v>
      </c>
      <c r="H41" s="79">
        <v>1.2</v>
      </c>
      <c r="I41" s="79"/>
      <c r="J41" s="79">
        <v>271.75</v>
      </c>
      <c r="K41" s="79">
        <v>1.1000000000000001</v>
      </c>
      <c r="L41" s="79">
        <v>991.72199999999987</v>
      </c>
      <c r="M41" s="79">
        <v>82.6</v>
      </c>
      <c r="N41" s="79">
        <v>56390.810799999963</v>
      </c>
      <c r="O41" s="79">
        <v>0</v>
      </c>
      <c r="P41" s="79">
        <v>0</v>
      </c>
      <c r="R41" s="78">
        <f t="shared" si="13"/>
        <v>0.89949551270879224</v>
      </c>
      <c r="S41" s="78">
        <f t="shared" si="14"/>
        <v>1.1005938679526419E-2</v>
      </c>
      <c r="T41" s="78">
        <f t="shared" si="15"/>
        <v>8.9498548611681314E-2</v>
      </c>
      <c r="U41"/>
      <c r="W41" s="78">
        <f t="shared" si="16"/>
        <v>0.98139314974474656</v>
      </c>
      <c r="X41" s="78">
        <f t="shared" si="17"/>
        <v>1.7176249531183838E-2</v>
      </c>
      <c r="Y41" s="78">
        <f t="shared" si="18"/>
        <v>1.4306007240696336E-3</v>
      </c>
      <c r="Z41" s="88">
        <f t="shared" si="19"/>
        <v>0</v>
      </c>
      <c r="AB41" s="79">
        <f t="shared" si="22"/>
        <v>3670.5519999999997</v>
      </c>
      <c r="AC41" s="79">
        <f t="shared" si="20"/>
        <v>21870.699999999997</v>
      </c>
      <c r="AD41" s="79">
        <f t="shared" si="21"/>
        <v>270110.89079999994</v>
      </c>
    </row>
    <row r="42" spans="1:30" x14ac:dyDescent="0.2">
      <c r="A42" s="77">
        <v>1994</v>
      </c>
      <c r="B42" s="79">
        <v>1795.4</v>
      </c>
      <c r="C42" s="79">
        <v>2020.49</v>
      </c>
      <c r="D42" s="96">
        <v>7410.6966999999986</v>
      </c>
      <c r="E42" s="79">
        <v>44252.02</v>
      </c>
      <c r="F42" s="79">
        <v>186956.54</v>
      </c>
      <c r="G42" s="79">
        <v>1</v>
      </c>
      <c r="H42" s="79">
        <v>1</v>
      </c>
      <c r="I42" s="79"/>
      <c r="J42" s="79">
        <v>488.43</v>
      </c>
      <c r="K42" s="79">
        <v>751.03</v>
      </c>
      <c r="L42" s="79">
        <v>4777.04</v>
      </c>
      <c r="M42" s="79">
        <v>223</v>
      </c>
      <c r="N42" s="79">
        <v>68541.42879999998</v>
      </c>
      <c r="O42" s="79">
        <v>10</v>
      </c>
      <c r="P42" s="79">
        <v>0</v>
      </c>
      <c r="R42" s="78">
        <f t="shared" si="13"/>
        <v>0.78689438725356853</v>
      </c>
      <c r="S42" s="78">
        <f t="shared" si="14"/>
        <v>3.0571621555880977E-2</v>
      </c>
      <c r="T42" s="78">
        <f t="shared" si="15"/>
        <v>0.18253399119055047</v>
      </c>
      <c r="U42"/>
      <c r="W42" s="78">
        <f t="shared" si="16"/>
        <v>0.93301273188627665</v>
      </c>
      <c r="X42" s="78">
        <f t="shared" si="17"/>
        <v>6.3871917044570806E-2</v>
      </c>
      <c r="Y42" s="78">
        <f t="shared" si="18"/>
        <v>2.9816450146825835E-3</v>
      </c>
      <c r="Z42" s="88">
        <f t="shared" si="19"/>
        <v>1.3370605447007102E-4</v>
      </c>
      <c r="AB42" s="79">
        <f t="shared" si="22"/>
        <v>12187.736699999998</v>
      </c>
      <c r="AC42" s="79">
        <f t="shared" si="20"/>
        <v>44475.02</v>
      </c>
      <c r="AD42" s="79">
        <f t="shared" si="21"/>
        <v>255497.96879999997</v>
      </c>
    </row>
    <row r="43" spans="1:30" x14ac:dyDescent="0.2">
      <c r="A43" s="77">
        <v>1995</v>
      </c>
      <c r="B43" s="79">
        <v>2575.25</v>
      </c>
      <c r="C43" s="79">
        <v>6634.79</v>
      </c>
      <c r="D43" s="96">
        <v>11585.201099999998</v>
      </c>
      <c r="E43" s="79">
        <v>48523.99</v>
      </c>
      <c r="F43" s="79">
        <v>250594.87901818182</v>
      </c>
      <c r="G43" s="79">
        <v>592</v>
      </c>
      <c r="H43" s="79">
        <v>749</v>
      </c>
      <c r="I43" s="79"/>
      <c r="J43" s="79">
        <v>488.18615</v>
      </c>
      <c r="K43" s="79">
        <v>591.81650000000002</v>
      </c>
      <c r="L43" s="79">
        <v>5586.44</v>
      </c>
      <c r="M43" s="79">
        <v>226</v>
      </c>
      <c r="N43" s="79">
        <v>64018.449199999995</v>
      </c>
      <c r="O43" s="79">
        <v>0</v>
      </c>
      <c r="P43" s="79">
        <v>0</v>
      </c>
      <c r="R43" s="78">
        <f t="shared" si="13"/>
        <v>0.80871840115665716</v>
      </c>
      <c r="S43" s="78">
        <f t="shared" si="14"/>
        <v>3.8149435492221211E-2</v>
      </c>
      <c r="T43" s="78">
        <f t="shared" si="15"/>
        <v>0.15313216335112168</v>
      </c>
      <c r="U43"/>
      <c r="W43" s="78">
        <f t="shared" si="16"/>
        <v>0.91803177412723513</v>
      </c>
      <c r="X43" s="78">
        <f t="shared" si="17"/>
        <v>7.8781127331146367E-2</v>
      </c>
      <c r="Y43" s="78">
        <f t="shared" si="18"/>
        <v>3.1870985416184694E-3</v>
      </c>
      <c r="Z43" s="88">
        <f t="shared" si="19"/>
        <v>0</v>
      </c>
      <c r="AB43" s="79">
        <f t="shared" si="22"/>
        <v>17171.641099999997</v>
      </c>
      <c r="AC43" s="79">
        <f t="shared" si="20"/>
        <v>48749.99</v>
      </c>
      <c r="AD43" s="79">
        <f t="shared" si="21"/>
        <v>314613.32821818179</v>
      </c>
    </row>
    <row r="44" spans="1:30" x14ac:dyDescent="0.2">
      <c r="A44" s="77">
        <v>1996</v>
      </c>
      <c r="B44" s="79">
        <v>2113.25</v>
      </c>
      <c r="C44" s="79">
        <v>5986.67</v>
      </c>
      <c r="D44" s="96">
        <v>10790.6931</v>
      </c>
      <c r="E44" s="79">
        <v>35413.58</v>
      </c>
      <c r="F44" s="79">
        <v>198314.03090909094</v>
      </c>
      <c r="G44" s="79">
        <v>1166.0999999999999</v>
      </c>
      <c r="H44" s="79">
        <v>1393.1</v>
      </c>
      <c r="I44" s="79"/>
      <c r="J44" s="79">
        <v>559.3124499999999</v>
      </c>
      <c r="K44" s="79">
        <v>80.12</v>
      </c>
      <c r="L44" s="79">
        <v>7802.590909090909</v>
      </c>
      <c r="M44" s="79">
        <v>859.51</v>
      </c>
      <c r="N44" s="79">
        <v>72674.859654545464</v>
      </c>
      <c r="O44" s="79">
        <v>34.42</v>
      </c>
      <c r="P44" s="79">
        <v>0</v>
      </c>
      <c r="R44" s="78">
        <f t="shared" si="13"/>
        <v>0.80890365482229043</v>
      </c>
      <c r="S44" s="78">
        <f t="shared" si="14"/>
        <v>4.7301571237626343E-2</v>
      </c>
      <c r="T44" s="78">
        <f t="shared" si="15"/>
        <v>0.14379477394008325</v>
      </c>
      <c r="U44"/>
      <c r="W44" s="78">
        <f t="shared" si="16"/>
        <v>0.89395885018668331</v>
      </c>
      <c r="X44" s="78">
        <f t="shared" si="17"/>
        <v>9.5141001806597514E-2</v>
      </c>
      <c r="Y44" s="78">
        <f t="shared" si="18"/>
        <v>1.0480447253426017E-2</v>
      </c>
      <c r="Z44" s="88">
        <f t="shared" si="19"/>
        <v>4.1970075329306644E-4</v>
      </c>
      <c r="AB44" s="79">
        <f t="shared" si="22"/>
        <v>18593.284009090909</v>
      </c>
      <c r="AC44" s="79">
        <f t="shared" si="20"/>
        <v>36273.090000000004</v>
      </c>
      <c r="AD44" s="79">
        <f t="shared" si="21"/>
        <v>270988.89056363644</v>
      </c>
    </row>
    <row r="45" spans="1:30" x14ac:dyDescent="0.2">
      <c r="A45" s="77">
        <v>1997</v>
      </c>
      <c r="B45" s="79">
        <v>614.67034999999987</v>
      </c>
      <c r="C45" s="79">
        <v>4240.4035000000003</v>
      </c>
      <c r="D45" s="96">
        <v>11068.421549999999</v>
      </c>
      <c r="E45" s="79">
        <v>40258.171753846153</v>
      </c>
      <c r="F45" s="79">
        <v>184948.57132727266</v>
      </c>
      <c r="G45" s="79">
        <v>1485.04</v>
      </c>
      <c r="H45" s="79">
        <v>1847.0303030303028</v>
      </c>
      <c r="I45" s="79"/>
      <c r="J45" s="79">
        <v>1224.01235</v>
      </c>
      <c r="K45" s="79">
        <v>229.65900000000002</v>
      </c>
      <c r="L45" s="79">
        <v>13877.786718181818</v>
      </c>
      <c r="M45" s="79">
        <v>1014.5110769230769</v>
      </c>
      <c r="N45" s="79">
        <v>83456.535600000032</v>
      </c>
      <c r="O45" s="79">
        <v>7.19</v>
      </c>
      <c r="P45" s="79">
        <v>1.6363636363636362</v>
      </c>
      <c r="R45" s="78">
        <f t="shared" si="13"/>
        <v>0.77641271622310515</v>
      </c>
      <c r="S45" s="78">
        <f t="shared" si="14"/>
        <v>5.209169775435276E-2</v>
      </c>
      <c r="T45" s="78">
        <f t="shared" si="15"/>
        <v>0.17149558602254211</v>
      </c>
      <c r="U45"/>
      <c r="W45" s="78">
        <f t="shared" si="16"/>
        <v>0.85070708913292659</v>
      </c>
      <c r="X45" s="78">
        <f t="shared" si="17"/>
        <v>0.13904019277192492</v>
      </c>
      <c r="Y45" s="78">
        <f t="shared" si="18"/>
        <v>1.0164287617983964E-2</v>
      </c>
      <c r="Z45" s="88">
        <f t="shared" si="19"/>
        <v>8.8430477164437281E-5</v>
      </c>
      <c r="AB45" s="79">
        <f t="shared" si="22"/>
        <v>24946.208268181817</v>
      </c>
      <c r="AC45" s="79">
        <f t="shared" si="20"/>
        <v>41272.682830769227</v>
      </c>
      <c r="AD45" s="79">
        <f t="shared" si="21"/>
        <v>268405.10692727269</v>
      </c>
    </row>
    <row r="46" spans="1:30" x14ac:dyDescent="0.2">
      <c r="A46" s="77">
        <v>1998</v>
      </c>
      <c r="B46" s="79">
        <v>1077.3630000000001</v>
      </c>
      <c r="C46" s="79">
        <v>5511.3489090909088</v>
      </c>
      <c r="D46" s="96">
        <v>13158.911861</v>
      </c>
      <c r="E46" s="79">
        <v>40969.410076923072</v>
      </c>
      <c r="F46" s="79">
        <v>213295.85890909089</v>
      </c>
      <c r="G46" s="79">
        <v>916.04</v>
      </c>
      <c r="H46" s="79">
        <v>1119.030303030303</v>
      </c>
      <c r="I46" s="79"/>
      <c r="J46" s="79">
        <v>750.41405000000009</v>
      </c>
      <c r="K46" s="79">
        <v>272.55500000000001</v>
      </c>
      <c r="L46" s="79">
        <v>16608.558727272724</v>
      </c>
      <c r="M46" s="79">
        <v>1398.9738461538461</v>
      </c>
      <c r="N46" s="79">
        <v>68921.36449090908</v>
      </c>
      <c r="O46" s="79">
        <v>0</v>
      </c>
      <c r="P46" s="79">
        <v>0</v>
      </c>
      <c r="R46" s="78">
        <f t="shared" si="13"/>
        <v>0.79654480468337308</v>
      </c>
      <c r="S46" s="78">
        <f t="shared" si="14"/>
        <v>5.1355014017901907E-2</v>
      </c>
      <c r="T46" s="78">
        <f t="shared" si="15"/>
        <v>0.1521001812987251</v>
      </c>
      <c r="U46"/>
      <c r="W46" s="78">
        <f t="shared" si="16"/>
        <v>0.79525695850481271</v>
      </c>
      <c r="X46" s="78">
        <f t="shared" si="17"/>
        <v>0.18883691115412982</v>
      </c>
      <c r="Y46" s="78">
        <f t="shared" si="18"/>
        <v>1.5906130341057326E-2</v>
      </c>
      <c r="Z46" s="88">
        <f t="shared" si="19"/>
        <v>0</v>
      </c>
      <c r="AB46" s="79">
        <f t="shared" si="22"/>
        <v>29767.470588272725</v>
      </c>
      <c r="AC46" s="79">
        <f t="shared" si="20"/>
        <v>42368.383923076915</v>
      </c>
      <c r="AD46" s="79">
        <f t="shared" si="21"/>
        <v>282217.22339999996</v>
      </c>
    </row>
    <row r="47" spans="1:30" x14ac:dyDescent="0.2">
      <c r="A47" s="77">
        <v>1999</v>
      </c>
      <c r="B47" s="79">
        <v>2548.2216999999996</v>
      </c>
      <c r="C47" s="79">
        <v>4412.3670000000002</v>
      </c>
      <c r="D47" s="96">
        <v>13144.969151000001</v>
      </c>
      <c r="E47" s="79">
        <v>43226.273153846159</v>
      </c>
      <c r="F47" s="79">
        <v>203086.04432727266</v>
      </c>
      <c r="G47" s="79">
        <v>1449.08</v>
      </c>
      <c r="H47" s="79">
        <v>1776.090909090909</v>
      </c>
      <c r="I47" s="79"/>
      <c r="J47" s="79">
        <v>838.36934999999994</v>
      </c>
      <c r="K47" s="79">
        <v>148.94999999999999</v>
      </c>
      <c r="L47" s="79">
        <v>25915.221336363622</v>
      </c>
      <c r="M47" s="79">
        <v>1344.34</v>
      </c>
      <c r="N47" s="79">
        <v>124007.93034545457</v>
      </c>
      <c r="O47" s="79">
        <v>0</v>
      </c>
      <c r="P47" s="79">
        <v>0</v>
      </c>
      <c r="R47" s="78">
        <f t="shared" si="13"/>
        <v>0.77898034440456143</v>
      </c>
      <c r="S47" s="78">
        <f t="shared" si="14"/>
        <v>5.4729965453453808E-2</v>
      </c>
      <c r="T47" s="78">
        <f t="shared" si="15"/>
        <v>0.16628969014198469</v>
      </c>
      <c r="U47"/>
      <c r="W47" s="78">
        <f t="shared" si="16"/>
        <v>0.82096091971328966</v>
      </c>
      <c r="X47" s="78">
        <f t="shared" si="17"/>
        <v>0.17020953992020563</v>
      </c>
      <c r="Y47" s="78">
        <f t="shared" si="18"/>
        <v>8.829540366504806E-3</v>
      </c>
      <c r="Z47" s="88">
        <f t="shared" si="19"/>
        <v>0</v>
      </c>
      <c r="AB47" s="79">
        <f t="shared" si="22"/>
        <v>39060.190487363623</v>
      </c>
      <c r="AC47" s="79">
        <f t="shared" si="20"/>
        <v>44570.613153846156</v>
      </c>
      <c r="AD47" s="79">
        <f t="shared" si="21"/>
        <v>327093.97467272723</v>
      </c>
    </row>
    <row r="48" spans="1:30" x14ac:dyDescent="0.2">
      <c r="A48" s="77">
        <v>2000</v>
      </c>
      <c r="B48" s="79">
        <v>1797.11</v>
      </c>
      <c r="C48" s="79">
        <v>4835.9320000000007</v>
      </c>
      <c r="D48" s="96">
        <v>12509.64099</v>
      </c>
      <c r="E48" s="79">
        <v>34434.78</v>
      </c>
      <c r="F48" s="79">
        <v>175636.83123636371</v>
      </c>
      <c r="G48" s="79">
        <v>1496.44</v>
      </c>
      <c r="H48" s="79">
        <v>1745.52</v>
      </c>
      <c r="I48" s="79"/>
      <c r="J48" s="79">
        <v>1342.607</v>
      </c>
      <c r="K48" s="79">
        <v>1111.5550000000001</v>
      </c>
      <c r="L48" s="79">
        <v>38209.655063636361</v>
      </c>
      <c r="M48" s="79">
        <v>1637.6769999999999</v>
      </c>
      <c r="N48" s="79">
        <v>156651.070290909</v>
      </c>
      <c r="O48" s="79">
        <v>0</v>
      </c>
      <c r="P48" s="79">
        <v>0</v>
      </c>
      <c r="R48" s="78">
        <f t="shared" si="13"/>
        <v>0.78410397622113892</v>
      </c>
      <c r="S48" s="78">
        <f t="shared" si="14"/>
        <v>6.0788302027097688E-2</v>
      </c>
      <c r="T48" s="78">
        <f t="shared" si="15"/>
        <v>0.15510772175176343</v>
      </c>
      <c r="U48"/>
      <c r="W48" s="78">
        <f t="shared" si="16"/>
        <v>0.79971440834195018</v>
      </c>
      <c r="X48" s="78">
        <f t="shared" si="17"/>
        <v>0.19205409685267724</v>
      </c>
      <c r="Y48" s="78">
        <f t="shared" si="18"/>
        <v>8.2314948053726078E-3</v>
      </c>
      <c r="Z48" s="88">
        <f t="shared" si="19"/>
        <v>0</v>
      </c>
      <c r="AB48" s="79">
        <f t="shared" si="22"/>
        <v>50719.296053636361</v>
      </c>
      <c r="AC48" s="79">
        <f t="shared" si="20"/>
        <v>36072.457000000002</v>
      </c>
      <c r="AD48" s="79">
        <f t="shared" si="21"/>
        <v>332287.90152727271</v>
      </c>
    </row>
    <row r="49" spans="1:30" x14ac:dyDescent="0.2">
      <c r="A49" s="77">
        <v>2001</v>
      </c>
      <c r="B49" s="79">
        <v>3810.114</v>
      </c>
      <c r="C49" s="79">
        <v>3068.7849999999999</v>
      </c>
      <c r="D49" s="96">
        <v>11344.45686</v>
      </c>
      <c r="E49" s="79">
        <v>30377.553</v>
      </c>
      <c r="F49" s="79">
        <v>174993.71220000001</v>
      </c>
      <c r="G49" s="79">
        <v>3016.1359999999995</v>
      </c>
      <c r="H49" s="79">
        <v>1021.5029999999998</v>
      </c>
      <c r="I49" s="79"/>
      <c r="J49" s="79">
        <v>1076.4939999999999</v>
      </c>
      <c r="K49" s="79">
        <v>222.97399999999996</v>
      </c>
      <c r="L49" s="79">
        <v>34603.341999999997</v>
      </c>
      <c r="M49" s="79">
        <v>1675.7349999999999</v>
      </c>
      <c r="N49" s="79">
        <v>154703.40659999999</v>
      </c>
      <c r="O49" s="79">
        <v>0</v>
      </c>
      <c r="P49" s="79">
        <v>0</v>
      </c>
      <c r="R49" s="78">
        <f t="shared" si="13"/>
        <v>0.79897555448450708</v>
      </c>
      <c r="S49" s="78">
        <f t="shared" si="14"/>
        <v>5.8705547080530975E-2</v>
      </c>
      <c r="T49" s="78">
        <f t="shared" si="15"/>
        <v>0.14231889843496201</v>
      </c>
      <c r="U49"/>
      <c r="W49" s="78">
        <f t="shared" si="16"/>
        <v>0.81132354493951375</v>
      </c>
      <c r="X49" s="78">
        <f t="shared" si="17"/>
        <v>0.17996146654463227</v>
      </c>
      <c r="Y49" s="78">
        <f t="shared" si="18"/>
        <v>8.7149885158540278E-3</v>
      </c>
      <c r="Z49" s="88">
        <f t="shared" si="19"/>
        <v>0</v>
      </c>
      <c r="AB49" s="79">
        <f t="shared" si="22"/>
        <v>45947.798859999995</v>
      </c>
      <c r="AC49" s="79">
        <f t="shared" si="20"/>
        <v>32053.288</v>
      </c>
      <c r="AD49" s="79">
        <f t="shared" si="21"/>
        <v>329697.1188</v>
      </c>
    </row>
    <row r="50" spans="1:30" x14ac:dyDescent="0.2">
      <c r="A50" s="77">
        <v>2002</v>
      </c>
      <c r="B50" s="79">
        <v>4247.4960000000001</v>
      </c>
      <c r="C50" s="79">
        <v>2919.8551818181818</v>
      </c>
      <c r="D50" s="96">
        <v>12891.107746</v>
      </c>
      <c r="E50" s="79">
        <v>19687.843507692309</v>
      </c>
      <c r="F50" s="79">
        <v>144569.62101818182</v>
      </c>
      <c r="G50" s="79">
        <v>1348</v>
      </c>
      <c r="H50" s="79">
        <v>1613</v>
      </c>
      <c r="I50" s="79"/>
      <c r="J50" s="79">
        <v>841.99</v>
      </c>
      <c r="K50" s="79">
        <v>1118.1419999999998</v>
      </c>
      <c r="L50" s="79">
        <v>43810.724127272726</v>
      </c>
      <c r="M50" s="79">
        <v>1598.1022</v>
      </c>
      <c r="N50" s="79">
        <v>154270.80921818191</v>
      </c>
      <c r="O50" s="79">
        <v>0</v>
      </c>
      <c r="P50" s="79">
        <v>0</v>
      </c>
      <c r="R50" s="78">
        <f t="shared" si="13"/>
        <v>0.8102278134525196</v>
      </c>
      <c r="S50" s="78">
        <f t="shared" si="14"/>
        <v>7.6739875265804697E-2</v>
      </c>
      <c r="T50" s="78">
        <f t="shared" si="15"/>
        <v>0.11303231128167575</v>
      </c>
      <c r="U50"/>
      <c r="W50" s="78">
        <f t="shared" si="16"/>
        <v>0.77480222834993873</v>
      </c>
      <c r="X50" s="78">
        <f t="shared" si="17"/>
        <v>0.21727224079147331</v>
      </c>
      <c r="Y50" s="78">
        <f t="shared" si="18"/>
        <v>7.9255308585879421E-3</v>
      </c>
      <c r="Z50" s="88">
        <f t="shared" si="19"/>
        <v>0</v>
      </c>
      <c r="AB50" s="79">
        <f t="shared" si="22"/>
        <v>56701.831873272728</v>
      </c>
      <c r="AC50" s="79">
        <f t="shared" si="20"/>
        <v>21285.94570769231</v>
      </c>
      <c r="AD50" s="79">
        <f t="shared" si="21"/>
        <v>298840.43023636373</v>
      </c>
    </row>
    <row r="51" spans="1:30" x14ac:dyDescent="0.2">
      <c r="A51" s="77">
        <v>2003</v>
      </c>
      <c r="B51" s="79">
        <v>216.23060000000004</v>
      </c>
      <c r="C51" s="79">
        <v>162.786</v>
      </c>
      <c r="D51" s="96">
        <v>4766.100563</v>
      </c>
      <c r="E51" s="79">
        <v>21920.045599999998</v>
      </c>
      <c r="F51" s="79">
        <v>156295.50412727272</v>
      </c>
      <c r="G51" s="79">
        <v>1195.5618399999998</v>
      </c>
      <c r="H51" s="79">
        <v>1458.1311515151515</v>
      </c>
      <c r="I51" s="79"/>
      <c r="J51" s="79">
        <v>240.55699999999999</v>
      </c>
      <c r="K51" s="79">
        <v>1007.749</v>
      </c>
      <c r="L51" s="79">
        <v>56916.154000000002</v>
      </c>
      <c r="M51" s="79">
        <v>5906.4462000000003</v>
      </c>
      <c r="N51" s="79">
        <v>165415.96423636368</v>
      </c>
      <c r="O51" s="79">
        <v>3.52</v>
      </c>
      <c r="P51" s="79">
        <v>4</v>
      </c>
      <c r="R51" s="78">
        <f t="shared" si="13"/>
        <v>0.84227110652553583</v>
      </c>
      <c r="S51" s="78">
        <f t="shared" si="14"/>
        <v>3.2755251060346331E-2</v>
      </c>
      <c r="T51" s="78">
        <f t="shared" si="15"/>
        <v>0.12497364241411779</v>
      </c>
      <c r="U51"/>
      <c r="W51" s="78">
        <f t="shared" si="16"/>
        <v>0.7262237212834094</v>
      </c>
      <c r="X51" s="78">
        <f t="shared" si="17"/>
        <v>0.24800673293921857</v>
      </c>
      <c r="Y51" s="78">
        <f t="shared" si="18"/>
        <v>2.5736778091915036E-2</v>
      </c>
      <c r="Z51" s="88">
        <f t="shared" si="19"/>
        <v>3.2767685457153758E-5</v>
      </c>
      <c r="AB51" s="79">
        <f t="shared" si="22"/>
        <v>61682.254563000002</v>
      </c>
      <c r="AC51" s="79">
        <f t="shared" si="20"/>
        <v>27826.491799999996</v>
      </c>
      <c r="AD51" s="79">
        <f t="shared" si="21"/>
        <v>321711.46836363641</v>
      </c>
    </row>
    <row r="52" spans="1:30" x14ac:dyDescent="0.2">
      <c r="A52" s="77">
        <v>2004</v>
      </c>
      <c r="B52" s="79">
        <v>8983.4617499999986</v>
      </c>
      <c r="C52" s="79">
        <v>69.5</v>
      </c>
      <c r="D52" s="96">
        <v>1435.38868</v>
      </c>
      <c r="E52" s="79">
        <v>19069.259553846154</v>
      </c>
      <c r="F52" s="79">
        <v>145188.36445454543</v>
      </c>
      <c r="G52" s="79">
        <v>1075.2225199999998</v>
      </c>
      <c r="H52" s="79">
        <v>1315.3239999999998</v>
      </c>
      <c r="I52" s="79"/>
      <c r="J52" s="79"/>
      <c r="K52" s="79">
        <v>0</v>
      </c>
      <c r="L52" s="79">
        <v>71338.035000000003</v>
      </c>
      <c r="M52" s="79">
        <v>5890.0789999999988</v>
      </c>
      <c r="N52" s="79">
        <v>210327.40954545446</v>
      </c>
      <c r="O52" s="79">
        <v>0</v>
      </c>
      <c r="P52" s="79">
        <v>0</v>
      </c>
      <c r="R52" s="78">
        <f t="shared" si="13"/>
        <v>0.87074830966549177</v>
      </c>
      <c r="S52" s="78">
        <f t="shared" si="14"/>
        <v>1.4851042155321141E-2</v>
      </c>
      <c r="T52" s="78">
        <f t="shared" si="15"/>
        <v>0.11440064817918709</v>
      </c>
      <c r="U52"/>
      <c r="W52" s="78">
        <f t="shared" si="16"/>
        <v>0.73143234027360837</v>
      </c>
      <c r="X52" s="78">
        <f t="shared" si="17"/>
        <v>0.24808438426230911</v>
      </c>
      <c r="Y52" s="78">
        <f t="shared" si="18"/>
        <v>2.0483275464082476E-2</v>
      </c>
      <c r="Z52" s="88">
        <f t="shared" si="19"/>
        <v>0</v>
      </c>
      <c r="AB52" s="79">
        <f t="shared" si="22"/>
        <v>72773.423680000007</v>
      </c>
      <c r="AC52" s="79">
        <f t="shared" si="20"/>
        <v>24959.338553846152</v>
      </c>
      <c r="AD52" s="79">
        <f t="shared" si="21"/>
        <v>355515.77399999986</v>
      </c>
    </row>
    <row r="53" spans="1:30" x14ac:dyDescent="0.2">
      <c r="A53" s="77">
        <v>2005</v>
      </c>
      <c r="B53" s="79">
        <v>2614.7830000000004</v>
      </c>
      <c r="C53" s="79">
        <v>2377.1770000000001</v>
      </c>
      <c r="D53" s="96">
        <v>600.08856600000013</v>
      </c>
      <c r="E53" s="79">
        <v>17944.614799999999</v>
      </c>
      <c r="F53" s="79">
        <v>151909.478</v>
      </c>
      <c r="G53" s="79">
        <v>923.19200000000001</v>
      </c>
      <c r="H53" s="79">
        <v>1095.9349999999999</v>
      </c>
      <c r="I53" s="79"/>
      <c r="J53" s="79">
        <v>1627.2859999999998</v>
      </c>
      <c r="K53" s="79">
        <v>200.59150000000002</v>
      </c>
      <c r="L53" s="79">
        <v>61692.026000000027</v>
      </c>
      <c r="M53" s="79">
        <v>9027.1855076923075</v>
      </c>
      <c r="N53" s="79">
        <v>258840.59016363637</v>
      </c>
      <c r="O53" s="79">
        <v>74.593319999999991</v>
      </c>
      <c r="P53" s="79">
        <v>115.36378787878787</v>
      </c>
      <c r="R53" s="78">
        <f t="shared" si="13"/>
        <v>0.88412476111331451</v>
      </c>
      <c r="S53" s="78">
        <f t="shared" si="14"/>
        <v>9.0702371276406221E-3</v>
      </c>
      <c r="T53" s="78">
        <f t="shared" si="15"/>
        <v>0.10680500175904487</v>
      </c>
      <c r="U53"/>
      <c r="W53" s="78">
        <f t="shared" si="16"/>
        <v>0.78614610619920855</v>
      </c>
      <c r="X53" s="78">
        <f t="shared" si="17"/>
        <v>0.18605605218818735</v>
      </c>
      <c r="Y53" s="78">
        <f t="shared" si="18"/>
        <v>2.7224952831532031E-2</v>
      </c>
      <c r="Z53" s="88">
        <f t="shared" si="19"/>
        <v>5.7288878107217408E-4</v>
      </c>
      <c r="AB53" s="79">
        <f t="shared" si="22"/>
        <v>62292.114566000026</v>
      </c>
      <c r="AC53" s="79">
        <f t="shared" si="20"/>
        <v>26971.800307692305</v>
      </c>
      <c r="AD53" s="79">
        <f t="shared" si="21"/>
        <v>410750.06816363637</v>
      </c>
    </row>
    <row r="54" spans="1:30" x14ac:dyDescent="0.2">
      <c r="A54" s="77">
        <v>2006</v>
      </c>
      <c r="B54" s="79">
        <v>1475.3690000000001</v>
      </c>
      <c r="C54" s="79">
        <v>1180.4590000000001</v>
      </c>
      <c r="D54" s="96">
        <v>1025.7781600000001</v>
      </c>
      <c r="E54" s="79">
        <v>18035.749</v>
      </c>
      <c r="F54" s="79">
        <v>137761.93599999999</v>
      </c>
      <c r="G54" s="79">
        <v>-294.17500000000001</v>
      </c>
      <c r="H54" s="79">
        <v>715.28499999999997</v>
      </c>
      <c r="I54" s="79"/>
      <c r="J54" s="79">
        <v>2156.1479999999997</v>
      </c>
      <c r="K54" s="79">
        <v>830.16200000000026</v>
      </c>
      <c r="L54" s="79">
        <v>83885.676799999987</v>
      </c>
      <c r="M54" s="79">
        <v>29314.256338461535</v>
      </c>
      <c r="N54" s="79">
        <v>298079.88392727275</v>
      </c>
      <c r="O54" s="79">
        <v>82.43</v>
      </c>
      <c r="P54" s="79">
        <v>115.7</v>
      </c>
      <c r="R54" s="78">
        <f t="shared" si="13"/>
        <v>0.87815767178404236</v>
      </c>
      <c r="S54" s="78">
        <f t="shared" si="14"/>
        <v>7.7318952987672418E-3</v>
      </c>
      <c r="T54" s="78">
        <f t="shared" si="15"/>
        <v>0.11411043291719031</v>
      </c>
      <c r="U54"/>
      <c r="W54" s="78">
        <f t="shared" si="16"/>
        <v>0.72639845003455505</v>
      </c>
      <c r="X54" s="78">
        <f t="shared" si="17"/>
        <v>0.20239544271895002</v>
      </c>
      <c r="Y54" s="78">
        <f t="shared" si="18"/>
        <v>7.0728068437062544E-2</v>
      </c>
      <c r="Z54" s="88">
        <f t="shared" si="19"/>
        <v>4.7803880943242947E-4</v>
      </c>
      <c r="AB54" s="79">
        <f t="shared" si="22"/>
        <v>84911.454959999988</v>
      </c>
      <c r="AC54" s="79">
        <f t="shared" si="20"/>
        <v>47350.005338461531</v>
      </c>
      <c r="AD54" s="79">
        <f t="shared" si="21"/>
        <v>435841.81992727274</v>
      </c>
    </row>
    <row r="55" spans="1:30" x14ac:dyDescent="0.2">
      <c r="A55" s="77">
        <v>2007</v>
      </c>
      <c r="B55" s="79">
        <v>1636.6489999999999</v>
      </c>
      <c r="C55" s="79">
        <v>1659.6724999999999</v>
      </c>
      <c r="D55" s="96">
        <v>919.84904000000017</v>
      </c>
      <c r="E55" s="79">
        <v>12009.89509230769</v>
      </c>
      <c r="F55" s="79">
        <v>150975.26027272729</v>
      </c>
      <c r="G55" s="79">
        <v>769.37099999999998</v>
      </c>
      <c r="H55" s="79">
        <v>909.13878787878787</v>
      </c>
      <c r="I55" s="79"/>
      <c r="J55" s="79">
        <v>2047.9840000000002</v>
      </c>
      <c r="K55" s="79">
        <v>963.39581818181796</v>
      </c>
      <c r="L55" s="79">
        <v>94077.36079999998</v>
      </c>
      <c r="M55" s="79">
        <v>29008.363646153855</v>
      </c>
      <c r="N55" s="79">
        <v>358050.72945454548</v>
      </c>
      <c r="O55" s="79">
        <v>65.203999999999994</v>
      </c>
      <c r="P55" s="79">
        <v>59.725999999999999</v>
      </c>
      <c r="R55" s="78">
        <f t="shared" si="13"/>
        <v>0.91349912285117485</v>
      </c>
      <c r="S55" s="78">
        <f t="shared" si="14"/>
        <v>1.0416305337589846E-2</v>
      </c>
      <c r="T55" s="78">
        <f t="shared" si="15"/>
        <v>7.6084571811235097E-2</v>
      </c>
      <c r="U55"/>
      <c r="W55" s="78">
        <f t="shared" si="16"/>
        <v>0.74557591572984416</v>
      </c>
      <c r="X55" s="78">
        <f t="shared" si="17"/>
        <v>0.19426523201005702</v>
      </c>
      <c r="Y55" s="78">
        <f t="shared" si="18"/>
        <v>5.9900877809830992E-2</v>
      </c>
      <c r="Z55" s="88">
        <f t="shared" si="19"/>
        <v>2.5797445026770383E-4</v>
      </c>
      <c r="AB55" s="79">
        <f t="shared" si="22"/>
        <v>94997.209839999981</v>
      </c>
      <c r="AC55" s="79">
        <f t="shared" si="20"/>
        <v>41018.258738461547</v>
      </c>
      <c r="AD55" s="79">
        <f t="shared" si="21"/>
        <v>509025.98972727277</v>
      </c>
    </row>
    <row r="56" spans="1:30" x14ac:dyDescent="0.2">
      <c r="A56" s="77">
        <v>2008</v>
      </c>
      <c r="B56" s="79">
        <v>1842.9177000000002</v>
      </c>
      <c r="C56" s="79">
        <v>2191.1341818181818</v>
      </c>
      <c r="D56" s="96">
        <v>1176.3263599999998</v>
      </c>
      <c r="E56" s="79">
        <v>27814.492753846149</v>
      </c>
      <c r="F56" s="79">
        <v>139614.52483636365</v>
      </c>
      <c r="G56" s="79">
        <v>629.78</v>
      </c>
      <c r="H56" s="79">
        <v>631.16169696969689</v>
      </c>
      <c r="I56" s="79"/>
      <c r="J56" s="79">
        <v>1979.0229999999997</v>
      </c>
      <c r="K56" s="79">
        <v>316.8787272727273</v>
      </c>
      <c r="L56" s="79">
        <v>94301.147100000002</v>
      </c>
      <c r="M56" s="79">
        <v>26844.426046153847</v>
      </c>
      <c r="N56" s="79">
        <v>332307.31380000006</v>
      </c>
      <c r="O56" s="79">
        <v>93.06</v>
      </c>
      <c r="P56" s="79">
        <v>7.8</v>
      </c>
      <c r="R56" s="78">
        <f t="shared" si="13"/>
        <v>0.82603966593353273</v>
      </c>
      <c r="S56" s="78">
        <f t="shared" si="14"/>
        <v>1.0389843022493081E-2</v>
      </c>
      <c r="T56" s="78">
        <f t="shared" si="15"/>
        <v>0.16357049104397414</v>
      </c>
      <c r="U56"/>
      <c r="W56" s="78">
        <f t="shared" si="16"/>
        <v>0.73402100122486769</v>
      </c>
      <c r="X56" s="78">
        <f t="shared" si="17"/>
        <v>0.20686896957017928</v>
      </c>
      <c r="Y56" s="78">
        <f t="shared" si="18"/>
        <v>5.8888772041997016E-2</v>
      </c>
      <c r="Z56" s="88">
        <f t="shared" si="19"/>
        <v>2.212571629560621E-4</v>
      </c>
      <c r="AB56" s="79">
        <f t="shared" si="22"/>
        <v>95477.473460000008</v>
      </c>
      <c r="AC56" s="79">
        <f t="shared" si="20"/>
        <v>54658.918799999999</v>
      </c>
      <c r="AD56" s="79">
        <f t="shared" si="21"/>
        <v>471921.83863636374</v>
      </c>
    </row>
    <row r="57" spans="1:30" x14ac:dyDescent="0.2">
      <c r="A57" s="77">
        <v>2009</v>
      </c>
      <c r="B57" s="79">
        <v>1214.6194499999999</v>
      </c>
      <c r="C57" s="79">
        <v>1228.9434545454546</v>
      </c>
      <c r="D57" s="96">
        <v>801.79530200000011</v>
      </c>
      <c r="E57" s="79">
        <v>4828.5244153846152</v>
      </c>
      <c r="F57" s="79">
        <v>95973.873381818194</v>
      </c>
      <c r="G57" s="79">
        <v>452.56095999999997</v>
      </c>
      <c r="H57" s="79">
        <v>505.00690909090906</v>
      </c>
      <c r="I57" s="79"/>
      <c r="J57" s="79">
        <v>2163.5391</v>
      </c>
      <c r="K57" s="79">
        <v>1497.5905909090907</v>
      </c>
      <c r="L57" s="79">
        <v>104102.73759999999</v>
      </c>
      <c r="M57" s="79">
        <v>33933.670953846136</v>
      </c>
      <c r="N57" s="79">
        <v>381363.26740000001</v>
      </c>
      <c r="O57" s="79">
        <v>57.884</v>
      </c>
      <c r="P57" s="79">
        <v>19.318999999999999</v>
      </c>
      <c r="R57" s="78">
        <f t="shared" si="13"/>
        <v>0.93726139453221036</v>
      </c>
      <c r="S57" s="78">
        <f t="shared" si="14"/>
        <v>1.2195374380219318E-2</v>
      </c>
      <c r="T57" s="78">
        <f t="shared" si="15"/>
        <v>5.0543231087570278E-2</v>
      </c>
      <c r="U57"/>
      <c r="W57" s="78">
        <f t="shared" si="16"/>
        <v>0.73599010343055715</v>
      </c>
      <c r="X57" s="78">
        <f t="shared" si="17"/>
        <v>0.19899670044944587</v>
      </c>
      <c r="Y57" s="78">
        <f t="shared" si="18"/>
        <v>6.48656193836019E-2</v>
      </c>
      <c r="Z57" s="88">
        <f t="shared" si="19"/>
        <v>1.4757673639505299E-4</v>
      </c>
      <c r="AB57" s="79">
        <f t="shared" si="22"/>
        <v>104904.53290199999</v>
      </c>
      <c r="AC57" s="79">
        <f t="shared" si="20"/>
        <v>38762.195369230751</v>
      </c>
      <c r="AD57" s="79">
        <f t="shared" si="21"/>
        <v>477337.14078181819</v>
      </c>
    </row>
    <row r="58" spans="1:30" x14ac:dyDescent="0.2">
      <c r="A58" s="77">
        <v>2010</v>
      </c>
      <c r="B58" s="79">
        <v>731.54250000000002</v>
      </c>
      <c r="C58" s="79">
        <v>277.52795454545458</v>
      </c>
      <c r="D58" s="96">
        <v>210.24181899999999</v>
      </c>
      <c r="E58" s="79">
        <v>539.4411846153846</v>
      </c>
      <c r="F58" s="79">
        <v>67101.046636363637</v>
      </c>
      <c r="G58" s="79">
        <v>609.60856000000001</v>
      </c>
      <c r="H58" s="79">
        <v>702.08351515151514</v>
      </c>
      <c r="I58" s="79"/>
      <c r="J58" s="79">
        <v>2556.779</v>
      </c>
      <c r="K58" s="79">
        <v>1043.8627272727269</v>
      </c>
      <c r="L58" s="79">
        <v>113287.796</v>
      </c>
      <c r="M58" s="79">
        <v>32458.958015384611</v>
      </c>
      <c r="N58" s="79">
        <v>409025.8453818183</v>
      </c>
      <c r="O58" s="79">
        <v>82.83</v>
      </c>
      <c r="P58" s="79">
        <v>23.093</v>
      </c>
      <c r="R58" s="78">
        <f t="shared" si="13"/>
        <v>0.97062375310785109</v>
      </c>
      <c r="S58" s="78">
        <f t="shared" si="14"/>
        <v>1.2342446053185543E-2</v>
      </c>
      <c r="T58" s="78">
        <f t="shared" si="15"/>
        <v>1.7033800838963425E-2</v>
      </c>
      <c r="U58"/>
      <c r="W58" s="78">
        <f t="shared" si="16"/>
        <v>0.73883953711319394</v>
      </c>
      <c r="X58" s="78">
        <f t="shared" si="17"/>
        <v>0.20285053279937595</v>
      </c>
      <c r="Y58" s="78">
        <f t="shared" si="18"/>
        <v>5.8120266789666766E-2</v>
      </c>
      <c r="Z58" s="88">
        <f t="shared" si="19"/>
        <v>1.896632977634087E-4</v>
      </c>
      <c r="AB58" s="79">
        <f t="shared" si="22"/>
        <v>113498.037819</v>
      </c>
      <c r="AC58" s="79">
        <f t="shared" si="20"/>
        <v>32998.399199999993</v>
      </c>
      <c r="AD58" s="79">
        <f t="shared" si="21"/>
        <v>476126.89201818197</v>
      </c>
    </row>
    <row r="59" spans="1:30" x14ac:dyDescent="0.2">
      <c r="A59" s="77">
        <v>2011</v>
      </c>
      <c r="B59" s="79">
        <v>1254.8251499999999</v>
      </c>
      <c r="C59" s="79">
        <v>1371.7689090909091</v>
      </c>
      <c r="D59" s="96">
        <v>399.62456599999996</v>
      </c>
      <c r="E59" s="79">
        <v>375.66173846153845</v>
      </c>
      <c r="F59" s="79">
        <v>63663.421272727275</v>
      </c>
      <c r="G59" s="79">
        <v>389.12</v>
      </c>
      <c r="H59" s="79">
        <v>809.99</v>
      </c>
      <c r="I59" s="79"/>
      <c r="J59" s="79">
        <v>2567.7448000000004</v>
      </c>
      <c r="K59" s="79">
        <v>904.21195454545466</v>
      </c>
      <c r="L59" s="79">
        <v>124147.4473818182</v>
      </c>
      <c r="M59" s="79">
        <v>30237.157261538443</v>
      </c>
      <c r="N59" s="79">
        <v>390197.81103636342</v>
      </c>
      <c r="O59" s="79">
        <v>82.45</v>
      </c>
      <c r="P59" s="79">
        <v>16.727999999999998</v>
      </c>
      <c r="R59" s="89">
        <f t="shared" ref="R59" si="23">(B59+C59+F59)/SUM(B59:H59)</f>
        <v>0.97107722373729177</v>
      </c>
      <c r="S59" s="89">
        <f>(D59+G59/2+H59/2)/SUM(B59:H59)</f>
        <v>1.4636902919836742E-2</v>
      </c>
      <c r="T59" s="89">
        <f>(E59+G59/2+H59/2)/SUM(B59:H59)</f>
        <v>1.4285873342871545E-2</v>
      </c>
      <c r="U59"/>
      <c r="W59" s="78">
        <f t="shared" si="16"/>
        <v>0.71817425514991307</v>
      </c>
      <c r="X59" s="78">
        <f t="shared" si="17"/>
        <v>0.2264829759534796</v>
      </c>
      <c r="Y59" s="78">
        <f t="shared" si="18"/>
        <v>5.5161837841939662E-2</v>
      </c>
      <c r="Z59" s="88">
        <f t="shared" si="19"/>
        <v>1.8093105466785337E-4</v>
      </c>
      <c r="AB59" s="79">
        <f t="shared" si="22"/>
        <v>124547.0719478182</v>
      </c>
      <c r="AC59" s="79">
        <f t="shared" si="20"/>
        <v>30612.818999999981</v>
      </c>
      <c r="AD59" s="79">
        <f t="shared" si="21"/>
        <v>453861.23230909067</v>
      </c>
    </row>
    <row r="61" spans="1:30" x14ac:dyDescent="0.2">
      <c r="D61" s="97" t="s">
        <v>315</v>
      </c>
      <c r="E61" s="97"/>
      <c r="F61" s="97"/>
      <c r="G61" s="97"/>
      <c r="H61" s="97"/>
      <c r="I61" s="97"/>
      <c r="W61" s="85">
        <f>AVERAGE(W55:W59)</f>
        <v>0.73452016252967511</v>
      </c>
      <c r="X61" s="85">
        <f>AVERAGE(X55:X59)</f>
        <v>0.20589288215650753</v>
      </c>
      <c r="Y61" s="85">
        <f>AVERAGE(Y55:Y59)</f>
        <v>5.9387474773407264E-2</v>
      </c>
      <c r="Z61" s="84"/>
    </row>
    <row r="62" spans="1:30" x14ac:dyDescent="0.2">
      <c r="W62" s="94" t="s">
        <v>314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977"/>
  <sheetViews>
    <sheetView zoomScale="90" workbookViewId="0">
      <pane xSplit="6" ySplit="1" topLeftCell="G1934" activePane="bottomRight" state="frozen"/>
      <selection activeCell="AC1930" sqref="AC1930"/>
      <selection pane="topRight" activeCell="AC1930" sqref="AC1930"/>
      <selection pane="bottomLeft" activeCell="AC1930" sqref="AC1930"/>
      <selection pane="bottomRight" activeCell="S1954" sqref="S1954"/>
    </sheetView>
  </sheetViews>
  <sheetFormatPr defaultRowHeight="12.75" x14ac:dyDescent="0.2"/>
  <cols>
    <col min="1" max="1" width="8" customWidth="1"/>
    <col min="2" max="2" width="7.42578125" customWidth="1"/>
    <col min="3" max="3" width="13.85546875" customWidth="1"/>
    <col min="4" max="5" width="4.7109375" customWidth="1"/>
    <col min="6" max="6" width="13.28515625" customWidth="1"/>
    <col min="7" max="12" width="9.85546875" bestFit="1" customWidth="1"/>
    <col min="13" max="29" width="9.28515625" bestFit="1" customWidth="1"/>
    <col min="30" max="33" width="9.28515625" customWidth="1"/>
    <col min="34" max="34" width="9.85546875" bestFit="1" customWidth="1"/>
  </cols>
  <sheetData>
    <row r="1" spans="1:34" s="4" customFormat="1" x14ac:dyDescent="0.2">
      <c r="A1" s="39" t="s">
        <v>227</v>
      </c>
      <c r="B1" s="39" t="s">
        <v>226</v>
      </c>
      <c r="C1" s="39" t="s">
        <v>228</v>
      </c>
      <c r="D1" s="39" t="s">
        <v>1</v>
      </c>
      <c r="E1" s="39" t="s">
        <v>2</v>
      </c>
      <c r="F1" s="39" t="s">
        <v>3</v>
      </c>
      <c r="G1" s="39">
        <v>1986</v>
      </c>
      <c r="H1" s="39">
        <v>1989</v>
      </c>
      <c r="I1" s="39">
        <v>1990</v>
      </c>
      <c r="J1" s="39">
        <v>1991</v>
      </c>
      <c r="K1" s="39">
        <v>1992</v>
      </c>
      <c r="L1" s="39">
        <v>1993</v>
      </c>
      <c r="M1" s="39">
        <v>1994</v>
      </c>
      <c r="N1" s="39">
        <v>1995</v>
      </c>
      <c r="O1" s="39">
        <v>1996</v>
      </c>
      <c r="P1" s="39">
        <v>1997</v>
      </c>
      <c r="Q1" s="39">
        <v>1998</v>
      </c>
      <c r="R1" s="39">
        <v>1999</v>
      </c>
      <c r="S1" s="39">
        <v>2000</v>
      </c>
      <c r="T1" s="39">
        <v>2001</v>
      </c>
      <c r="U1" s="39">
        <v>2002</v>
      </c>
      <c r="V1" s="39">
        <v>2003</v>
      </c>
      <c r="W1" s="39">
        <v>2004</v>
      </c>
      <c r="X1" s="39">
        <v>2005</v>
      </c>
      <c r="Y1" s="39">
        <v>2006</v>
      </c>
      <c r="Z1" s="39">
        <v>2007</v>
      </c>
      <c r="AA1" s="39">
        <v>2008</v>
      </c>
      <c r="AB1" s="39">
        <v>2009</v>
      </c>
      <c r="AC1" s="39">
        <v>2010</v>
      </c>
      <c r="AD1" s="39">
        <v>2011</v>
      </c>
      <c r="AE1" s="39">
        <v>2012</v>
      </c>
      <c r="AF1" s="4">
        <v>2013</v>
      </c>
      <c r="AH1" s="4" t="s">
        <v>4</v>
      </c>
    </row>
    <row r="2" spans="1:34" x14ac:dyDescent="0.2">
      <c r="A2" s="12" t="s">
        <v>229</v>
      </c>
      <c r="B2" s="12" t="s">
        <v>230</v>
      </c>
      <c r="C2" s="12" t="s">
        <v>164</v>
      </c>
      <c r="D2" s="12" t="s">
        <v>5</v>
      </c>
      <c r="E2" s="12" t="s">
        <v>6</v>
      </c>
      <c r="F2" s="12" t="s">
        <v>7</v>
      </c>
      <c r="G2" s="26">
        <v>15385.4</v>
      </c>
      <c r="H2" s="26">
        <v>17613</v>
      </c>
      <c r="I2" s="26">
        <v>8263</v>
      </c>
      <c r="J2" s="26">
        <v>7485.4</v>
      </c>
      <c r="K2" s="26">
        <v>6752.6</v>
      </c>
      <c r="L2" s="26">
        <v>6644</v>
      </c>
      <c r="M2" s="26">
        <v>4452.3999999999996</v>
      </c>
      <c r="N2" s="26">
        <v>3849.9</v>
      </c>
      <c r="O2" s="26"/>
      <c r="P2" s="26"/>
      <c r="Q2" s="26"/>
      <c r="R2" s="26"/>
      <c r="S2" s="26">
        <v>-3</v>
      </c>
      <c r="T2" s="26">
        <v>-3.4</v>
      </c>
      <c r="U2" s="26"/>
      <c r="V2" s="26"/>
      <c r="W2" s="26">
        <v>-11.8</v>
      </c>
      <c r="X2" s="26">
        <v>-51.4</v>
      </c>
      <c r="Y2" s="26">
        <v>-80</v>
      </c>
      <c r="Z2" s="26">
        <v>-55</v>
      </c>
      <c r="AA2" s="26">
        <v>-42</v>
      </c>
      <c r="AB2" s="26">
        <v>-46.4</v>
      </c>
      <c r="AC2" s="26">
        <v>-23.9</v>
      </c>
      <c r="AD2" s="26">
        <v>-30.1</v>
      </c>
      <c r="AE2" s="26">
        <v>-15.2</v>
      </c>
      <c r="AF2" s="26">
        <v>-7.5</v>
      </c>
      <c r="AG2" s="26"/>
      <c r="AH2" s="26">
        <v>15385.4</v>
      </c>
    </row>
    <row r="3" spans="1:34" x14ac:dyDescent="0.2">
      <c r="A3" s="12" t="s">
        <v>229</v>
      </c>
      <c r="B3" s="12" t="s">
        <v>230</v>
      </c>
      <c r="C3" s="12" t="s">
        <v>168</v>
      </c>
      <c r="D3" s="12" t="s">
        <v>5</v>
      </c>
      <c r="E3" s="12" t="s">
        <v>6</v>
      </c>
      <c r="F3" s="12" t="s">
        <v>7</v>
      </c>
      <c r="G3" s="26"/>
      <c r="H3" s="26"/>
      <c r="I3" s="26"/>
      <c r="J3" s="26"/>
      <c r="K3" s="26"/>
      <c r="L3" s="26"/>
      <c r="M3" s="26"/>
      <c r="N3" s="26"/>
      <c r="O3" s="26"/>
      <c r="P3" s="26">
        <v>-17.600000000000001</v>
      </c>
      <c r="Q3" s="26">
        <v>-37.6</v>
      </c>
      <c r="R3" s="26"/>
      <c r="S3" s="26">
        <v>-12.6</v>
      </c>
      <c r="T3" s="26">
        <v>-26.8</v>
      </c>
      <c r="U3" s="26">
        <v>-113.4</v>
      </c>
      <c r="V3" s="26">
        <v>-45</v>
      </c>
      <c r="W3" s="26">
        <v>-67.3</v>
      </c>
      <c r="X3" s="26">
        <v>-95.6</v>
      </c>
      <c r="Y3" s="26">
        <v>-76.099999999999994</v>
      </c>
      <c r="Z3" s="26">
        <v>-59.6</v>
      </c>
      <c r="AA3" s="26"/>
      <c r="AB3" s="26"/>
      <c r="AC3" s="26"/>
      <c r="AD3" s="26">
        <v>-38.200000000000003</v>
      </c>
      <c r="AE3" s="26">
        <v>-3.3</v>
      </c>
      <c r="AF3" s="26">
        <v>-0.6</v>
      </c>
      <c r="AG3" s="26"/>
      <c r="AH3" s="26"/>
    </row>
    <row r="4" spans="1:34" x14ac:dyDescent="0.2">
      <c r="A4" s="12" t="s">
        <v>229</v>
      </c>
      <c r="B4" s="12" t="s">
        <v>230</v>
      </c>
      <c r="C4" s="12" t="s">
        <v>170</v>
      </c>
      <c r="D4" s="12" t="s">
        <v>5</v>
      </c>
      <c r="E4" s="12" t="s">
        <v>6</v>
      </c>
      <c r="F4" s="12" t="s">
        <v>7</v>
      </c>
      <c r="G4" s="26">
        <v>19104.2</v>
      </c>
      <c r="H4" s="26">
        <v>17895.400000000001</v>
      </c>
      <c r="I4" s="26">
        <v>11959.2</v>
      </c>
      <c r="J4" s="26">
        <v>8330</v>
      </c>
      <c r="K4" s="26">
        <v>13694</v>
      </c>
      <c r="L4" s="26">
        <v>1135</v>
      </c>
      <c r="M4" s="26"/>
      <c r="N4" s="26"/>
      <c r="O4" s="26"/>
      <c r="P4" s="26"/>
      <c r="Q4" s="26"/>
      <c r="R4" s="26"/>
      <c r="S4" s="26"/>
      <c r="T4" s="26"/>
      <c r="U4" s="26">
        <v>-12.6</v>
      </c>
      <c r="V4" s="26">
        <v>-0.2</v>
      </c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19104.2</v>
      </c>
    </row>
    <row r="5" spans="1:34" x14ac:dyDescent="0.2">
      <c r="A5" s="12" t="s">
        <v>229</v>
      </c>
      <c r="B5" s="12" t="s">
        <v>230</v>
      </c>
      <c r="C5" s="12" t="s">
        <v>172</v>
      </c>
      <c r="D5" s="12" t="s">
        <v>5</v>
      </c>
      <c r="E5" s="12" t="s">
        <v>6</v>
      </c>
      <c r="F5" s="12" t="s">
        <v>7</v>
      </c>
      <c r="G5" s="26">
        <v>1977.6</v>
      </c>
      <c r="H5" s="26">
        <v>2122.1999999999998</v>
      </c>
      <c r="I5" s="26"/>
      <c r="J5" s="26"/>
      <c r="K5" s="26"/>
      <c r="L5" s="26">
        <v>897.3</v>
      </c>
      <c r="M5" s="26">
        <v>231.3</v>
      </c>
      <c r="N5" s="26">
        <v>320</v>
      </c>
      <c r="O5" s="26">
        <v>7</v>
      </c>
      <c r="P5" s="26">
        <v>12.1</v>
      </c>
      <c r="Q5" s="26">
        <v>6.1</v>
      </c>
      <c r="R5" s="26">
        <v>11.2</v>
      </c>
      <c r="S5" s="26">
        <v>4.8</v>
      </c>
      <c r="T5" s="26"/>
      <c r="U5" s="26"/>
      <c r="V5" s="26">
        <v>-10.7</v>
      </c>
      <c r="W5" s="26">
        <v>-0.8</v>
      </c>
      <c r="X5" s="26">
        <v>-13.8</v>
      </c>
      <c r="Y5" s="26">
        <v>-7.7</v>
      </c>
      <c r="Z5" s="26">
        <v>-7.9</v>
      </c>
      <c r="AA5" s="26">
        <v>-19.3</v>
      </c>
      <c r="AB5" s="26">
        <v>-19.7</v>
      </c>
      <c r="AC5" s="26">
        <v>-19.7</v>
      </c>
      <c r="AD5" s="26">
        <v>-16.100000000000001</v>
      </c>
      <c r="AE5" s="26">
        <v>-25</v>
      </c>
      <c r="AF5" s="26">
        <v>-15.9</v>
      </c>
      <c r="AG5" s="26"/>
      <c r="AH5" s="26">
        <v>1977.6</v>
      </c>
    </row>
    <row r="6" spans="1:34" x14ac:dyDescent="0.2">
      <c r="A6" s="12" t="s">
        <v>229</v>
      </c>
      <c r="B6" s="12" t="s">
        <v>230</v>
      </c>
      <c r="C6" s="12" t="s">
        <v>173</v>
      </c>
      <c r="D6" s="12" t="s">
        <v>5</v>
      </c>
      <c r="E6" s="12" t="s">
        <v>6</v>
      </c>
      <c r="F6" s="12" t="s">
        <v>7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>
        <v>-39</v>
      </c>
      <c r="R6" s="26">
        <v>-21</v>
      </c>
      <c r="S6" s="26">
        <v>-60</v>
      </c>
      <c r="T6" s="26">
        <v>-24.2</v>
      </c>
      <c r="U6" s="26"/>
      <c r="V6" s="26">
        <v>-22.1</v>
      </c>
      <c r="W6" s="26"/>
      <c r="X6" s="26"/>
      <c r="Y6" s="26">
        <v>-19.2</v>
      </c>
      <c r="Z6" s="26">
        <v>-14.2</v>
      </c>
      <c r="AA6" s="26">
        <v>-17.5</v>
      </c>
      <c r="AB6" s="26"/>
      <c r="AC6" s="26"/>
      <c r="AD6" s="26">
        <v>-91.7</v>
      </c>
      <c r="AE6" s="26">
        <v>-87.5</v>
      </c>
      <c r="AF6" s="26"/>
      <c r="AG6" s="26"/>
      <c r="AH6" s="26"/>
    </row>
    <row r="7" spans="1:34" x14ac:dyDescent="0.2">
      <c r="A7" s="12" t="s">
        <v>229</v>
      </c>
      <c r="B7" s="12" t="s">
        <v>230</v>
      </c>
      <c r="C7" s="12" t="s">
        <v>175</v>
      </c>
      <c r="D7" s="12" t="s">
        <v>5</v>
      </c>
      <c r="E7" s="12" t="s">
        <v>6</v>
      </c>
      <c r="F7" s="12" t="s">
        <v>7</v>
      </c>
      <c r="G7" s="26"/>
      <c r="H7" s="26"/>
      <c r="I7" s="26"/>
      <c r="J7" s="26"/>
      <c r="K7" s="26"/>
      <c r="L7" s="26"/>
      <c r="M7" s="26"/>
      <c r="N7" s="26"/>
      <c r="O7" s="26">
        <v>-8</v>
      </c>
      <c r="P7" s="26">
        <v>-3</v>
      </c>
      <c r="Q7" s="26">
        <v>-6</v>
      </c>
      <c r="R7" s="26">
        <v>-11</v>
      </c>
      <c r="S7" s="26">
        <v>-21</v>
      </c>
      <c r="T7" s="26">
        <v>-22.5</v>
      </c>
      <c r="U7" s="26">
        <v>-24</v>
      </c>
      <c r="V7" s="26">
        <v>-30.9</v>
      </c>
      <c r="W7" s="26">
        <v>-78.7</v>
      </c>
      <c r="X7" s="26">
        <v>-95</v>
      </c>
      <c r="Y7" s="26">
        <v>-100.5</v>
      </c>
      <c r="Z7" s="26">
        <v>-124.5</v>
      </c>
      <c r="AA7" s="26">
        <v>-120.2</v>
      </c>
      <c r="AB7" s="26">
        <v>-106.9</v>
      </c>
      <c r="AC7" s="26">
        <v>-92</v>
      </c>
      <c r="AD7" s="26">
        <v>-88.8</v>
      </c>
      <c r="AE7" s="26">
        <v>-24.4</v>
      </c>
      <c r="AF7" s="26"/>
      <c r="AG7" s="26"/>
      <c r="AH7" s="26"/>
    </row>
    <row r="8" spans="1:34" x14ac:dyDescent="0.2">
      <c r="A8" s="12" t="s">
        <v>229</v>
      </c>
      <c r="B8" s="12" t="s">
        <v>230</v>
      </c>
      <c r="C8" s="12" t="s">
        <v>176</v>
      </c>
      <c r="D8" s="12" t="s">
        <v>5</v>
      </c>
      <c r="E8" s="12" t="s">
        <v>6</v>
      </c>
      <c r="F8" s="12" t="s">
        <v>7</v>
      </c>
      <c r="G8" s="26">
        <v>71018.399999999994</v>
      </c>
      <c r="H8" s="26">
        <v>55205.599999999999</v>
      </c>
      <c r="I8" s="26">
        <v>38988.800000000003</v>
      </c>
      <c r="J8" s="26">
        <v>22896</v>
      </c>
      <c r="K8" s="26">
        <v>3756.8</v>
      </c>
      <c r="L8" s="26">
        <v>3061.2</v>
      </c>
      <c r="M8" s="26">
        <v>3687.8</v>
      </c>
      <c r="N8" s="26">
        <v>244.4</v>
      </c>
      <c r="O8" s="26"/>
      <c r="P8" s="26"/>
      <c r="Q8" s="26">
        <v>-131</v>
      </c>
      <c r="R8" s="26"/>
      <c r="S8" s="26"/>
      <c r="T8" s="26"/>
      <c r="U8" s="26"/>
      <c r="V8" s="26"/>
      <c r="W8" s="26">
        <v>-4.3</v>
      </c>
      <c r="X8" s="26">
        <v>-5.5</v>
      </c>
      <c r="Y8" s="26">
        <v>-179.6</v>
      </c>
      <c r="Z8" s="26">
        <v>-640.4</v>
      </c>
      <c r="AA8" s="26">
        <v>-650</v>
      </c>
      <c r="AB8" s="26">
        <v>-554.4</v>
      </c>
      <c r="AC8" s="26">
        <v>-126.4</v>
      </c>
      <c r="AD8" s="26">
        <v>-457.8</v>
      </c>
      <c r="AE8" s="26">
        <v>-330</v>
      </c>
      <c r="AF8" s="26">
        <v>-414.5</v>
      </c>
      <c r="AG8" s="26"/>
      <c r="AH8" s="26">
        <v>71018.399999999994</v>
      </c>
    </row>
    <row r="9" spans="1:34" x14ac:dyDescent="0.2">
      <c r="A9" s="12" t="s">
        <v>229</v>
      </c>
      <c r="B9" s="12" t="s">
        <v>230</v>
      </c>
      <c r="C9" s="12" t="s">
        <v>177</v>
      </c>
      <c r="D9" s="12" t="s">
        <v>5</v>
      </c>
      <c r="E9" s="12" t="s">
        <v>6</v>
      </c>
      <c r="F9" s="12" t="s">
        <v>7</v>
      </c>
      <c r="G9" s="26">
        <v>123652.8</v>
      </c>
      <c r="H9" s="26">
        <v>104095.8</v>
      </c>
      <c r="I9" s="26">
        <v>78470</v>
      </c>
      <c r="J9" s="26">
        <v>63400.6</v>
      </c>
      <c r="K9" s="26">
        <v>57698</v>
      </c>
      <c r="L9" s="26">
        <v>51258.400000000001</v>
      </c>
      <c r="M9" s="26">
        <v>15997.2</v>
      </c>
      <c r="N9" s="26"/>
      <c r="O9" s="26"/>
      <c r="P9" s="26"/>
      <c r="Q9" s="26"/>
      <c r="R9" s="26">
        <v>100.8</v>
      </c>
      <c r="S9" s="26">
        <v>-53.2</v>
      </c>
      <c r="T9" s="26">
        <v>-662.6</v>
      </c>
      <c r="U9" s="26">
        <v>-58.6</v>
      </c>
      <c r="V9" s="26">
        <v>118.8</v>
      </c>
      <c r="W9" s="26">
        <v>-591</v>
      </c>
      <c r="X9" s="26">
        <v>-351.3</v>
      </c>
      <c r="Y9" s="26">
        <v>-386</v>
      </c>
      <c r="Z9" s="26">
        <v>-272.5</v>
      </c>
      <c r="AA9" s="26">
        <v>-296.5</v>
      </c>
      <c r="AB9" s="26">
        <v>-258</v>
      </c>
      <c r="AC9" s="26">
        <v>-341</v>
      </c>
      <c r="AD9" s="26">
        <v>-215</v>
      </c>
      <c r="AE9" s="26">
        <v>-165.2</v>
      </c>
      <c r="AF9" s="26">
        <v>-172</v>
      </c>
      <c r="AG9" s="26"/>
      <c r="AH9" s="26">
        <v>123652.8</v>
      </c>
    </row>
    <row r="10" spans="1:34" x14ac:dyDescent="0.2">
      <c r="A10" s="12" t="s">
        <v>229</v>
      </c>
      <c r="B10" s="12" t="s">
        <v>230</v>
      </c>
      <c r="C10" s="12" t="s">
        <v>178</v>
      </c>
      <c r="D10" s="12" t="s">
        <v>5</v>
      </c>
      <c r="E10" s="12" t="s">
        <v>6</v>
      </c>
      <c r="F10" s="12" t="s">
        <v>7</v>
      </c>
      <c r="G10" s="26">
        <v>14045</v>
      </c>
      <c r="H10" s="26">
        <v>12372</v>
      </c>
      <c r="I10" s="26">
        <v>8559</v>
      </c>
      <c r="J10" s="26">
        <v>11397</v>
      </c>
      <c r="K10" s="26">
        <v>12635</v>
      </c>
      <c r="L10" s="26">
        <v>11667</v>
      </c>
      <c r="M10" s="26">
        <v>3505</v>
      </c>
      <c r="N10" s="26">
        <v>2453</v>
      </c>
      <c r="O10" s="26">
        <v>1450</v>
      </c>
      <c r="P10" s="26">
        <v>1530</v>
      </c>
      <c r="Q10" s="26">
        <v>765</v>
      </c>
      <c r="R10" s="26">
        <v>1210</v>
      </c>
      <c r="S10" s="26">
        <v>1828</v>
      </c>
      <c r="T10" s="26">
        <v>1460</v>
      </c>
      <c r="U10" s="26">
        <v>1440</v>
      </c>
      <c r="V10" s="26">
        <v>1168</v>
      </c>
      <c r="W10" s="26">
        <v>2793</v>
      </c>
      <c r="X10" s="26">
        <v>2142</v>
      </c>
      <c r="Y10" s="26">
        <v>150</v>
      </c>
      <c r="Z10" s="26"/>
      <c r="AA10" s="26"/>
      <c r="AB10" s="26"/>
      <c r="AC10" s="26"/>
      <c r="AD10" s="26"/>
      <c r="AE10" s="26"/>
      <c r="AF10" s="26"/>
      <c r="AG10" s="26"/>
      <c r="AH10" s="26">
        <v>14045</v>
      </c>
    </row>
    <row r="11" spans="1:34" x14ac:dyDescent="0.2">
      <c r="A11" s="12" t="s">
        <v>229</v>
      </c>
      <c r="B11" s="12" t="s">
        <v>230</v>
      </c>
      <c r="C11" s="12" t="s">
        <v>179</v>
      </c>
      <c r="D11" s="12" t="s">
        <v>5</v>
      </c>
      <c r="E11" s="12" t="s">
        <v>6</v>
      </c>
      <c r="F11" s="12" t="s">
        <v>7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>
        <v>-1.3</v>
      </c>
      <c r="W11" s="26"/>
      <c r="X11" s="26">
        <v>-3.1</v>
      </c>
      <c r="Y11" s="26"/>
      <c r="Z11" s="26">
        <v>-8.6</v>
      </c>
      <c r="AA11" s="26">
        <v>-9</v>
      </c>
      <c r="AB11" s="26">
        <v>-9.8000000000000007</v>
      </c>
      <c r="AC11" s="26">
        <v>-0.2</v>
      </c>
      <c r="AD11" s="26"/>
      <c r="AE11" s="26">
        <v>-0.5</v>
      </c>
      <c r="AF11" s="26"/>
      <c r="AG11" s="26"/>
      <c r="AH11" s="26"/>
    </row>
    <row r="12" spans="1:34" x14ac:dyDescent="0.2">
      <c r="A12" s="12" t="s">
        <v>229</v>
      </c>
      <c r="B12" s="12" t="s">
        <v>230</v>
      </c>
      <c r="C12" s="12" t="s">
        <v>183</v>
      </c>
      <c r="D12" s="12" t="s">
        <v>5</v>
      </c>
      <c r="E12" s="12" t="s">
        <v>6</v>
      </c>
      <c r="F12" s="12" t="s">
        <v>7</v>
      </c>
      <c r="G12" s="26">
        <v>56656.4</v>
      </c>
      <c r="H12" s="26">
        <v>48840.2</v>
      </c>
      <c r="I12" s="26">
        <v>36394.800000000003</v>
      </c>
      <c r="J12" s="26">
        <v>35087.4</v>
      </c>
      <c r="K12" s="26">
        <v>40996.800000000003</v>
      </c>
      <c r="L12" s="26">
        <v>36035.599999999999</v>
      </c>
      <c r="M12" s="26">
        <v>9842.2000000000007</v>
      </c>
      <c r="N12" s="26">
        <v>6192.6</v>
      </c>
      <c r="O12" s="26">
        <v>8474.7999999999993</v>
      </c>
      <c r="P12" s="26">
        <v>7011.4</v>
      </c>
      <c r="Q12" s="26">
        <v>7578.2</v>
      </c>
      <c r="R12" s="26">
        <v>6422.8</v>
      </c>
      <c r="S12" s="26">
        <v>7081.2</v>
      </c>
      <c r="T12" s="26">
        <v>8421.7999999999993</v>
      </c>
      <c r="U12" s="26">
        <v>9131.2999999999993</v>
      </c>
      <c r="V12" s="26">
        <v>7294.4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>
        <v>56656.4</v>
      </c>
    </row>
    <row r="13" spans="1:34" x14ac:dyDescent="0.2">
      <c r="A13" s="12" t="s">
        <v>229</v>
      </c>
      <c r="B13" s="12" t="s">
        <v>230</v>
      </c>
      <c r="C13" s="12" t="s">
        <v>184</v>
      </c>
      <c r="D13" s="12" t="s">
        <v>5</v>
      </c>
      <c r="E13" s="12" t="s">
        <v>6</v>
      </c>
      <c r="F13" s="12" t="s">
        <v>7</v>
      </c>
      <c r="G13" s="26">
        <v>119997.8</v>
      </c>
      <c r="H13" s="26">
        <v>146744.20000000001</v>
      </c>
      <c r="I13" s="26">
        <v>109311.4</v>
      </c>
      <c r="J13" s="26">
        <v>99361.600000000006</v>
      </c>
      <c r="K13" s="26">
        <v>65670</v>
      </c>
      <c r="L13" s="26">
        <v>51213.8</v>
      </c>
      <c r="M13" s="26">
        <v>21593.200000000001</v>
      </c>
      <c r="N13" s="26">
        <v>29757.4</v>
      </c>
      <c r="O13" s="26">
        <v>704.8</v>
      </c>
      <c r="P13" s="26">
        <v>164.6</v>
      </c>
      <c r="Q13" s="26">
        <v>-59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>
        <v>-271.39999999999998</v>
      </c>
      <c r="AD13" s="26">
        <v>-226</v>
      </c>
      <c r="AE13" s="26">
        <v>-218.1</v>
      </c>
      <c r="AF13" s="26">
        <v>-181.3</v>
      </c>
      <c r="AG13" s="26"/>
      <c r="AH13" s="26">
        <v>119997.8</v>
      </c>
    </row>
    <row r="14" spans="1:34" x14ac:dyDescent="0.2">
      <c r="A14" s="12" t="s">
        <v>229</v>
      </c>
      <c r="B14" s="12" t="s">
        <v>230</v>
      </c>
      <c r="C14" s="12" t="s">
        <v>187</v>
      </c>
      <c r="D14" s="12" t="s">
        <v>5</v>
      </c>
      <c r="E14" s="12" t="s">
        <v>6</v>
      </c>
      <c r="F14" s="12" t="s">
        <v>7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>
        <v>-0.2</v>
      </c>
      <c r="R14" s="26">
        <v>-0.2</v>
      </c>
      <c r="S14" s="26">
        <v>-0.2</v>
      </c>
      <c r="T14" s="26">
        <v>-0.2</v>
      </c>
      <c r="U14" s="26">
        <v>-0.2</v>
      </c>
      <c r="V14" s="26">
        <v>-0.1</v>
      </c>
      <c r="W14" s="26">
        <v>-0.1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x14ac:dyDescent="0.2">
      <c r="A15" s="12" t="s">
        <v>229</v>
      </c>
      <c r="B15" s="12" t="s">
        <v>230</v>
      </c>
      <c r="C15" s="12" t="s">
        <v>192</v>
      </c>
      <c r="D15" s="12" t="s">
        <v>5</v>
      </c>
      <c r="E15" s="12" t="s">
        <v>6</v>
      </c>
      <c r="F15" s="12" t="s">
        <v>7</v>
      </c>
      <c r="G15" s="26">
        <v>42330.8</v>
      </c>
      <c r="H15" s="26">
        <v>41293.599999999999</v>
      </c>
      <c r="I15" s="26">
        <v>33288</v>
      </c>
      <c r="J15" s="26">
        <v>22432</v>
      </c>
      <c r="K15" s="26">
        <v>30777.200000000001</v>
      </c>
      <c r="L15" s="26">
        <v>34712.6</v>
      </c>
      <c r="M15" s="26">
        <v>21013</v>
      </c>
      <c r="N15" s="26">
        <v>12245</v>
      </c>
      <c r="O15" s="26">
        <v>13293</v>
      </c>
      <c r="P15" s="26">
        <v>14844</v>
      </c>
      <c r="Q15" s="26">
        <v>15049</v>
      </c>
      <c r="R15" s="26">
        <v>15721</v>
      </c>
      <c r="S15" s="26">
        <v>12235.2</v>
      </c>
      <c r="T15" s="26">
        <v>9635</v>
      </c>
      <c r="U15" s="26">
        <v>9233.5</v>
      </c>
      <c r="V15" s="26">
        <v>2904.4</v>
      </c>
      <c r="W15" s="26">
        <v>1545</v>
      </c>
      <c r="X15" s="26">
        <v>2006</v>
      </c>
      <c r="Y15" s="26">
        <v>-124.7</v>
      </c>
      <c r="Z15" s="26">
        <v>-86.2</v>
      </c>
      <c r="AA15" s="26">
        <v>-61.2</v>
      </c>
      <c r="AB15" s="26">
        <v>-54.7</v>
      </c>
      <c r="AC15" s="26"/>
      <c r="AD15" s="26"/>
      <c r="AE15" s="26"/>
      <c r="AF15" s="26"/>
      <c r="AG15" s="26"/>
      <c r="AH15" s="26">
        <v>42330.8</v>
      </c>
    </row>
    <row r="16" spans="1:34" x14ac:dyDescent="0.2">
      <c r="A16" s="12" t="s">
        <v>229</v>
      </c>
      <c r="B16" s="12" t="s">
        <v>230</v>
      </c>
      <c r="C16" s="12" t="s">
        <v>194</v>
      </c>
      <c r="D16" s="12" t="s">
        <v>5</v>
      </c>
      <c r="E16" s="12" t="s">
        <v>6</v>
      </c>
      <c r="F16" s="12" t="s">
        <v>7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>
        <v>-19</v>
      </c>
      <c r="R16" s="26">
        <v>-62.5</v>
      </c>
      <c r="S16" s="26">
        <v>-41.6</v>
      </c>
      <c r="T16" s="26">
        <v>-50.4</v>
      </c>
      <c r="U16" s="26">
        <v>-74.8</v>
      </c>
      <c r="V16" s="26">
        <v>-65.599999999999994</v>
      </c>
      <c r="W16" s="26">
        <v>-54.6</v>
      </c>
      <c r="X16" s="26">
        <v>-21.8</v>
      </c>
      <c r="Y16" s="26">
        <v>-26.8</v>
      </c>
      <c r="Z16" s="26">
        <v>-64.2</v>
      </c>
      <c r="AA16" s="26">
        <v>-3.8</v>
      </c>
      <c r="AB16" s="26">
        <v>-20.7</v>
      </c>
      <c r="AC16" s="26">
        <v>-0.3</v>
      </c>
      <c r="AD16" s="26">
        <v>-0.1</v>
      </c>
      <c r="AE16" s="26"/>
      <c r="AF16" s="26"/>
      <c r="AG16" s="26"/>
      <c r="AH16" s="26"/>
    </row>
    <row r="17" spans="1:34" x14ac:dyDescent="0.2">
      <c r="A17" s="12" t="s">
        <v>229</v>
      </c>
      <c r="B17" s="12" t="s">
        <v>230</v>
      </c>
      <c r="C17" s="12" t="s">
        <v>195</v>
      </c>
      <c r="D17" s="12" t="s">
        <v>5</v>
      </c>
      <c r="E17" s="12" t="s">
        <v>6</v>
      </c>
      <c r="F17" s="12" t="s">
        <v>7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>
        <v>-9.1</v>
      </c>
      <c r="AB17" s="26">
        <v>-25.1</v>
      </c>
      <c r="AC17" s="26">
        <v>-8.6999999999999993</v>
      </c>
      <c r="AD17" s="26">
        <v>-11.8</v>
      </c>
      <c r="AE17" s="26">
        <v>-4.3</v>
      </c>
      <c r="AF17" s="26"/>
      <c r="AG17" s="26"/>
      <c r="AH17" s="26"/>
    </row>
    <row r="18" spans="1:34" x14ac:dyDescent="0.2">
      <c r="A18" s="12" t="s">
        <v>229</v>
      </c>
      <c r="B18" s="12" t="s">
        <v>230</v>
      </c>
      <c r="C18" s="12" t="s">
        <v>125</v>
      </c>
      <c r="D18" s="12" t="s">
        <v>5</v>
      </c>
      <c r="E18" s="12" t="s">
        <v>6</v>
      </c>
      <c r="F18" s="12" t="s">
        <v>7</v>
      </c>
      <c r="G18" s="26"/>
      <c r="H18" s="26"/>
      <c r="I18" s="26"/>
      <c r="J18" s="26"/>
      <c r="K18" s="26"/>
      <c r="L18" s="26">
        <v>508.1</v>
      </c>
      <c r="M18" s="26">
        <v>191</v>
      </c>
      <c r="N18" s="26">
        <v>30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>
        <v>-6049</v>
      </c>
      <c r="AC18" s="26"/>
      <c r="AD18" s="26">
        <v>-0.1</v>
      </c>
      <c r="AE18" s="26">
        <v>-4.9000000000000004</v>
      </c>
      <c r="AF18" s="26"/>
      <c r="AG18" s="26"/>
      <c r="AH18" s="26"/>
    </row>
    <row r="19" spans="1:34" x14ac:dyDescent="0.2">
      <c r="A19" s="12" t="s">
        <v>229</v>
      </c>
      <c r="B19" s="12" t="s">
        <v>230</v>
      </c>
      <c r="C19" s="12" t="s">
        <v>197</v>
      </c>
      <c r="D19" s="12" t="s">
        <v>5</v>
      </c>
      <c r="E19" s="12" t="s">
        <v>6</v>
      </c>
      <c r="F19" s="12" t="s">
        <v>7</v>
      </c>
      <c r="G19" s="26">
        <v>105296</v>
      </c>
      <c r="H19" s="26">
        <v>105046</v>
      </c>
      <c r="I19" s="26">
        <v>103696</v>
      </c>
      <c r="J19" s="26">
        <v>84289</v>
      </c>
      <c r="K19" s="26">
        <v>62127.4</v>
      </c>
      <c r="L19" s="26">
        <v>40580.400000000001</v>
      </c>
      <c r="M19" s="26">
        <v>42526</v>
      </c>
      <c r="N19" s="26">
        <v>39322.400000000001</v>
      </c>
      <c r="O19" s="26">
        <v>16770</v>
      </c>
      <c r="P19" s="26">
        <v>14731.7</v>
      </c>
      <c r="Q19" s="26">
        <v>13807.6</v>
      </c>
      <c r="R19" s="26">
        <v>18416.7</v>
      </c>
      <c r="S19" s="26">
        <v>25535.9</v>
      </c>
      <c r="T19" s="26"/>
      <c r="U19" s="26"/>
      <c r="V19" s="26"/>
      <c r="W19" s="26"/>
      <c r="X19" s="26"/>
      <c r="Y19" s="26"/>
      <c r="Z19" s="26">
        <v>120</v>
      </c>
      <c r="AA19" s="26">
        <v>112</v>
      </c>
      <c r="AB19" s="26">
        <v>104</v>
      </c>
      <c r="AC19" s="26">
        <v>96</v>
      </c>
      <c r="AD19" s="26">
        <v>80</v>
      </c>
      <c r="AE19" s="26">
        <v>80</v>
      </c>
      <c r="AF19" s="26">
        <v>76</v>
      </c>
      <c r="AG19" s="26"/>
      <c r="AH19" s="26">
        <v>105296</v>
      </c>
    </row>
    <row r="20" spans="1:34" x14ac:dyDescent="0.2">
      <c r="A20" s="12" t="s">
        <v>229</v>
      </c>
      <c r="B20" s="12" t="s">
        <v>230</v>
      </c>
      <c r="C20" s="12" t="s">
        <v>198</v>
      </c>
      <c r="D20" s="12" t="s">
        <v>5</v>
      </c>
      <c r="E20" s="12" t="s">
        <v>6</v>
      </c>
      <c r="F20" s="12" t="s">
        <v>7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>
        <v>-1.9</v>
      </c>
      <c r="Y20" s="26">
        <v>-3</v>
      </c>
      <c r="Z20" s="26">
        <v>-3.7</v>
      </c>
      <c r="AA20" s="26">
        <v>-3.7</v>
      </c>
      <c r="AB20" s="26">
        <v>-0.2</v>
      </c>
      <c r="AC20" s="26"/>
      <c r="AD20" s="26"/>
      <c r="AE20" s="26">
        <v>-0.2</v>
      </c>
      <c r="AF20" s="26"/>
      <c r="AG20" s="26"/>
      <c r="AH20" s="26"/>
    </row>
    <row r="21" spans="1:34" x14ac:dyDescent="0.2">
      <c r="A21" s="12" t="s">
        <v>229</v>
      </c>
      <c r="B21" s="12" t="s">
        <v>230</v>
      </c>
      <c r="C21" s="12" t="s">
        <v>200</v>
      </c>
      <c r="D21" s="12" t="s">
        <v>5</v>
      </c>
      <c r="E21" s="12" t="s">
        <v>6</v>
      </c>
      <c r="F21" s="12" t="s">
        <v>7</v>
      </c>
      <c r="G21" s="26">
        <v>33728</v>
      </c>
      <c r="H21" s="26">
        <v>30833.4</v>
      </c>
      <c r="I21" s="26">
        <v>23596.400000000001</v>
      </c>
      <c r="J21" s="26">
        <v>25292.2</v>
      </c>
      <c r="K21" s="26">
        <v>30752</v>
      </c>
      <c r="L21" s="26">
        <v>27172.6</v>
      </c>
      <c r="M21" s="26">
        <v>18729</v>
      </c>
      <c r="N21" s="26">
        <v>5435</v>
      </c>
      <c r="O21" s="26">
        <v>5424</v>
      </c>
      <c r="P21" s="26">
        <v>6405</v>
      </c>
      <c r="Q21" s="26">
        <v>5570</v>
      </c>
      <c r="R21" s="26">
        <v>5839</v>
      </c>
      <c r="S21" s="26">
        <v>5439</v>
      </c>
      <c r="T21" s="26">
        <v>6836</v>
      </c>
      <c r="U21" s="26">
        <v>6491</v>
      </c>
      <c r="V21" s="26">
        <v>4901</v>
      </c>
      <c r="W21" s="26">
        <v>4390</v>
      </c>
      <c r="X21" s="26">
        <v>3600</v>
      </c>
      <c r="Y21" s="26">
        <v>2964</v>
      </c>
      <c r="Z21" s="26">
        <v>1364.9</v>
      </c>
      <c r="AA21" s="26">
        <v>1293</v>
      </c>
      <c r="AB21" s="26">
        <v>1426</v>
      </c>
      <c r="AC21" s="26"/>
      <c r="AD21" s="26"/>
      <c r="AE21" s="26"/>
      <c r="AF21" s="26"/>
      <c r="AG21" s="26"/>
      <c r="AH21" s="26">
        <v>33728</v>
      </c>
    </row>
    <row r="22" spans="1:34" x14ac:dyDescent="0.2">
      <c r="A22" s="12" t="s">
        <v>229</v>
      </c>
      <c r="B22" s="12" t="s">
        <v>230</v>
      </c>
      <c r="C22" s="12" t="s">
        <v>201</v>
      </c>
      <c r="D22" s="12" t="s">
        <v>5</v>
      </c>
      <c r="E22" s="12" t="s">
        <v>6</v>
      </c>
      <c r="F22" s="12" t="s">
        <v>7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>
        <v>-33</v>
      </c>
      <c r="Y22" s="26">
        <v>-117.5</v>
      </c>
      <c r="Z22" s="26">
        <v>-157.69999999999999</v>
      </c>
      <c r="AA22" s="26">
        <v>-41.9</v>
      </c>
      <c r="AB22" s="26">
        <v>-0.1</v>
      </c>
      <c r="AC22" s="26">
        <v>-139.6</v>
      </c>
      <c r="AD22" s="26">
        <v>-173.6</v>
      </c>
      <c r="AE22" s="26">
        <v>-74.7</v>
      </c>
      <c r="AF22" s="26"/>
      <c r="AG22" s="26"/>
      <c r="AH22" s="26"/>
    </row>
    <row r="23" spans="1:34" x14ac:dyDescent="0.2">
      <c r="A23" s="12" t="s">
        <v>229</v>
      </c>
      <c r="B23" s="12" t="s">
        <v>230</v>
      </c>
      <c r="C23" s="12" t="s">
        <v>202</v>
      </c>
      <c r="D23" s="12" t="s">
        <v>5</v>
      </c>
      <c r="E23" s="12" t="s">
        <v>6</v>
      </c>
      <c r="F23" s="12" t="s">
        <v>7</v>
      </c>
      <c r="G23" s="26"/>
      <c r="H23" s="26"/>
      <c r="I23" s="26"/>
      <c r="J23" s="26"/>
      <c r="K23" s="26"/>
      <c r="L23" s="26"/>
      <c r="M23" s="26"/>
      <c r="N23" s="26"/>
      <c r="O23" s="26">
        <v>-49.1</v>
      </c>
      <c r="P23" s="26">
        <v>-54</v>
      </c>
      <c r="Q23" s="26">
        <v>-58</v>
      </c>
      <c r="R23" s="26">
        <v>-58.3</v>
      </c>
      <c r="S23" s="26">
        <v>-51</v>
      </c>
      <c r="T23" s="26">
        <v>-54</v>
      </c>
      <c r="U23" s="26">
        <v>-45</v>
      </c>
      <c r="V23" s="26">
        <v>-30</v>
      </c>
      <c r="W23" s="26">
        <v>-20</v>
      </c>
      <c r="X23" s="26">
        <v>-30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x14ac:dyDescent="0.2">
      <c r="A24" s="12" t="s">
        <v>229</v>
      </c>
      <c r="B24" s="12" t="s">
        <v>230</v>
      </c>
      <c r="C24" s="12" t="s">
        <v>205</v>
      </c>
      <c r="D24" s="12" t="s">
        <v>5</v>
      </c>
      <c r="E24" s="12" t="s">
        <v>6</v>
      </c>
      <c r="F24" s="12" t="s">
        <v>7</v>
      </c>
      <c r="G24" s="26">
        <v>102014.39999999999</v>
      </c>
      <c r="H24" s="26">
        <v>74177.600000000006</v>
      </c>
      <c r="I24" s="26">
        <v>58080.6</v>
      </c>
      <c r="J24" s="26">
        <v>54360</v>
      </c>
      <c r="K24" s="26">
        <v>42815</v>
      </c>
      <c r="L24" s="26">
        <v>25730.799999999999</v>
      </c>
      <c r="M24" s="26">
        <v>7090.8</v>
      </c>
      <c r="N24" s="26">
        <v>4029</v>
      </c>
      <c r="O24" s="26">
        <v>4098.3</v>
      </c>
      <c r="P24" s="26">
        <v>3707.5</v>
      </c>
      <c r="Q24" s="26">
        <v>3316</v>
      </c>
      <c r="R24" s="26">
        <v>1417</v>
      </c>
      <c r="S24" s="26"/>
      <c r="T24" s="26"/>
      <c r="U24" s="26"/>
      <c r="V24" s="26"/>
      <c r="W24" s="26">
        <v>486</v>
      </c>
      <c r="X24" s="26">
        <v>-474.7</v>
      </c>
      <c r="Y24" s="26">
        <v>-391.3</v>
      </c>
      <c r="Z24" s="26">
        <v>-380.6</v>
      </c>
      <c r="AA24" s="26"/>
      <c r="AB24" s="26"/>
      <c r="AC24" s="26"/>
      <c r="AD24" s="26">
        <v>-198.8</v>
      </c>
      <c r="AE24" s="26">
        <v>-5.9</v>
      </c>
      <c r="AF24" s="26">
        <v>-154.6</v>
      </c>
      <c r="AG24" s="26"/>
      <c r="AH24" s="26">
        <v>102014.39999999999</v>
      </c>
    </row>
    <row r="25" spans="1:34" x14ac:dyDescent="0.2">
      <c r="A25" s="12" t="s">
        <v>229</v>
      </c>
      <c r="B25" s="12" t="s">
        <v>230</v>
      </c>
      <c r="C25" s="12" t="s">
        <v>206</v>
      </c>
      <c r="D25" s="12" t="s">
        <v>5</v>
      </c>
      <c r="E25" s="12" t="s">
        <v>6</v>
      </c>
      <c r="F25" s="12" t="s">
        <v>7</v>
      </c>
      <c r="G25" s="26">
        <v>311021.2</v>
      </c>
      <c r="H25" s="26">
        <v>320436.2</v>
      </c>
      <c r="I25" s="26">
        <v>199696.6</v>
      </c>
      <c r="J25" s="26">
        <v>172164.2</v>
      </c>
      <c r="K25" s="26">
        <v>152730</v>
      </c>
      <c r="L25" s="26">
        <v>127711.8</v>
      </c>
      <c r="M25" s="26">
        <v>78208.399999999994</v>
      </c>
      <c r="N25" s="26">
        <v>34727.599999999999</v>
      </c>
      <c r="O25" s="26">
        <v>675.6</v>
      </c>
      <c r="P25" s="26">
        <v>739</v>
      </c>
      <c r="Q25" s="26">
        <v>191.2</v>
      </c>
      <c r="R25" s="26">
        <v>436.2</v>
      </c>
      <c r="S25" s="26">
        <v>461.4</v>
      </c>
      <c r="T25" s="26">
        <v>495.2</v>
      </c>
      <c r="U25" s="26">
        <v>593.20000000000005</v>
      </c>
      <c r="V25" s="26">
        <v>570.20000000000005</v>
      </c>
      <c r="W25" s="26">
        <v>452.7</v>
      </c>
      <c r="X25" s="26">
        <v>210.8</v>
      </c>
      <c r="Y25" s="26">
        <v>1087.5999999999999</v>
      </c>
      <c r="Z25" s="26">
        <v>575.9</v>
      </c>
      <c r="AA25" s="26">
        <v>31.6</v>
      </c>
      <c r="AB25" s="26">
        <v>-76.400000000000006</v>
      </c>
      <c r="AC25" s="26">
        <v>-888.3</v>
      </c>
      <c r="AD25" s="26">
        <v>-1271.5999999999999</v>
      </c>
      <c r="AE25" s="26">
        <v>-1014.8</v>
      </c>
      <c r="AF25" s="26"/>
      <c r="AG25" s="26"/>
      <c r="AH25" s="26">
        <v>311021.2</v>
      </c>
    </row>
    <row r="26" spans="1:34" x14ac:dyDescent="0.2">
      <c r="A26" s="12" t="s">
        <v>229</v>
      </c>
      <c r="B26" s="12" t="s">
        <v>230</v>
      </c>
      <c r="C26" s="12" t="s">
        <v>207</v>
      </c>
      <c r="D26" s="12" t="s">
        <v>5</v>
      </c>
      <c r="E26" s="12" t="s">
        <v>6</v>
      </c>
      <c r="F26" s="12" t="s">
        <v>7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>
        <v>-0.3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">
      <c r="A27" s="12" t="s">
        <v>229</v>
      </c>
      <c r="B27" s="12" t="s">
        <v>230</v>
      </c>
      <c r="C27" s="12" t="s">
        <v>164</v>
      </c>
      <c r="D27" s="12" t="s">
        <v>5</v>
      </c>
      <c r="E27" s="12" t="s">
        <v>8</v>
      </c>
      <c r="F27" s="12" t="s">
        <v>9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>
        <v>-19.5</v>
      </c>
      <c r="R27" s="26"/>
      <c r="S27" s="26">
        <v>-11.7</v>
      </c>
      <c r="T27" s="26">
        <v>-3.3</v>
      </c>
      <c r="U27" s="26">
        <v>-3.9</v>
      </c>
      <c r="V27" s="26"/>
      <c r="W27" s="26">
        <v>-33</v>
      </c>
      <c r="X27" s="26"/>
      <c r="Y27" s="26"/>
      <c r="Z27" s="26"/>
      <c r="AA27" s="26"/>
      <c r="AB27" s="26"/>
      <c r="AC27" s="26">
        <v>-56</v>
      </c>
      <c r="AD27" s="26"/>
      <c r="AE27" s="26">
        <v>-69.8</v>
      </c>
      <c r="AF27" s="26"/>
      <c r="AG27" s="26"/>
      <c r="AH27" s="26"/>
    </row>
    <row r="28" spans="1:34" x14ac:dyDescent="0.2">
      <c r="A28" s="12" t="s">
        <v>229</v>
      </c>
      <c r="B28" s="12" t="s">
        <v>230</v>
      </c>
      <c r="C28" s="12" t="s">
        <v>168</v>
      </c>
      <c r="D28" s="12" t="s">
        <v>5</v>
      </c>
      <c r="E28" s="12" t="s">
        <v>8</v>
      </c>
      <c r="F28" s="12" t="s">
        <v>9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>
        <v>-7.4</v>
      </c>
      <c r="R28" s="26"/>
      <c r="S28" s="26">
        <v>-0.1</v>
      </c>
      <c r="T28" s="26">
        <v>-0.1</v>
      </c>
      <c r="U28" s="26">
        <v>-139.1</v>
      </c>
      <c r="V28" s="26">
        <v>-378.4</v>
      </c>
      <c r="W28" s="26">
        <v>-852.9</v>
      </c>
      <c r="X28" s="26">
        <v>-198.1</v>
      </c>
      <c r="Y28" s="26">
        <v>-123</v>
      </c>
      <c r="Z28" s="26">
        <v>-49.8</v>
      </c>
      <c r="AA28" s="26"/>
      <c r="AB28" s="26"/>
      <c r="AC28" s="26"/>
      <c r="AD28" s="26"/>
      <c r="AE28" s="26"/>
      <c r="AF28" s="26"/>
      <c r="AG28" s="26"/>
      <c r="AH28" s="26"/>
    </row>
    <row r="29" spans="1:34" x14ac:dyDescent="0.2">
      <c r="A29" s="12" t="s">
        <v>229</v>
      </c>
      <c r="B29" s="12" t="s">
        <v>230</v>
      </c>
      <c r="C29" s="12" t="s">
        <v>172</v>
      </c>
      <c r="D29" s="12" t="s">
        <v>5</v>
      </c>
      <c r="E29" s="12" t="s">
        <v>8</v>
      </c>
      <c r="F29" s="12" t="s">
        <v>9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>
        <v>-2</v>
      </c>
      <c r="Z29" s="26"/>
      <c r="AA29" s="26"/>
      <c r="AB29" s="26"/>
      <c r="AC29" s="26"/>
      <c r="AD29" s="26"/>
      <c r="AE29" s="26"/>
      <c r="AF29" s="26">
        <v>-0.4</v>
      </c>
      <c r="AG29" s="26"/>
      <c r="AH29" s="26"/>
    </row>
    <row r="30" spans="1:34" x14ac:dyDescent="0.2">
      <c r="A30" s="12" t="s">
        <v>229</v>
      </c>
      <c r="B30" s="12" t="s">
        <v>230</v>
      </c>
      <c r="C30" s="12" t="s">
        <v>174</v>
      </c>
      <c r="D30" s="12" t="s">
        <v>5</v>
      </c>
      <c r="E30" s="12" t="s">
        <v>8</v>
      </c>
      <c r="F30" s="12" t="s">
        <v>9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>
        <v>-14.3</v>
      </c>
      <c r="AF30" s="26"/>
      <c r="AG30" s="26"/>
      <c r="AH30" s="26"/>
    </row>
    <row r="31" spans="1:34" x14ac:dyDescent="0.2">
      <c r="A31" s="12" t="s">
        <v>229</v>
      </c>
      <c r="B31" s="12" t="s">
        <v>230</v>
      </c>
      <c r="C31" s="12" t="s">
        <v>175</v>
      </c>
      <c r="D31" s="12" t="s">
        <v>5</v>
      </c>
      <c r="E31" s="12" t="s">
        <v>8</v>
      </c>
      <c r="F31" s="12" t="s">
        <v>9</v>
      </c>
      <c r="G31" s="26"/>
      <c r="H31" s="26"/>
      <c r="I31" s="26"/>
      <c r="J31" s="26"/>
      <c r="K31" s="26"/>
      <c r="L31" s="26"/>
      <c r="M31" s="26"/>
      <c r="N31" s="26"/>
      <c r="O31" s="26">
        <v>-3</v>
      </c>
      <c r="P31" s="26">
        <v>-60</v>
      </c>
      <c r="Q31" s="26">
        <v>-30</v>
      </c>
      <c r="R31" s="26">
        <v>-290</v>
      </c>
      <c r="S31" s="26">
        <v>-500</v>
      </c>
      <c r="T31" s="26">
        <v>-220</v>
      </c>
      <c r="U31" s="26">
        <v>-84</v>
      </c>
      <c r="V31" s="26">
        <v>-12</v>
      </c>
      <c r="W31" s="26">
        <v>-25</v>
      </c>
      <c r="X31" s="26">
        <v>-100</v>
      </c>
      <c r="Y31" s="26">
        <v>-28</v>
      </c>
      <c r="Z31" s="26">
        <v>-46</v>
      </c>
      <c r="AA31" s="26">
        <v>-50.7</v>
      </c>
      <c r="AB31" s="26">
        <v>-23.1</v>
      </c>
      <c r="AC31" s="26"/>
      <c r="AD31" s="26">
        <v>-43.1</v>
      </c>
      <c r="AE31" s="26">
        <v>-7.9</v>
      </c>
      <c r="AF31" s="26"/>
      <c r="AG31" s="26"/>
      <c r="AH31" s="26"/>
    </row>
    <row r="32" spans="1:34" x14ac:dyDescent="0.2">
      <c r="A32" s="12" t="s">
        <v>229</v>
      </c>
      <c r="B32" s="12" t="s">
        <v>230</v>
      </c>
      <c r="C32" s="12" t="s">
        <v>176</v>
      </c>
      <c r="D32" s="12" t="s">
        <v>5</v>
      </c>
      <c r="E32" s="12" t="s">
        <v>8</v>
      </c>
      <c r="F32" s="12" t="s">
        <v>9</v>
      </c>
      <c r="G32" s="26">
        <v>34465</v>
      </c>
      <c r="H32" s="26">
        <v>38443</v>
      </c>
      <c r="I32" s="26">
        <v>23776</v>
      </c>
      <c r="J32" s="26">
        <v>32248</v>
      </c>
      <c r="K32" s="26">
        <v>23216</v>
      </c>
      <c r="L32" s="26">
        <v>20840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>
        <v>-764.3</v>
      </c>
      <c r="Z32" s="26">
        <v>-392.7</v>
      </c>
      <c r="AA32" s="26">
        <v>-297.2</v>
      </c>
      <c r="AB32" s="26">
        <v>-290.39999999999998</v>
      </c>
      <c r="AC32" s="26">
        <v>-53.5</v>
      </c>
      <c r="AD32" s="26">
        <v>-177.4</v>
      </c>
      <c r="AE32" s="26">
        <v>-97.5</v>
      </c>
      <c r="AF32" s="26">
        <v>-15.8</v>
      </c>
      <c r="AG32" s="26"/>
      <c r="AH32" s="26">
        <v>34465</v>
      </c>
    </row>
    <row r="33" spans="1:34" s="12" customFormat="1" x14ac:dyDescent="0.2">
      <c r="A33" s="12" t="s">
        <v>229</v>
      </c>
      <c r="B33" s="12" t="s">
        <v>230</v>
      </c>
      <c r="C33" s="12" t="s">
        <v>177</v>
      </c>
      <c r="D33" s="12" t="s">
        <v>5</v>
      </c>
      <c r="E33" s="12" t="s">
        <v>8</v>
      </c>
      <c r="F33" s="12" t="s">
        <v>9</v>
      </c>
      <c r="G33" s="26">
        <v>18134</v>
      </c>
      <c r="H33" s="26">
        <v>17803</v>
      </c>
      <c r="I33" s="26">
        <v>15910</v>
      </c>
      <c r="J33" s="26">
        <v>12551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>
        <v>18134</v>
      </c>
    </row>
    <row r="34" spans="1:34" x14ac:dyDescent="0.2">
      <c r="A34" s="12" t="s">
        <v>229</v>
      </c>
      <c r="B34" s="12" t="s">
        <v>230</v>
      </c>
      <c r="C34" s="12" t="s">
        <v>179</v>
      </c>
      <c r="D34" s="12" t="s">
        <v>5</v>
      </c>
      <c r="E34" s="12" t="s">
        <v>8</v>
      </c>
      <c r="F34" s="12" t="s">
        <v>9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>
        <v>-30.9</v>
      </c>
      <c r="Y34" s="26"/>
      <c r="Z34" s="26">
        <v>-18.100000000000001</v>
      </c>
      <c r="AA34" s="26">
        <v>-27.4</v>
      </c>
      <c r="AB34" s="26">
        <v>-7.9</v>
      </c>
      <c r="AC34" s="26">
        <v>-1.4</v>
      </c>
      <c r="AD34" s="26">
        <v>-0.4</v>
      </c>
      <c r="AE34" s="26"/>
      <c r="AF34" s="26"/>
      <c r="AG34" s="26"/>
      <c r="AH34" s="26"/>
    </row>
    <row r="35" spans="1:34" x14ac:dyDescent="0.2">
      <c r="A35" s="12" t="s">
        <v>229</v>
      </c>
      <c r="B35" s="12" t="s">
        <v>230</v>
      </c>
      <c r="C35" s="12" t="s">
        <v>183</v>
      </c>
      <c r="D35" s="12" t="s">
        <v>5</v>
      </c>
      <c r="E35" s="12" t="s">
        <v>8</v>
      </c>
      <c r="F35" s="12" t="s">
        <v>9</v>
      </c>
      <c r="G35" s="26">
        <v>2094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>
        <v>2094</v>
      </c>
    </row>
    <row r="36" spans="1:34" x14ac:dyDescent="0.2">
      <c r="A36" s="12" t="s">
        <v>229</v>
      </c>
      <c r="B36" s="12" t="s">
        <v>230</v>
      </c>
      <c r="C36" s="12" t="s">
        <v>184</v>
      </c>
      <c r="D36" s="12" t="s">
        <v>5</v>
      </c>
      <c r="E36" s="12" t="s">
        <v>8</v>
      </c>
      <c r="F36" s="12" t="s">
        <v>9</v>
      </c>
      <c r="G36" s="26">
        <v>28419</v>
      </c>
      <c r="H36" s="26">
        <v>26556</v>
      </c>
      <c r="I36" s="26">
        <v>28131</v>
      </c>
      <c r="J36" s="26">
        <v>30470</v>
      </c>
      <c r="K36" s="26">
        <v>20140</v>
      </c>
      <c r="L36" s="26">
        <v>9290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>
        <v>28419</v>
      </c>
    </row>
    <row r="37" spans="1:34" x14ac:dyDescent="0.2">
      <c r="A37" s="12" t="s">
        <v>229</v>
      </c>
      <c r="B37" s="12" t="s">
        <v>230</v>
      </c>
      <c r="C37" s="12" t="s">
        <v>192</v>
      </c>
      <c r="D37" s="12" t="s">
        <v>5</v>
      </c>
      <c r="E37" s="12" t="s">
        <v>8</v>
      </c>
      <c r="F37" s="12" t="s">
        <v>9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>
        <v>-2814.8</v>
      </c>
      <c r="W37" s="26">
        <v>-2582</v>
      </c>
      <c r="X37" s="26">
        <v>-7.2</v>
      </c>
      <c r="Y37" s="26">
        <v>-24</v>
      </c>
      <c r="Z37" s="26">
        <v>-2</v>
      </c>
      <c r="AA37" s="26">
        <v>-207.3</v>
      </c>
      <c r="AB37" s="26">
        <v>-71.099999999999994</v>
      </c>
      <c r="AC37" s="26"/>
      <c r="AD37" s="26"/>
      <c r="AE37" s="26"/>
      <c r="AF37" s="26"/>
      <c r="AG37" s="26"/>
      <c r="AH37" s="26"/>
    </row>
    <row r="38" spans="1:34" x14ac:dyDescent="0.2">
      <c r="A38" s="12" t="s">
        <v>229</v>
      </c>
      <c r="B38" s="12" t="s">
        <v>230</v>
      </c>
      <c r="C38" s="12" t="s">
        <v>194</v>
      </c>
      <c r="D38" s="12" t="s">
        <v>5</v>
      </c>
      <c r="E38" s="12" t="s">
        <v>8</v>
      </c>
      <c r="F38" s="12" t="s">
        <v>9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>
        <v>-13</v>
      </c>
      <c r="W38" s="26">
        <v>-20.6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">
      <c r="A39" s="12" t="s">
        <v>229</v>
      </c>
      <c r="B39" s="12" t="s">
        <v>230</v>
      </c>
      <c r="C39" s="12" t="s">
        <v>197</v>
      </c>
      <c r="D39" s="12" t="s">
        <v>5</v>
      </c>
      <c r="E39" s="12" t="s">
        <v>8</v>
      </c>
      <c r="F39" s="12" t="s">
        <v>9</v>
      </c>
      <c r="G39" s="26">
        <v>27800</v>
      </c>
      <c r="H39" s="26">
        <v>15240</v>
      </c>
      <c r="I39" s="26">
        <v>27800</v>
      </c>
      <c r="J39" s="26">
        <v>11450</v>
      </c>
      <c r="K39" s="26">
        <v>8996</v>
      </c>
      <c r="L39" s="26">
        <v>2550</v>
      </c>
      <c r="M39" s="26">
        <v>1446</v>
      </c>
      <c r="N39" s="26">
        <v>1086</v>
      </c>
      <c r="O39" s="26">
        <v>912</v>
      </c>
      <c r="P39" s="26">
        <v>1152.5999999999999</v>
      </c>
      <c r="Q39" s="26">
        <v>534.70000000000005</v>
      </c>
      <c r="R39" s="26">
        <v>553.79999999999995</v>
      </c>
      <c r="S39" s="26">
        <v>1782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>
        <v>27800</v>
      </c>
    </row>
    <row r="40" spans="1:34" x14ac:dyDescent="0.2">
      <c r="A40" s="12" t="s">
        <v>229</v>
      </c>
      <c r="B40" s="12" t="s">
        <v>230</v>
      </c>
      <c r="C40" s="12" t="s">
        <v>201</v>
      </c>
      <c r="D40" s="12" t="s">
        <v>5</v>
      </c>
      <c r="E40" s="12" t="s">
        <v>8</v>
      </c>
      <c r="F40" s="12" t="s">
        <v>9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>
        <v>-69</v>
      </c>
      <c r="Y40" s="26">
        <v>-175</v>
      </c>
      <c r="Z40" s="26">
        <v>-69.400000000000006</v>
      </c>
      <c r="AA40" s="26">
        <v>-12.4</v>
      </c>
      <c r="AB40" s="26"/>
      <c r="AC40" s="26">
        <v>-32.200000000000003</v>
      </c>
      <c r="AD40" s="26">
        <v>-32</v>
      </c>
      <c r="AE40" s="26">
        <v>-2.4</v>
      </c>
      <c r="AF40" s="26"/>
      <c r="AG40" s="26"/>
      <c r="AH40" s="26"/>
    </row>
    <row r="41" spans="1:34" x14ac:dyDescent="0.2">
      <c r="A41" s="12" t="s">
        <v>229</v>
      </c>
      <c r="B41" s="12" t="s">
        <v>230</v>
      </c>
      <c r="C41" s="12" t="s">
        <v>205</v>
      </c>
      <c r="D41" s="12" t="s">
        <v>5</v>
      </c>
      <c r="E41" s="12" t="s">
        <v>8</v>
      </c>
      <c r="F41" s="12" t="s">
        <v>9</v>
      </c>
      <c r="G41" s="26">
        <v>16500</v>
      </c>
      <c r="H41" s="26">
        <v>15291</v>
      </c>
      <c r="I41" s="26">
        <v>15036</v>
      </c>
      <c r="J41" s="26">
        <v>11205</v>
      </c>
      <c r="K41" s="26">
        <v>12402</v>
      </c>
      <c r="L41" s="26">
        <v>4182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>
        <v>-145.4</v>
      </c>
      <c r="Y41" s="26">
        <v>-202</v>
      </c>
      <c r="Z41" s="26">
        <v>-510</v>
      </c>
      <c r="AA41" s="26"/>
      <c r="AB41" s="26"/>
      <c r="AC41" s="26"/>
      <c r="AD41" s="26"/>
      <c r="AE41" s="26"/>
      <c r="AF41" s="26"/>
      <c r="AG41" s="26"/>
      <c r="AH41" s="26">
        <v>16500</v>
      </c>
    </row>
    <row r="42" spans="1:34" x14ac:dyDescent="0.2">
      <c r="A42" s="12" t="s">
        <v>229</v>
      </c>
      <c r="B42" s="12" t="s">
        <v>230</v>
      </c>
      <c r="C42" s="12" t="s">
        <v>206</v>
      </c>
      <c r="D42" s="12" t="s">
        <v>5</v>
      </c>
      <c r="E42" s="12" t="s">
        <v>8</v>
      </c>
      <c r="F42" s="12" t="s">
        <v>9</v>
      </c>
      <c r="G42" s="26">
        <v>58756</v>
      </c>
      <c r="H42" s="26">
        <v>61229</v>
      </c>
      <c r="I42" s="26">
        <v>51401</v>
      </c>
      <c r="J42" s="26">
        <v>41565</v>
      </c>
      <c r="K42" s="26">
        <v>25843</v>
      </c>
      <c r="L42" s="26">
        <v>18915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>
        <v>-1.3</v>
      </c>
      <c r="AA42" s="26">
        <v>-224.4</v>
      </c>
      <c r="AB42" s="26">
        <v>-12.5</v>
      </c>
      <c r="AC42" s="26">
        <v>-19.7</v>
      </c>
      <c r="AD42" s="26">
        <v>-12.9</v>
      </c>
      <c r="AE42" s="26">
        <v>-60.6</v>
      </c>
      <c r="AF42" s="26"/>
      <c r="AG42" s="26"/>
      <c r="AH42" s="26">
        <v>58756</v>
      </c>
    </row>
    <row r="43" spans="1:34" x14ac:dyDescent="0.2">
      <c r="A43" s="12" t="s">
        <v>229</v>
      </c>
      <c r="B43" s="12" t="s">
        <v>230</v>
      </c>
      <c r="C43" s="12" t="s">
        <v>168</v>
      </c>
      <c r="D43" s="12" t="s">
        <v>10</v>
      </c>
      <c r="E43" s="12" t="s">
        <v>6</v>
      </c>
      <c r="F43" s="12" t="s">
        <v>11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>
        <v>-0.2</v>
      </c>
      <c r="V43" s="26"/>
      <c r="W43" s="26"/>
      <c r="X43" s="26">
        <v>-11.9</v>
      </c>
      <c r="Y43" s="26"/>
      <c r="Z43" s="26"/>
      <c r="AA43" s="26"/>
      <c r="AB43" s="26"/>
      <c r="AC43" s="26"/>
      <c r="AD43" s="26"/>
      <c r="AE43" s="26"/>
      <c r="AF43" s="26">
        <v>-0.7</v>
      </c>
      <c r="AG43" s="26"/>
      <c r="AH43" s="26"/>
    </row>
    <row r="44" spans="1:34" x14ac:dyDescent="0.2">
      <c r="A44" s="12" t="s">
        <v>229</v>
      </c>
      <c r="B44" s="12" t="s">
        <v>230</v>
      </c>
      <c r="C44" s="12" t="s">
        <v>177</v>
      </c>
      <c r="D44" s="12" t="s">
        <v>10</v>
      </c>
      <c r="E44" s="12" t="s">
        <v>6</v>
      </c>
      <c r="F44" s="12" t="s">
        <v>11</v>
      </c>
      <c r="G44" s="26"/>
      <c r="H44" s="26">
        <v>61</v>
      </c>
      <c r="I44" s="26"/>
      <c r="J44" s="26"/>
      <c r="K44" s="26">
        <v>20</v>
      </c>
      <c r="L44" s="26">
        <v>32</v>
      </c>
      <c r="M44" s="26">
        <v>13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>
        <v>-42.6</v>
      </c>
      <c r="AE44" s="26">
        <v>-34.9</v>
      </c>
      <c r="AF44" s="26">
        <v>-35</v>
      </c>
      <c r="AG44" s="26"/>
      <c r="AH44" s="26">
        <v>61</v>
      </c>
    </row>
    <row r="45" spans="1:34" x14ac:dyDescent="0.2">
      <c r="A45" s="12" t="s">
        <v>229</v>
      </c>
      <c r="B45" s="12" t="s">
        <v>230</v>
      </c>
      <c r="C45" s="12" t="s">
        <v>184</v>
      </c>
      <c r="D45" s="12" t="s">
        <v>10</v>
      </c>
      <c r="E45" s="12" t="s">
        <v>6</v>
      </c>
      <c r="F45" s="12" t="s">
        <v>11</v>
      </c>
      <c r="G45" s="26"/>
      <c r="H45" s="26">
        <v>2342</v>
      </c>
      <c r="I45" s="26"/>
      <c r="J45" s="26">
        <v>1585</v>
      </c>
      <c r="K45" s="26">
        <v>1600</v>
      </c>
      <c r="L45" s="26">
        <v>808</v>
      </c>
      <c r="M45" s="26">
        <v>136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>
        <v>2342</v>
      </c>
    </row>
    <row r="46" spans="1:34" x14ac:dyDescent="0.2">
      <c r="A46" s="12" t="s">
        <v>229</v>
      </c>
      <c r="B46" s="12" t="s">
        <v>230</v>
      </c>
      <c r="C46" s="12" t="s">
        <v>192</v>
      </c>
      <c r="D46" s="12" t="s">
        <v>10</v>
      </c>
      <c r="E46" s="12" t="s">
        <v>6</v>
      </c>
      <c r="F46" s="12" t="s">
        <v>11</v>
      </c>
      <c r="G46" s="26"/>
      <c r="H46" s="26">
        <v>23</v>
      </c>
      <c r="I46" s="26">
        <v>32</v>
      </c>
      <c r="J46" s="26"/>
      <c r="K46" s="26"/>
      <c r="L46" s="26">
        <v>19</v>
      </c>
      <c r="M46" s="26">
        <v>0.5</v>
      </c>
      <c r="N46" s="26"/>
      <c r="O46" s="26"/>
      <c r="P46" s="26"/>
      <c r="Q46" s="26"/>
      <c r="R46" s="26"/>
      <c r="S46" s="26"/>
      <c r="T46" s="26"/>
      <c r="U46" s="26">
        <v>3</v>
      </c>
      <c r="V46" s="26">
        <v>-3</v>
      </c>
      <c r="W46" s="26">
        <v>2</v>
      </c>
      <c r="X46" s="26">
        <v>-1.6</v>
      </c>
      <c r="Y46" s="26"/>
      <c r="Z46" s="26"/>
      <c r="AA46" s="26"/>
      <c r="AB46" s="26"/>
      <c r="AC46" s="26"/>
      <c r="AD46" s="26"/>
      <c r="AE46" s="26"/>
      <c r="AF46" s="26"/>
      <c r="AG46" s="26"/>
      <c r="AH46" s="26">
        <v>23</v>
      </c>
    </row>
    <row r="47" spans="1:34" x14ac:dyDescent="0.2">
      <c r="A47" s="12" t="s">
        <v>229</v>
      </c>
      <c r="B47" s="12" t="s">
        <v>230</v>
      </c>
      <c r="C47" s="12" t="s">
        <v>194</v>
      </c>
      <c r="D47" s="12" t="s">
        <v>10</v>
      </c>
      <c r="E47" s="12" t="s">
        <v>6</v>
      </c>
      <c r="F47" s="12" t="s">
        <v>11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>
        <v>-0.1</v>
      </c>
      <c r="U47" s="26">
        <v>-1</v>
      </c>
      <c r="V47" s="26"/>
      <c r="W47" s="26"/>
      <c r="X47" s="26"/>
      <c r="Y47" s="26"/>
      <c r="Z47" s="26"/>
      <c r="AA47" s="26"/>
      <c r="AB47" s="26"/>
      <c r="AC47" s="26">
        <v>-0.1</v>
      </c>
      <c r="AD47" s="26"/>
      <c r="AE47" s="26"/>
      <c r="AF47" s="26"/>
      <c r="AG47" s="26"/>
      <c r="AH47" s="26"/>
    </row>
    <row r="48" spans="1:34" x14ac:dyDescent="0.2">
      <c r="A48" s="12" t="s">
        <v>229</v>
      </c>
      <c r="B48" s="12" t="s">
        <v>230</v>
      </c>
      <c r="C48" s="12" t="s">
        <v>197</v>
      </c>
      <c r="D48" s="12" t="s">
        <v>10</v>
      </c>
      <c r="E48" s="12" t="s">
        <v>6</v>
      </c>
      <c r="F48" s="12" t="s">
        <v>11</v>
      </c>
      <c r="G48" s="26"/>
      <c r="H48" s="26">
        <v>300</v>
      </c>
      <c r="I48" s="26">
        <v>300</v>
      </c>
      <c r="J48" s="26">
        <v>250</v>
      </c>
      <c r="K48" s="26">
        <v>17</v>
      </c>
      <c r="L48" s="26">
        <v>0.6</v>
      </c>
      <c r="M48" s="26">
        <v>25</v>
      </c>
      <c r="N48" s="26">
        <v>25</v>
      </c>
      <c r="O48" s="26">
        <v>20</v>
      </c>
      <c r="P48" s="26">
        <v>75</v>
      </c>
      <c r="Q48" s="26">
        <v>13.1</v>
      </c>
      <c r="R48" s="26">
        <v>16.5</v>
      </c>
      <c r="S48" s="26">
        <v>27.1</v>
      </c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>
        <v>300</v>
      </c>
    </row>
    <row r="49" spans="1:34" x14ac:dyDescent="0.2">
      <c r="A49" s="12" t="s">
        <v>229</v>
      </c>
      <c r="B49" s="12" t="s">
        <v>230</v>
      </c>
      <c r="C49" s="12" t="s">
        <v>205</v>
      </c>
      <c r="D49" s="12" t="s">
        <v>10</v>
      </c>
      <c r="E49" s="12" t="s">
        <v>6</v>
      </c>
      <c r="F49" s="12" t="s">
        <v>11</v>
      </c>
      <c r="G49" s="26"/>
      <c r="H49" s="26">
        <v>15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>
        <v>15</v>
      </c>
    </row>
    <row r="50" spans="1:34" x14ac:dyDescent="0.2">
      <c r="A50" s="12" t="s">
        <v>229</v>
      </c>
      <c r="B50" s="12" t="s">
        <v>230</v>
      </c>
      <c r="C50" s="12" t="s">
        <v>206</v>
      </c>
      <c r="D50" s="12" t="s">
        <v>10</v>
      </c>
      <c r="E50" s="12" t="s">
        <v>6</v>
      </c>
      <c r="F50" s="12" t="s">
        <v>11</v>
      </c>
      <c r="G50" s="26"/>
      <c r="H50" s="26">
        <v>577</v>
      </c>
      <c r="I50" s="26"/>
      <c r="J50" s="26"/>
      <c r="K50" s="26">
        <v>75</v>
      </c>
      <c r="L50" s="26">
        <v>106</v>
      </c>
      <c r="M50" s="26">
        <v>101</v>
      </c>
      <c r="N50" s="26">
        <v>39</v>
      </c>
      <c r="O50" s="26"/>
      <c r="P50" s="26"/>
      <c r="Q50" s="26"/>
      <c r="R50" s="26"/>
      <c r="S50" s="26"/>
      <c r="T50" s="26"/>
      <c r="U50" s="26">
        <v>-1</v>
      </c>
      <c r="V50" s="26"/>
      <c r="W50" s="26"/>
      <c r="X50" s="26"/>
      <c r="Y50" s="26"/>
      <c r="Z50" s="26">
        <v>-6.8</v>
      </c>
      <c r="AA50" s="26">
        <v>-6.2</v>
      </c>
      <c r="AB50" s="26">
        <v>-1.9</v>
      </c>
      <c r="AC50" s="26">
        <v>-3</v>
      </c>
      <c r="AD50" s="26">
        <v>-2.1</v>
      </c>
      <c r="AE50" s="26">
        <v>-1.6</v>
      </c>
      <c r="AF50" s="26"/>
      <c r="AG50" s="26"/>
      <c r="AH50" s="26">
        <v>577</v>
      </c>
    </row>
    <row r="51" spans="1:34" x14ac:dyDescent="0.2">
      <c r="A51" s="12" t="s">
        <v>229</v>
      </c>
      <c r="B51" s="12" t="s">
        <v>230</v>
      </c>
      <c r="C51" s="12" t="s">
        <v>164</v>
      </c>
      <c r="D51" s="12" t="s">
        <v>10</v>
      </c>
      <c r="E51" s="12" t="s">
        <v>8</v>
      </c>
      <c r="F51" s="12" t="s">
        <v>12</v>
      </c>
      <c r="G51" s="26"/>
      <c r="H51" s="26"/>
      <c r="I51" s="26"/>
      <c r="J51" s="26"/>
      <c r="K51" s="26"/>
      <c r="L51" s="26">
        <v>-19.7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x14ac:dyDescent="0.2">
      <c r="A52" s="12" t="s">
        <v>229</v>
      </c>
      <c r="B52" s="12" t="s">
        <v>230</v>
      </c>
      <c r="C52" s="12" t="s">
        <v>168</v>
      </c>
      <c r="D52" s="12" t="s">
        <v>10</v>
      </c>
      <c r="E52" s="12" t="s">
        <v>8</v>
      </c>
      <c r="F52" s="12" t="s">
        <v>12</v>
      </c>
      <c r="G52" s="26"/>
      <c r="H52" s="26">
        <v>26592.5</v>
      </c>
      <c r="I52" s="26"/>
      <c r="J52" s="26"/>
      <c r="K52" s="26">
        <v>23257.3</v>
      </c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>
        <v>-19.399999999999999</v>
      </c>
      <c r="AE52" s="26">
        <v>-12.7</v>
      </c>
      <c r="AF52" s="26">
        <v>-29.8</v>
      </c>
      <c r="AG52" s="26"/>
      <c r="AH52" s="26">
        <v>26592.5</v>
      </c>
    </row>
    <row r="53" spans="1:34" x14ac:dyDescent="0.2">
      <c r="A53" s="12" t="s">
        <v>229</v>
      </c>
      <c r="B53" s="12" t="s">
        <v>230</v>
      </c>
      <c r="C53" s="12" t="s">
        <v>170</v>
      </c>
      <c r="D53" s="12" t="s">
        <v>10</v>
      </c>
      <c r="E53" s="12" t="s">
        <v>8</v>
      </c>
      <c r="F53" s="12" t="s">
        <v>12</v>
      </c>
      <c r="G53" s="26"/>
      <c r="H53" s="26">
        <v>29309.5</v>
      </c>
      <c r="I53" s="26">
        <v>11731.5</v>
      </c>
      <c r="J53" s="26">
        <v>21648</v>
      </c>
      <c r="K53" s="26">
        <v>6847.5</v>
      </c>
      <c r="L53" s="26">
        <v>6978.4</v>
      </c>
      <c r="M53" s="26">
        <v>3643.2</v>
      </c>
      <c r="N53" s="26">
        <v>2553.1</v>
      </c>
      <c r="O53" s="26"/>
      <c r="P53" s="26"/>
      <c r="Q53" s="26"/>
      <c r="R53" s="26"/>
      <c r="S53" s="26"/>
      <c r="T53" s="26"/>
      <c r="U53" s="26">
        <v>-0.9</v>
      </c>
      <c r="V53" s="26">
        <v>-0.2</v>
      </c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>
        <v>29309.5</v>
      </c>
    </row>
    <row r="54" spans="1:34" x14ac:dyDescent="0.2">
      <c r="A54" s="12" t="s">
        <v>229</v>
      </c>
      <c r="B54" s="12" t="s">
        <v>230</v>
      </c>
      <c r="C54" s="12" t="s">
        <v>172</v>
      </c>
      <c r="D54" s="12" t="s">
        <v>10</v>
      </c>
      <c r="E54" s="12" t="s">
        <v>8</v>
      </c>
      <c r="F54" s="12" t="s">
        <v>12</v>
      </c>
      <c r="G54" s="26"/>
      <c r="H54" s="26">
        <v>5285.5</v>
      </c>
      <c r="I54" s="26"/>
      <c r="J54" s="26"/>
      <c r="K54" s="26"/>
      <c r="L54" s="26">
        <v>-57.1</v>
      </c>
      <c r="M54" s="26">
        <v>0.4</v>
      </c>
      <c r="N54" s="26">
        <v>0.6</v>
      </c>
      <c r="O54" s="26"/>
      <c r="P54" s="26">
        <v>6.1</v>
      </c>
      <c r="Q54" s="26">
        <v>44.4</v>
      </c>
      <c r="R54" s="26">
        <v>12.1</v>
      </c>
      <c r="S54" s="26">
        <v>-81.400000000000006</v>
      </c>
      <c r="T54" s="26"/>
      <c r="U54" s="26">
        <v>132</v>
      </c>
      <c r="V54" s="26">
        <v>94.6</v>
      </c>
      <c r="W54" s="26"/>
      <c r="X54" s="26">
        <v>-96.9</v>
      </c>
      <c r="Y54" s="26">
        <v>67.400000000000006</v>
      </c>
      <c r="Z54" s="26">
        <v>-68.099999999999994</v>
      </c>
      <c r="AA54" s="26"/>
      <c r="AB54" s="26"/>
      <c r="AC54" s="26"/>
      <c r="AD54" s="26"/>
      <c r="AE54" s="26"/>
      <c r="AF54" s="26"/>
      <c r="AG54" s="26"/>
      <c r="AH54" s="26">
        <v>5285.5</v>
      </c>
    </row>
    <row r="55" spans="1:34" x14ac:dyDescent="0.2">
      <c r="A55" s="12" t="s">
        <v>229</v>
      </c>
      <c r="B55" s="12" t="s">
        <v>230</v>
      </c>
      <c r="C55" s="12" t="s">
        <v>175</v>
      </c>
      <c r="D55" s="12" t="s">
        <v>10</v>
      </c>
      <c r="E55" s="12" t="s">
        <v>8</v>
      </c>
      <c r="F55" s="12" t="s">
        <v>12</v>
      </c>
      <c r="G55" s="26"/>
      <c r="H55" s="26"/>
      <c r="I55" s="26"/>
      <c r="J55" s="26"/>
      <c r="K55" s="26"/>
      <c r="L55" s="26"/>
      <c r="M55" s="26"/>
      <c r="N55" s="26"/>
      <c r="O55" s="26">
        <v>-14.3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x14ac:dyDescent="0.2">
      <c r="A56" s="12" t="s">
        <v>229</v>
      </c>
      <c r="B56" s="12" t="s">
        <v>230</v>
      </c>
      <c r="C56" s="12" t="s">
        <v>176</v>
      </c>
      <c r="D56" s="12" t="s">
        <v>10</v>
      </c>
      <c r="E56" s="12" t="s">
        <v>8</v>
      </c>
      <c r="F56" s="12" t="s">
        <v>12</v>
      </c>
      <c r="G56" s="26"/>
      <c r="H56" s="26">
        <v>5119.3999999999996</v>
      </c>
      <c r="I56" s="26"/>
      <c r="J56" s="26"/>
      <c r="K56" s="26">
        <v>767.8</v>
      </c>
      <c r="L56" s="26">
        <v>1551</v>
      </c>
      <c r="M56" s="26">
        <v>787.6</v>
      </c>
      <c r="N56" s="26">
        <v>983.4</v>
      </c>
      <c r="O56" s="26">
        <v>506</v>
      </c>
      <c r="P56" s="26">
        <v>692.1</v>
      </c>
      <c r="Q56" s="26">
        <v>737</v>
      </c>
      <c r="R56" s="26">
        <v>-89.1</v>
      </c>
      <c r="S56" s="26">
        <v>1051.5999999999999</v>
      </c>
      <c r="T56" s="26">
        <v>-228.8</v>
      </c>
      <c r="U56" s="26">
        <v>180.4</v>
      </c>
      <c r="V56" s="26">
        <v>147.4</v>
      </c>
      <c r="W56" s="26">
        <v>-2503.6</v>
      </c>
      <c r="X56" s="26">
        <v>-6838.7</v>
      </c>
      <c r="Y56" s="26">
        <v>-5297.6</v>
      </c>
      <c r="Z56" s="26">
        <v>-667.1</v>
      </c>
      <c r="AA56" s="26">
        <v>-5451.6</v>
      </c>
      <c r="AB56" s="26">
        <v>-2469.6</v>
      </c>
      <c r="AC56" s="26">
        <v>-807.1</v>
      </c>
      <c r="AD56" s="26">
        <v>-417.6</v>
      </c>
      <c r="AE56" s="26">
        <v>815.5</v>
      </c>
      <c r="AF56" s="26">
        <v>131.69999999999999</v>
      </c>
      <c r="AG56" s="26"/>
      <c r="AH56" s="26">
        <v>5119.3999999999996</v>
      </c>
    </row>
    <row r="57" spans="1:34" x14ac:dyDescent="0.2">
      <c r="A57" s="12" t="s">
        <v>229</v>
      </c>
      <c r="B57" s="12" t="s">
        <v>230</v>
      </c>
      <c r="C57" s="12" t="s">
        <v>177</v>
      </c>
      <c r="D57" s="12" t="s">
        <v>10</v>
      </c>
      <c r="E57" s="12" t="s">
        <v>8</v>
      </c>
      <c r="F57" s="12" t="s">
        <v>12</v>
      </c>
      <c r="G57" s="26"/>
      <c r="H57" s="26">
        <v>8067.4</v>
      </c>
      <c r="I57" s="26"/>
      <c r="J57" s="26"/>
      <c r="K57" s="26">
        <v>514.79999999999995</v>
      </c>
      <c r="L57" s="26">
        <v>180.4</v>
      </c>
      <c r="M57" s="26"/>
      <c r="N57" s="26"/>
      <c r="O57" s="26"/>
      <c r="P57" s="26">
        <v>-369.6</v>
      </c>
      <c r="Q57" s="26">
        <v>-576.4</v>
      </c>
      <c r="R57" s="26"/>
      <c r="S57" s="26">
        <v>339.9</v>
      </c>
      <c r="T57" s="26">
        <v>548.9</v>
      </c>
      <c r="U57" s="26">
        <v>-657.8</v>
      </c>
      <c r="V57" s="26">
        <v>328.9</v>
      </c>
      <c r="W57" s="26">
        <v>-1177</v>
      </c>
      <c r="X57" s="26">
        <v>-457.6</v>
      </c>
      <c r="Y57" s="26"/>
      <c r="Z57" s="26">
        <v>-10826.2</v>
      </c>
      <c r="AA57" s="26"/>
      <c r="AB57" s="26"/>
      <c r="AC57" s="26">
        <v>-12.8</v>
      </c>
      <c r="AD57" s="26">
        <v>1631.4</v>
      </c>
      <c r="AE57" s="26">
        <v>-177.2</v>
      </c>
      <c r="AF57" s="26">
        <v>-386.4</v>
      </c>
      <c r="AG57" s="26"/>
      <c r="AH57" s="26">
        <v>8067.4</v>
      </c>
    </row>
    <row r="58" spans="1:34" x14ac:dyDescent="0.2">
      <c r="A58" s="12" t="s">
        <v>229</v>
      </c>
      <c r="B58" s="12" t="s">
        <v>230</v>
      </c>
      <c r="C58" s="12" t="s">
        <v>179</v>
      </c>
      <c r="D58" s="12" t="s">
        <v>10</v>
      </c>
      <c r="E58" s="12" t="s">
        <v>8</v>
      </c>
      <c r="F58" s="12" t="s">
        <v>12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>
        <v>-0.6</v>
      </c>
      <c r="AC58" s="26"/>
      <c r="AD58" s="26">
        <v>-0.4</v>
      </c>
      <c r="AE58" s="26"/>
      <c r="AF58" s="26"/>
      <c r="AG58" s="26"/>
      <c r="AH58" s="26"/>
    </row>
    <row r="59" spans="1:34" x14ac:dyDescent="0.2">
      <c r="A59" s="12" t="s">
        <v>229</v>
      </c>
      <c r="B59" s="12" t="s">
        <v>230</v>
      </c>
      <c r="C59" s="12" t="s">
        <v>183</v>
      </c>
      <c r="D59" s="12" t="s">
        <v>10</v>
      </c>
      <c r="E59" s="12" t="s">
        <v>8</v>
      </c>
      <c r="F59" s="12" t="s">
        <v>12</v>
      </c>
      <c r="G59" s="26"/>
      <c r="H59" s="26">
        <v>8769.2000000000007</v>
      </c>
      <c r="I59" s="26">
        <v>1445.4</v>
      </c>
      <c r="J59" s="26">
        <v>320.10000000000002</v>
      </c>
      <c r="K59" s="26">
        <v>4165.7</v>
      </c>
      <c r="L59" s="26">
        <v>456.5</v>
      </c>
      <c r="M59" s="26"/>
      <c r="N59" s="26"/>
      <c r="O59" s="26"/>
      <c r="P59" s="26">
        <v>341</v>
      </c>
      <c r="Q59" s="26"/>
      <c r="R59" s="26">
        <v>828.3</v>
      </c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>
        <v>8769.2000000000007</v>
      </c>
    </row>
    <row r="60" spans="1:34" x14ac:dyDescent="0.2">
      <c r="A60" s="12" t="s">
        <v>229</v>
      </c>
      <c r="B60" s="12" t="s">
        <v>230</v>
      </c>
      <c r="C60" s="12" t="s">
        <v>184</v>
      </c>
      <c r="D60" s="12" t="s">
        <v>10</v>
      </c>
      <c r="E60" s="12" t="s">
        <v>8</v>
      </c>
      <c r="F60" s="12" t="s">
        <v>12</v>
      </c>
      <c r="G60" s="26"/>
      <c r="H60" s="26">
        <v>19602</v>
      </c>
      <c r="I60" s="26"/>
      <c r="J60" s="26">
        <v>8173</v>
      </c>
      <c r="K60" s="26">
        <v>5170</v>
      </c>
      <c r="L60" s="26">
        <v>4081</v>
      </c>
      <c r="M60" s="26">
        <v>2943.6</v>
      </c>
      <c r="N60" s="26">
        <v>2462.9</v>
      </c>
      <c r="O60" s="26">
        <v>539</v>
      </c>
      <c r="P60" s="26">
        <v>40.700000000000003</v>
      </c>
      <c r="Q60" s="26">
        <v>34.1</v>
      </c>
      <c r="R60" s="26">
        <v>38.5</v>
      </c>
      <c r="S60" s="26">
        <v>23.1</v>
      </c>
      <c r="T60" s="26">
        <v>35.200000000000003</v>
      </c>
      <c r="U60" s="26">
        <v>33</v>
      </c>
      <c r="V60" s="26">
        <v>31</v>
      </c>
      <c r="W60" s="26">
        <v>20.8</v>
      </c>
      <c r="X60" s="26">
        <v>32.799999999999997</v>
      </c>
      <c r="Y60" s="26">
        <v>25.7</v>
      </c>
      <c r="Z60" s="26">
        <v>25.7</v>
      </c>
      <c r="AA60" s="26">
        <v>28.1</v>
      </c>
      <c r="AB60" s="26">
        <v>14.2</v>
      </c>
      <c r="AC60" s="26">
        <v>19.8</v>
      </c>
      <c r="AD60" s="26">
        <v>17.8</v>
      </c>
      <c r="AE60" s="26"/>
      <c r="AF60" s="26">
        <v>14.5</v>
      </c>
      <c r="AG60" s="26"/>
      <c r="AH60" s="26">
        <v>19602</v>
      </c>
    </row>
    <row r="61" spans="1:34" x14ac:dyDescent="0.2">
      <c r="A61" s="12" t="s">
        <v>229</v>
      </c>
      <c r="B61" s="12" t="s">
        <v>230</v>
      </c>
      <c r="C61" s="12" t="s">
        <v>192</v>
      </c>
      <c r="D61" s="12" t="s">
        <v>10</v>
      </c>
      <c r="E61" s="12" t="s">
        <v>8</v>
      </c>
      <c r="F61" s="12" t="s">
        <v>12</v>
      </c>
      <c r="G61" s="26"/>
      <c r="H61" s="26"/>
      <c r="I61" s="26"/>
      <c r="J61" s="26">
        <v>2790.7</v>
      </c>
      <c r="K61" s="26"/>
      <c r="L61" s="26">
        <v>-207.9</v>
      </c>
      <c r="M61" s="26"/>
      <c r="N61" s="26">
        <v>-1131.9000000000001</v>
      </c>
      <c r="O61" s="26">
        <v>-1898.6</v>
      </c>
      <c r="P61" s="26">
        <v>158.4</v>
      </c>
      <c r="Q61" s="26">
        <v>887.7</v>
      </c>
      <c r="R61" s="26">
        <v>116.6</v>
      </c>
      <c r="S61" s="26">
        <v>64.900000000000006</v>
      </c>
      <c r="T61" s="26">
        <v>-192.5</v>
      </c>
      <c r="U61" s="26">
        <v>155.1</v>
      </c>
      <c r="V61" s="26">
        <v>-5.5</v>
      </c>
      <c r="W61" s="26">
        <v>-4.4000000000000004</v>
      </c>
      <c r="X61" s="26">
        <v>-6.7</v>
      </c>
      <c r="Y61" s="26">
        <v>-4.4000000000000004</v>
      </c>
      <c r="Z61" s="26">
        <v>-2.2999999999999998</v>
      </c>
      <c r="AA61" s="26">
        <v>-69.900000000000006</v>
      </c>
      <c r="AB61" s="26">
        <v>-18.399999999999999</v>
      </c>
      <c r="AC61" s="26"/>
      <c r="AD61" s="26"/>
      <c r="AE61" s="26"/>
      <c r="AF61" s="26"/>
      <c r="AG61" s="26"/>
      <c r="AH61" s="26"/>
    </row>
    <row r="62" spans="1:34" x14ac:dyDescent="0.2">
      <c r="A62" s="12" t="s">
        <v>229</v>
      </c>
      <c r="B62" s="12" t="s">
        <v>230</v>
      </c>
      <c r="C62" s="12" t="s">
        <v>194</v>
      </c>
      <c r="D62" s="12" t="s">
        <v>10</v>
      </c>
      <c r="E62" s="12" t="s">
        <v>8</v>
      </c>
      <c r="F62" s="12" t="s">
        <v>12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>
        <v>-28.1</v>
      </c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x14ac:dyDescent="0.2">
      <c r="A63" s="12" t="s">
        <v>229</v>
      </c>
      <c r="B63" s="12" t="s">
        <v>230</v>
      </c>
      <c r="C63" s="12" t="s">
        <v>195</v>
      </c>
      <c r="D63" s="12" t="s">
        <v>10</v>
      </c>
      <c r="E63" s="12" t="s">
        <v>8</v>
      </c>
      <c r="F63" s="12" t="s">
        <v>12</v>
      </c>
      <c r="G63" s="26"/>
      <c r="H63" s="26">
        <v>3960</v>
      </c>
      <c r="I63" s="26"/>
      <c r="J63" s="26"/>
      <c r="K63" s="26"/>
      <c r="L63" s="26">
        <v>4963.2</v>
      </c>
      <c r="M63" s="26">
        <v>4915.8999999999996</v>
      </c>
      <c r="N63" s="26"/>
      <c r="O63" s="26">
        <v>9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>
        <v>-9.3000000000000007</v>
      </c>
      <c r="AB63" s="26">
        <v>-2.9</v>
      </c>
      <c r="AC63" s="26">
        <v>-6</v>
      </c>
      <c r="AD63" s="26">
        <v>-23.2</v>
      </c>
      <c r="AE63" s="26"/>
      <c r="AF63" s="26"/>
      <c r="AG63" s="26"/>
      <c r="AH63" s="26">
        <v>3960</v>
      </c>
    </row>
    <row r="64" spans="1:34" x14ac:dyDescent="0.2">
      <c r="A64" s="12" t="s">
        <v>229</v>
      </c>
      <c r="B64" s="12" t="s">
        <v>230</v>
      </c>
      <c r="C64" s="12" t="s">
        <v>125</v>
      </c>
      <c r="D64" s="12" t="s">
        <v>10</v>
      </c>
      <c r="E64" s="12" t="s">
        <v>8</v>
      </c>
      <c r="F64" s="12" t="s">
        <v>12</v>
      </c>
      <c r="G64" s="26"/>
      <c r="H64" s="26">
        <v>11878.5</v>
      </c>
      <c r="I64" s="26"/>
      <c r="J64" s="26"/>
      <c r="K64" s="26"/>
      <c r="L64" s="26">
        <v>7646.1</v>
      </c>
      <c r="M64" s="26">
        <v>6283.2</v>
      </c>
      <c r="N64" s="26">
        <v>4665.1000000000004</v>
      </c>
      <c r="O64" s="26">
        <v>2878.7</v>
      </c>
      <c r="P64" s="26">
        <v>-198.6</v>
      </c>
      <c r="Q64" s="26">
        <v>1949.2</v>
      </c>
      <c r="R64" s="26">
        <v>-684.8</v>
      </c>
      <c r="S64" s="26">
        <v>-149.80000000000001</v>
      </c>
      <c r="T64" s="26">
        <v>36.700000000000003</v>
      </c>
      <c r="U64" s="26">
        <v>-29.8</v>
      </c>
      <c r="V64" s="26">
        <v>200</v>
      </c>
      <c r="W64" s="26">
        <v>176</v>
      </c>
      <c r="X64" s="26">
        <v>30.9</v>
      </c>
      <c r="Y64" s="26">
        <v>42</v>
      </c>
      <c r="Z64" s="26">
        <v>34.6</v>
      </c>
      <c r="AA64" s="26">
        <v>-2.8</v>
      </c>
      <c r="AB64" s="26">
        <v>-47.7</v>
      </c>
      <c r="AC64" s="26">
        <v>-47.7</v>
      </c>
      <c r="AD64" s="26">
        <v>-93.5</v>
      </c>
      <c r="AE64" s="26"/>
      <c r="AF64" s="26"/>
      <c r="AG64" s="26"/>
      <c r="AH64" s="26">
        <v>11878.5</v>
      </c>
    </row>
    <row r="65" spans="1:34" x14ac:dyDescent="0.2">
      <c r="A65" s="12" t="s">
        <v>229</v>
      </c>
      <c r="B65" s="12" t="s">
        <v>230</v>
      </c>
      <c r="C65" s="12" t="s">
        <v>197</v>
      </c>
      <c r="D65" s="12" t="s">
        <v>10</v>
      </c>
      <c r="E65" s="12" t="s">
        <v>8</v>
      </c>
      <c r="F65" s="12" t="s">
        <v>12</v>
      </c>
      <c r="G65" s="26"/>
      <c r="H65" s="26">
        <v>103290</v>
      </c>
      <c r="I65" s="26">
        <v>1980</v>
      </c>
      <c r="J65" s="26"/>
      <c r="K65" s="26">
        <v>2200</v>
      </c>
      <c r="L65" s="26">
        <v>2200</v>
      </c>
      <c r="M65" s="26">
        <v>3372.6</v>
      </c>
      <c r="N65" s="26">
        <v>2735.2</v>
      </c>
      <c r="O65" s="26">
        <v>743.6</v>
      </c>
      <c r="P65" s="26"/>
      <c r="Q65" s="26">
        <v>33</v>
      </c>
      <c r="R65" s="26">
        <v>346.6</v>
      </c>
      <c r="S65" s="26"/>
      <c r="T65" s="26"/>
      <c r="U65" s="26"/>
      <c r="V65" s="26">
        <v>40.4</v>
      </c>
      <c r="W65" s="26"/>
      <c r="X65" s="26">
        <v>-78.900000000000006</v>
      </c>
      <c r="Y65" s="26">
        <v>-50.2</v>
      </c>
      <c r="Z65" s="26"/>
      <c r="AA65" s="26"/>
      <c r="AB65" s="26"/>
      <c r="AC65" s="26"/>
      <c r="AD65" s="26"/>
      <c r="AE65" s="26"/>
      <c r="AF65" s="26"/>
      <c r="AG65" s="26"/>
      <c r="AH65" s="26">
        <v>103290</v>
      </c>
    </row>
    <row r="66" spans="1:34" x14ac:dyDescent="0.2">
      <c r="A66" s="12" t="s">
        <v>229</v>
      </c>
      <c r="B66" s="12" t="s">
        <v>230</v>
      </c>
      <c r="C66" s="12" t="s">
        <v>200</v>
      </c>
      <c r="D66" s="12" t="s">
        <v>10</v>
      </c>
      <c r="E66" s="12" t="s">
        <v>8</v>
      </c>
      <c r="F66" s="12" t="s">
        <v>12</v>
      </c>
      <c r="G66" s="26"/>
      <c r="H66" s="26">
        <v>40634</v>
      </c>
      <c r="I66" s="26">
        <v>23007.599999999999</v>
      </c>
      <c r="J66" s="26">
        <v>19017.900000000001</v>
      </c>
      <c r="K66" s="26">
        <v>4347.2</v>
      </c>
      <c r="L66" s="26">
        <v>4400</v>
      </c>
      <c r="M66" s="26">
        <v>6600</v>
      </c>
      <c r="N66" s="26"/>
      <c r="O66" s="26"/>
      <c r="P66" s="26"/>
      <c r="Q66" s="26"/>
      <c r="R66" s="26"/>
      <c r="S66" s="26"/>
      <c r="T66" s="26">
        <v>8121.3</v>
      </c>
      <c r="U66" s="26">
        <v>867.9</v>
      </c>
      <c r="V66" s="26"/>
      <c r="W66" s="26">
        <v>-297</v>
      </c>
      <c r="X66" s="26"/>
      <c r="Y66" s="26">
        <v>136.4</v>
      </c>
      <c r="Z66" s="26">
        <v>-698.5</v>
      </c>
      <c r="AA66" s="26">
        <v>-198</v>
      </c>
      <c r="AB66" s="26">
        <v>-744.7</v>
      </c>
      <c r="AC66" s="26"/>
      <c r="AD66" s="26"/>
      <c r="AE66" s="26"/>
      <c r="AF66" s="26"/>
      <c r="AG66" s="26"/>
      <c r="AH66" s="26">
        <v>40634</v>
      </c>
    </row>
    <row r="67" spans="1:34" x14ac:dyDescent="0.2">
      <c r="A67" s="12" t="s">
        <v>229</v>
      </c>
      <c r="B67" s="12" t="s">
        <v>230</v>
      </c>
      <c r="C67" s="12" t="s">
        <v>201</v>
      </c>
      <c r="D67" s="12" t="s">
        <v>10</v>
      </c>
      <c r="E67" s="12" t="s">
        <v>8</v>
      </c>
      <c r="F67" s="12" t="s">
        <v>12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>
        <v>-38.200000000000003</v>
      </c>
      <c r="AD67" s="26"/>
      <c r="AE67" s="26"/>
      <c r="AF67" s="26"/>
      <c r="AG67" s="26"/>
      <c r="AH67" s="26"/>
    </row>
    <row r="68" spans="1:34" x14ac:dyDescent="0.2">
      <c r="A68" s="12" t="s">
        <v>229</v>
      </c>
      <c r="B68" s="12" t="s">
        <v>230</v>
      </c>
      <c r="C68" s="12" t="s">
        <v>202</v>
      </c>
      <c r="D68" s="12" t="s">
        <v>10</v>
      </c>
      <c r="E68" s="12" t="s">
        <v>8</v>
      </c>
      <c r="F68" s="12" t="s">
        <v>12</v>
      </c>
      <c r="G68" s="26"/>
      <c r="H68" s="26"/>
      <c r="I68" s="26"/>
      <c r="J68" s="26"/>
      <c r="K68" s="26"/>
      <c r="L68" s="26"/>
      <c r="M68" s="26">
        <v>-11</v>
      </c>
      <c r="N68" s="26">
        <v>-11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x14ac:dyDescent="0.2">
      <c r="A69" s="12" t="s">
        <v>229</v>
      </c>
      <c r="B69" s="12" t="s">
        <v>230</v>
      </c>
      <c r="C69" s="12" t="s">
        <v>204</v>
      </c>
      <c r="D69" s="12" t="s">
        <v>10</v>
      </c>
      <c r="E69" s="12" t="s">
        <v>8</v>
      </c>
      <c r="F69" s="12" t="s">
        <v>12</v>
      </c>
      <c r="G69" s="26"/>
      <c r="H69" s="26"/>
      <c r="I69" s="26"/>
      <c r="J69" s="26"/>
      <c r="K69" s="26"/>
      <c r="L69" s="26"/>
      <c r="M69" s="26"/>
      <c r="N69" s="26"/>
      <c r="O69" s="26">
        <v>3.3</v>
      </c>
      <c r="P69" s="26">
        <v>-2178.6</v>
      </c>
      <c r="Q69" s="26">
        <v>2820.7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x14ac:dyDescent="0.2">
      <c r="A70" s="12" t="s">
        <v>229</v>
      </c>
      <c r="B70" s="12" t="s">
        <v>230</v>
      </c>
      <c r="C70" s="12" t="s">
        <v>205</v>
      </c>
      <c r="D70" s="12" t="s">
        <v>10</v>
      </c>
      <c r="E70" s="12" t="s">
        <v>8</v>
      </c>
      <c r="F70" s="12" t="s">
        <v>12</v>
      </c>
      <c r="G70" s="26"/>
      <c r="H70" s="26">
        <v>14094.3</v>
      </c>
      <c r="I70" s="26"/>
      <c r="J70" s="26"/>
      <c r="K70" s="26">
        <v>7480</v>
      </c>
      <c r="L70" s="26">
        <v>601.70000000000005</v>
      </c>
      <c r="M70" s="26">
        <v>622.6</v>
      </c>
      <c r="N70" s="26"/>
      <c r="O70" s="26">
        <v>7.7</v>
      </c>
      <c r="P70" s="26"/>
      <c r="Q70" s="26"/>
      <c r="R70" s="26"/>
      <c r="S70" s="26"/>
      <c r="T70" s="26"/>
      <c r="U70" s="26"/>
      <c r="V70" s="26"/>
      <c r="W70" s="26"/>
      <c r="X70" s="26"/>
      <c r="Y70" s="26">
        <v>2214.3000000000002</v>
      </c>
      <c r="Z70" s="26">
        <v>1901.9</v>
      </c>
      <c r="AA70" s="26">
        <v>-1711.5</v>
      </c>
      <c r="AB70" s="26"/>
      <c r="AC70" s="26"/>
      <c r="AD70" s="26">
        <v>-1375.6</v>
      </c>
      <c r="AE70" s="26"/>
      <c r="AF70" s="26">
        <v>-1310.2</v>
      </c>
      <c r="AG70" s="26"/>
      <c r="AH70" s="26">
        <v>14094.3</v>
      </c>
    </row>
    <row r="71" spans="1:34" x14ac:dyDescent="0.2">
      <c r="A71" s="12" t="s">
        <v>229</v>
      </c>
      <c r="B71" s="12" t="s">
        <v>230</v>
      </c>
      <c r="C71" s="12" t="s">
        <v>206</v>
      </c>
      <c r="D71" s="12" t="s">
        <v>10</v>
      </c>
      <c r="E71" s="12" t="s">
        <v>8</v>
      </c>
      <c r="F71" s="12" t="s">
        <v>12</v>
      </c>
      <c r="G71" s="26"/>
      <c r="H71" s="26">
        <v>56036.2</v>
      </c>
      <c r="I71" s="26"/>
      <c r="J71" s="26"/>
      <c r="K71" s="26">
        <v>12126.4</v>
      </c>
      <c r="L71" s="26">
        <v>16225</v>
      </c>
      <c r="M71" s="26">
        <v>15225.1</v>
      </c>
      <c r="N71" s="26">
        <v>8932</v>
      </c>
      <c r="O71" s="26">
        <v>11</v>
      </c>
      <c r="P71" s="26">
        <v>14.3</v>
      </c>
      <c r="Q71" s="26">
        <v>1.1000000000000001</v>
      </c>
      <c r="R71" s="26">
        <v>18.7</v>
      </c>
      <c r="S71" s="26">
        <v>2.2000000000000002</v>
      </c>
      <c r="T71" s="26">
        <v>2798.4</v>
      </c>
      <c r="U71" s="26">
        <v>-2182.4</v>
      </c>
      <c r="V71" s="26">
        <v>-568.70000000000005</v>
      </c>
      <c r="W71" s="26">
        <v>12</v>
      </c>
      <c r="X71" s="26">
        <v>-1718.2</v>
      </c>
      <c r="Y71" s="26">
        <v>7.4</v>
      </c>
      <c r="Z71" s="26">
        <v>-221.8</v>
      </c>
      <c r="AA71" s="26">
        <v>-410.5</v>
      </c>
      <c r="AB71" s="26">
        <v>-192.9</v>
      </c>
      <c r="AC71" s="26">
        <v>-953.9</v>
      </c>
      <c r="AD71" s="26">
        <v>-252.3</v>
      </c>
      <c r="AE71" s="26">
        <v>-317.39999999999998</v>
      </c>
      <c r="AF71" s="26"/>
      <c r="AG71" s="26"/>
      <c r="AH71" s="26">
        <v>56036.2</v>
      </c>
    </row>
    <row r="72" spans="1:34" x14ac:dyDescent="0.2">
      <c r="A72" s="12" t="s">
        <v>229</v>
      </c>
      <c r="B72" s="12" t="s">
        <v>230</v>
      </c>
      <c r="C72" s="12" t="s">
        <v>170</v>
      </c>
      <c r="D72" s="12" t="s">
        <v>10</v>
      </c>
      <c r="E72" s="12" t="s">
        <v>13</v>
      </c>
      <c r="F72" s="12" t="s">
        <v>14</v>
      </c>
      <c r="G72" s="26"/>
      <c r="H72" s="26">
        <v>1132.0999999999999</v>
      </c>
      <c r="I72" s="26">
        <v>823</v>
      </c>
      <c r="J72" s="26">
        <v>508</v>
      </c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>
        <v>-0.1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>
        <v>1132.0999999999999</v>
      </c>
    </row>
    <row r="73" spans="1:34" x14ac:dyDescent="0.2">
      <c r="A73" s="12" t="s">
        <v>229</v>
      </c>
      <c r="B73" s="12" t="s">
        <v>230</v>
      </c>
      <c r="C73" s="12" t="s">
        <v>172</v>
      </c>
      <c r="D73" s="12" t="s">
        <v>10</v>
      </c>
      <c r="E73" s="12" t="s">
        <v>13</v>
      </c>
      <c r="F73" s="12" t="s">
        <v>14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>
        <v>-0.1</v>
      </c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1:34" x14ac:dyDescent="0.2">
      <c r="A74" s="12" t="s">
        <v>229</v>
      </c>
      <c r="B74" s="12" t="s">
        <v>230</v>
      </c>
      <c r="C74" s="12" t="s">
        <v>176</v>
      </c>
      <c r="D74" s="12" t="s">
        <v>10</v>
      </c>
      <c r="E74" s="12" t="s">
        <v>13</v>
      </c>
      <c r="F74" s="12" t="s">
        <v>14</v>
      </c>
      <c r="G74" s="26"/>
      <c r="H74" s="26">
        <v>6169.5</v>
      </c>
      <c r="I74" s="26"/>
      <c r="J74" s="26"/>
      <c r="K74" s="26">
        <v>5427.2</v>
      </c>
      <c r="L74" s="26">
        <v>2422.4</v>
      </c>
      <c r="M74" s="26">
        <v>1704.5</v>
      </c>
      <c r="N74" s="26">
        <v>1439</v>
      </c>
      <c r="O74" s="26">
        <v>71</v>
      </c>
      <c r="P74" s="26">
        <v>223</v>
      </c>
      <c r="Q74" s="26">
        <v>184.3</v>
      </c>
      <c r="R74" s="26">
        <v>172.9</v>
      </c>
      <c r="S74" s="26">
        <v>143.1</v>
      </c>
      <c r="T74" s="26">
        <v>64.099999999999994</v>
      </c>
      <c r="U74" s="26">
        <v>0.1</v>
      </c>
      <c r="V74" s="26">
        <v>69.7</v>
      </c>
      <c r="W74" s="26">
        <v>37.1</v>
      </c>
      <c r="X74" s="26">
        <v>38.799999999999997</v>
      </c>
      <c r="Y74" s="26">
        <v>18.600000000000001</v>
      </c>
      <c r="Z74" s="26"/>
      <c r="AA74" s="26"/>
      <c r="AB74" s="26"/>
      <c r="AC74" s="26"/>
      <c r="AD74" s="26"/>
      <c r="AE74" s="26"/>
      <c r="AF74" s="26"/>
      <c r="AG74" s="26"/>
      <c r="AH74" s="26">
        <v>6169.5</v>
      </c>
    </row>
    <row r="75" spans="1:34" x14ac:dyDescent="0.2">
      <c r="A75" s="12" t="s">
        <v>229</v>
      </c>
      <c r="B75" s="12" t="s">
        <v>230</v>
      </c>
      <c r="C75" s="12" t="s">
        <v>177</v>
      </c>
      <c r="D75" s="12" t="s">
        <v>10</v>
      </c>
      <c r="E75" s="12" t="s">
        <v>13</v>
      </c>
      <c r="F75" s="12" t="s">
        <v>14</v>
      </c>
      <c r="G75" s="26"/>
      <c r="H75" s="26">
        <v>6895.2</v>
      </c>
      <c r="I75" s="26"/>
      <c r="J75" s="26"/>
      <c r="K75" s="26">
        <v>5534.2</v>
      </c>
      <c r="L75" s="26">
        <v>3005.9</v>
      </c>
      <c r="M75" s="26">
        <v>1135.5999999999999</v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>
        <v>6895.2</v>
      </c>
    </row>
    <row r="76" spans="1:34" x14ac:dyDescent="0.2">
      <c r="A76" s="12" t="s">
        <v>229</v>
      </c>
      <c r="B76" s="12" t="s">
        <v>230</v>
      </c>
      <c r="C76" s="12" t="s">
        <v>179</v>
      </c>
      <c r="D76" s="12" t="s">
        <v>10</v>
      </c>
      <c r="E76" s="12" t="s">
        <v>13</v>
      </c>
      <c r="F76" s="12" t="s">
        <v>14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>
        <v>-0.2</v>
      </c>
      <c r="AD76" s="26">
        <v>-0.2</v>
      </c>
      <c r="AE76" s="26"/>
      <c r="AF76" s="26"/>
      <c r="AG76" s="26"/>
      <c r="AH76" s="26"/>
    </row>
    <row r="77" spans="1:34" x14ac:dyDescent="0.2">
      <c r="A77" s="12" t="s">
        <v>229</v>
      </c>
      <c r="B77" s="12" t="s">
        <v>230</v>
      </c>
      <c r="C77" s="12" t="s">
        <v>184</v>
      </c>
      <c r="D77" s="12" t="s">
        <v>10</v>
      </c>
      <c r="E77" s="12" t="s">
        <v>13</v>
      </c>
      <c r="F77" s="12" t="s">
        <v>14</v>
      </c>
      <c r="G77" s="26"/>
      <c r="H77" s="26">
        <v>15636.4</v>
      </c>
      <c r="I77" s="26"/>
      <c r="J77" s="26">
        <v>17068.5</v>
      </c>
      <c r="K77" s="26">
        <v>15705.4</v>
      </c>
      <c r="L77" s="26">
        <v>7146</v>
      </c>
      <c r="M77" s="26">
        <v>463.7</v>
      </c>
      <c r="N77" s="26">
        <v>5248</v>
      </c>
      <c r="O77" s="26">
        <v>867.6</v>
      </c>
      <c r="P77" s="26">
        <v>1078.7</v>
      </c>
      <c r="Q77" s="26">
        <v>898.8</v>
      </c>
      <c r="R77" s="26">
        <v>1047.8</v>
      </c>
      <c r="S77" s="26">
        <v>876.4</v>
      </c>
      <c r="T77" s="26">
        <v>734.6</v>
      </c>
      <c r="U77" s="26">
        <v>1249.7</v>
      </c>
      <c r="V77" s="26">
        <v>569.1</v>
      </c>
      <c r="W77" s="26">
        <v>61.4</v>
      </c>
      <c r="X77" s="26">
        <v>399.9</v>
      </c>
      <c r="Y77" s="26">
        <v>348</v>
      </c>
      <c r="Z77" s="26">
        <v>418</v>
      </c>
      <c r="AA77" s="26">
        <v>245.7</v>
      </c>
      <c r="AB77" s="26">
        <v>193.8</v>
      </c>
      <c r="AC77" s="26"/>
      <c r="AD77" s="26"/>
      <c r="AE77" s="26"/>
      <c r="AF77" s="26"/>
      <c r="AG77" s="26"/>
      <c r="AH77" s="26">
        <v>15636.4</v>
      </c>
    </row>
    <row r="78" spans="1:34" x14ac:dyDescent="0.2">
      <c r="A78" s="12" t="s">
        <v>229</v>
      </c>
      <c r="B78" s="12" t="s">
        <v>230</v>
      </c>
      <c r="C78" s="12" t="s">
        <v>125</v>
      </c>
      <c r="D78" s="12" t="s">
        <v>10</v>
      </c>
      <c r="E78" s="12" t="s">
        <v>13</v>
      </c>
      <c r="F78" s="12" t="s">
        <v>14</v>
      </c>
      <c r="G78" s="26"/>
      <c r="H78" s="26">
        <v>27.2</v>
      </c>
      <c r="I78" s="26"/>
      <c r="J78" s="26"/>
      <c r="K78" s="26"/>
      <c r="L78" s="26">
        <v>9.9</v>
      </c>
      <c r="M78" s="26">
        <v>7.8</v>
      </c>
      <c r="N78" s="26">
        <v>6.1</v>
      </c>
      <c r="O78" s="26">
        <v>12.9</v>
      </c>
      <c r="P78" s="26">
        <v>2.9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>
        <v>27.2</v>
      </c>
    </row>
    <row r="79" spans="1:34" x14ac:dyDescent="0.2">
      <c r="A79" s="12" t="s">
        <v>229</v>
      </c>
      <c r="B79" s="12" t="s">
        <v>230</v>
      </c>
      <c r="C79" s="12" t="s">
        <v>197</v>
      </c>
      <c r="D79" s="12" t="s">
        <v>10</v>
      </c>
      <c r="E79" s="12" t="s">
        <v>13</v>
      </c>
      <c r="F79" s="12" t="s">
        <v>14</v>
      </c>
      <c r="G79" s="26"/>
      <c r="H79" s="26">
        <v>330</v>
      </c>
      <c r="I79" s="26">
        <v>310</v>
      </c>
      <c r="J79" s="26">
        <v>310</v>
      </c>
      <c r="K79" s="26">
        <v>400</v>
      </c>
      <c r="L79" s="26">
        <v>100</v>
      </c>
      <c r="M79" s="26">
        <v>196.6</v>
      </c>
      <c r="N79" s="26">
        <v>202.9</v>
      </c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>
        <v>330</v>
      </c>
    </row>
    <row r="80" spans="1:34" x14ac:dyDescent="0.2">
      <c r="A80" s="12" t="s">
        <v>229</v>
      </c>
      <c r="B80" s="12" t="s">
        <v>230</v>
      </c>
      <c r="C80" s="12" t="s">
        <v>202</v>
      </c>
      <c r="D80" s="12" t="s">
        <v>10</v>
      </c>
      <c r="E80" s="12" t="s">
        <v>13</v>
      </c>
      <c r="F80" s="12" t="s">
        <v>14</v>
      </c>
      <c r="G80" s="26"/>
      <c r="H80" s="26"/>
      <c r="I80" s="26"/>
      <c r="J80" s="26"/>
      <c r="K80" s="26"/>
      <c r="L80" s="26"/>
      <c r="M80" s="26"/>
      <c r="N80" s="26"/>
      <c r="O80" s="26">
        <v>-4</v>
      </c>
      <c r="P80" s="26"/>
      <c r="Q80" s="26"/>
      <c r="R80" s="26">
        <v>-0.1</v>
      </c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1:35" x14ac:dyDescent="0.2">
      <c r="A81" s="12" t="s">
        <v>229</v>
      </c>
      <c r="B81" s="12" t="s">
        <v>230</v>
      </c>
      <c r="C81" s="12" t="s">
        <v>205</v>
      </c>
      <c r="D81" s="12" t="s">
        <v>10</v>
      </c>
      <c r="E81" s="12" t="s">
        <v>13</v>
      </c>
      <c r="F81" s="12" t="s">
        <v>14</v>
      </c>
      <c r="G81" s="26"/>
      <c r="H81" s="26">
        <v>7810.3</v>
      </c>
      <c r="I81" s="26"/>
      <c r="J81" s="26"/>
      <c r="K81" s="26">
        <v>7275.7</v>
      </c>
      <c r="L81" s="26">
        <v>5370.9</v>
      </c>
      <c r="M81" s="26">
        <v>5519.5</v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>
        <v>7810.3</v>
      </c>
    </row>
    <row r="82" spans="1:35" x14ac:dyDescent="0.2">
      <c r="A82" s="12" t="s">
        <v>229</v>
      </c>
      <c r="B82" s="12" t="s">
        <v>230</v>
      </c>
      <c r="C82" s="12" t="s">
        <v>206</v>
      </c>
      <c r="D82" s="12" t="s">
        <v>10</v>
      </c>
      <c r="E82" s="12" t="s">
        <v>13</v>
      </c>
      <c r="F82" s="12" t="s">
        <v>14</v>
      </c>
      <c r="G82" s="26"/>
      <c r="H82" s="26">
        <v>31517</v>
      </c>
      <c r="I82" s="26"/>
      <c r="J82" s="26"/>
      <c r="K82" s="26">
        <v>25722.6</v>
      </c>
      <c r="L82" s="26">
        <v>20637.099999999999</v>
      </c>
      <c r="M82" s="26">
        <v>5794.6</v>
      </c>
      <c r="N82" s="26">
        <v>4598.6000000000004</v>
      </c>
      <c r="O82" s="26">
        <v>447.5</v>
      </c>
      <c r="P82" s="26">
        <v>437.3</v>
      </c>
      <c r="Q82" s="26">
        <v>262.3</v>
      </c>
      <c r="R82" s="26">
        <v>245.8</v>
      </c>
      <c r="S82" s="26">
        <v>300.39999999999998</v>
      </c>
      <c r="T82" s="26">
        <v>197.1</v>
      </c>
      <c r="U82" s="26">
        <v>2.4</v>
      </c>
      <c r="V82" s="26">
        <v>1.9</v>
      </c>
      <c r="W82" s="26">
        <v>124.8</v>
      </c>
      <c r="X82" s="26">
        <v>124.5</v>
      </c>
      <c r="Y82" s="26">
        <v>171.8</v>
      </c>
      <c r="Z82" s="26">
        <v>13</v>
      </c>
      <c r="AA82" s="26">
        <v>99</v>
      </c>
      <c r="AB82" s="26">
        <v>-8.3000000000000007</v>
      </c>
      <c r="AC82" s="26">
        <v>-87</v>
      </c>
      <c r="AD82" s="26">
        <v>-117.1</v>
      </c>
      <c r="AE82" s="26">
        <v>-116.4</v>
      </c>
      <c r="AF82" s="26"/>
      <c r="AG82" s="26"/>
      <c r="AH82" s="26">
        <v>31517</v>
      </c>
    </row>
    <row r="83" spans="1:35" x14ac:dyDescent="0.2">
      <c r="A83" s="12" t="s">
        <v>229</v>
      </c>
      <c r="B83" s="12" t="s">
        <v>230</v>
      </c>
      <c r="C83" s="12" t="s">
        <v>164</v>
      </c>
      <c r="D83" s="12" t="s">
        <v>15</v>
      </c>
      <c r="E83" s="12" t="s">
        <v>6</v>
      </c>
      <c r="F83" s="12" t="s">
        <v>16</v>
      </c>
      <c r="G83" s="26"/>
      <c r="H83" s="26">
        <v>132.4</v>
      </c>
      <c r="I83" s="26"/>
      <c r="J83" s="26"/>
      <c r="K83" s="26">
        <v>123.9</v>
      </c>
      <c r="L83" s="26">
        <v>170</v>
      </c>
      <c r="M83" s="26">
        <v>95.4</v>
      </c>
      <c r="N83" s="26">
        <v>84.5</v>
      </c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>
        <v>-13.4</v>
      </c>
      <c r="Z83" s="26">
        <v>-14.8</v>
      </c>
      <c r="AA83" s="26">
        <v>-14.2</v>
      </c>
      <c r="AB83" s="26">
        <v>-15.7</v>
      </c>
      <c r="AC83" s="26">
        <v>-14.5</v>
      </c>
      <c r="AD83" s="26">
        <v>-14.63</v>
      </c>
      <c r="AE83" s="26">
        <v>-7.34</v>
      </c>
      <c r="AF83" s="26">
        <v>-2.0499999999999998</v>
      </c>
      <c r="AG83" s="26"/>
      <c r="AH83" s="26">
        <v>587.1</v>
      </c>
    </row>
    <row r="84" spans="1:35" x14ac:dyDescent="0.2">
      <c r="A84" s="12" t="s">
        <v>229</v>
      </c>
      <c r="B84" s="12" t="s">
        <v>230</v>
      </c>
      <c r="C84" s="12" t="s">
        <v>168</v>
      </c>
      <c r="D84" s="12" t="s">
        <v>15</v>
      </c>
      <c r="E84" s="12" t="s">
        <v>6</v>
      </c>
      <c r="F84" s="12" t="s">
        <v>16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>
        <v>-0.8</v>
      </c>
      <c r="T84" s="26">
        <v>-0.3</v>
      </c>
      <c r="U84" s="26">
        <v>-0.8</v>
      </c>
      <c r="V84" s="26">
        <v>-0.6</v>
      </c>
      <c r="W84" s="26">
        <v>-0.6</v>
      </c>
      <c r="X84" s="26"/>
      <c r="Y84" s="26">
        <v>-0.6</v>
      </c>
      <c r="Z84" s="26">
        <v>-1.2</v>
      </c>
      <c r="AA84" s="26"/>
      <c r="AB84" s="26"/>
      <c r="AC84" s="26"/>
      <c r="AD84" s="26">
        <v>-0.47</v>
      </c>
      <c r="AE84" s="26">
        <v>-0.91</v>
      </c>
      <c r="AF84" s="26">
        <v>-0.59</v>
      </c>
      <c r="AG84" s="26"/>
      <c r="AH84" s="26"/>
    </row>
    <row r="85" spans="1:35" x14ac:dyDescent="0.2">
      <c r="A85" s="12" t="s">
        <v>229</v>
      </c>
      <c r="B85" s="12" t="s">
        <v>230</v>
      </c>
      <c r="C85" s="12" t="s">
        <v>170</v>
      </c>
      <c r="D85" s="12" t="s">
        <v>15</v>
      </c>
      <c r="E85" s="12" t="s">
        <v>6</v>
      </c>
      <c r="F85" s="12" t="s">
        <v>16</v>
      </c>
      <c r="G85" s="26"/>
      <c r="H85" s="26">
        <v>245.9</v>
      </c>
      <c r="I85" s="26">
        <v>90.1</v>
      </c>
      <c r="J85" s="26">
        <v>108.1</v>
      </c>
      <c r="K85" s="26">
        <v>96.6</v>
      </c>
      <c r="L85" s="26">
        <v>42.5</v>
      </c>
      <c r="M85" s="26">
        <v>76.8</v>
      </c>
      <c r="N85" s="26">
        <v>59</v>
      </c>
      <c r="O85" s="26">
        <v>64.8</v>
      </c>
      <c r="P85" s="26">
        <v>66.7</v>
      </c>
      <c r="Q85" s="26">
        <v>57.9</v>
      </c>
      <c r="R85" s="26">
        <v>79.599999999999994</v>
      </c>
      <c r="S85" s="26">
        <v>79.900000000000006</v>
      </c>
      <c r="T85" s="26">
        <v>108.1</v>
      </c>
      <c r="U85" s="26">
        <v>53</v>
      </c>
      <c r="V85" s="26">
        <v>74.7</v>
      </c>
      <c r="W85" s="26">
        <v>91.1</v>
      </c>
      <c r="X85" s="26">
        <v>92.9</v>
      </c>
      <c r="Y85" s="26">
        <v>80.599999999999994</v>
      </c>
      <c r="Z85" s="26">
        <v>84.5</v>
      </c>
      <c r="AA85" s="26">
        <v>59.2</v>
      </c>
      <c r="AB85" s="26">
        <v>72.3</v>
      </c>
      <c r="AC85" s="26">
        <v>44.5</v>
      </c>
      <c r="AD85" s="26">
        <v>47.78</v>
      </c>
      <c r="AE85" s="26">
        <v>49.14</v>
      </c>
      <c r="AF85" s="26">
        <v>46.75</v>
      </c>
      <c r="AG85" s="26"/>
      <c r="AH85" s="26">
        <v>819.6</v>
      </c>
    </row>
    <row r="86" spans="1:35" x14ac:dyDescent="0.2">
      <c r="A86" s="12" t="s">
        <v>229</v>
      </c>
      <c r="B86" s="12" t="s">
        <v>230</v>
      </c>
      <c r="C86" s="12" t="s">
        <v>172</v>
      </c>
      <c r="D86" s="12" t="s">
        <v>15</v>
      </c>
      <c r="E86" s="12" t="s">
        <v>6</v>
      </c>
      <c r="F86" s="12" t="s">
        <v>16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>
        <v>-0.3</v>
      </c>
      <c r="W86" s="26">
        <v>-0.3</v>
      </c>
      <c r="X86" s="26">
        <v>-0.1</v>
      </c>
      <c r="Y86" s="26"/>
      <c r="Z86" s="26">
        <v>-0.3</v>
      </c>
      <c r="AA86" s="26">
        <v>-0.7</v>
      </c>
      <c r="AB86" s="26">
        <v>-0.1</v>
      </c>
      <c r="AC86" s="26">
        <v>-0.2</v>
      </c>
      <c r="AD86" s="26">
        <v>-0.1</v>
      </c>
      <c r="AE86" s="26">
        <v>-0.02</v>
      </c>
      <c r="AF86" s="26">
        <v>-0.45</v>
      </c>
      <c r="AG86" s="26"/>
      <c r="AH86" s="26">
        <v>107.6</v>
      </c>
    </row>
    <row r="87" spans="1:35" x14ac:dyDescent="0.2">
      <c r="A87" s="12" t="s">
        <v>229</v>
      </c>
      <c r="B87" s="12" t="s">
        <v>230</v>
      </c>
      <c r="C87" s="12" t="s">
        <v>173</v>
      </c>
      <c r="D87" s="12" t="s">
        <v>15</v>
      </c>
      <c r="E87" s="12" t="s">
        <v>6</v>
      </c>
      <c r="F87" s="12" t="s">
        <v>16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>
        <v>-0.9</v>
      </c>
      <c r="U87" s="26"/>
      <c r="V87" s="26">
        <v>-0.3</v>
      </c>
      <c r="W87" s="26"/>
      <c r="X87" s="26"/>
      <c r="Y87" s="26">
        <v>-0.7</v>
      </c>
      <c r="Z87" s="26">
        <v>-0.4</v>
      </c>
      <c r="AA87" s="26">
        <v>-1</v>
      </c>
      <c r="AB87" s="26"/>
      <c r="AC87" s="26"/>
      <c r="AD87" s="26">
        <v>-0.53</v>
      </c>
      <c r="AE87" s="26">
        <v>-0.95</v>
      </c>
      <c r="AF87" s="26"/>
      <c r="AG87" s="26"/>
      <c r="AH87" s="26">
        <v>68.900000000000006</v>
      </c>
    </row>
    <row r="88" spans="1:35" x14ac:dyDescent="0.2">
      <c r="A88" s="12" t="s">
        <v>229</v>
      </c>
      <c r="B88" s="12" t="s">
        <v>230</v>
      </c>
      <c r="C88" s="12" t="s">
        <v>174</v>
      </c>
      <c r="D88" s="12" t="s">
        <v>15</v>
      </c>
      <c r="E88" s="12" t="s">
        <v>6</v>
      </c>
      <c r="F88" s="12" t="s">
        <v>16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>
        <v>-0.02</v>
      </c>
      <c r="AF88" s="26"/>
      <c r="AG88" s="26"/>
      <c r="AH88" s="26">
        <v>2.8</v>
      </c>
    </row>
    <row r="89" spans="1:35" x14ac:dyDescent="0.2">
      <c r="A89" s="12" t="s">
        <v>229</v>
      </c>
      <c r="B89" s="12" t="s">
        <v>230</v>
      </c>
      <c r="C89" s="12" t="s">
        <v>175</v>
      </c>
      <c r="D89" s="12" t="s">
        <v>15</v>
      </c>
      <c r="E89" s="12" t="s">
        <v>6</v>
      </c>
      <c r="F89" s="12" t="s">
        <v>16</v>
      </c>
      <c r="G89" s="26"/>
      <c r="H89" s="26"/>
      <c r="I89" s="26"/>
      <c r="J89" s="26"/>
      <c r="K89" s="26"/>
      <c r="L89" s="26"/>
      <c r="M89" s="26"/>
      <c r="N89" s="26"/>
      <c r="O89" s="26">
        <v>-0.4</v>
      </c>
      <c r="P89" s="26"/>
      <c r="Q89" s="26"/>
      <c r="R89" s="26"/>
      <c r="S89" s="26"/>
      <c r="T89" s="26"/>
      <c r="U89" s="26"/>
      <c r="V89" s="26"/>
      <c r="W89" s="26"/>
      <c r="X89" s="26"/>
      <c r="Y89" s="26">
        <v>-1.6</v>
      </c>
      <c r="Z89" s="26"/>
      <c r="AA89" s="26"/>
      <c r="AB89" s="26">
        <v>-1.1000000000000001</v>
      </c>
      <c r="AC89" s="26"/>
      <c r="AD89" s="26"/>
      <c r="AE89" s="26">
        <v>-1.1599999999999999</v>
      </c>
      <c r="AF89" s="26"/>
      <c r="AG89" s="26"/>
      <c r="AH89" s="26">
        <v>36.5</v>
      </c>
    </row>
    <row r="90" spans="1:35" x14ac:dyDescent="0.2">
      <c r="A90" s="12" t="s">
        <v>229</v>
      </c>
      <c r="B90" s="12" t="s">
        <v>230</v>
      </c>
      <c r="C90" s="12" t="s">
        <v>176</v>
      </c>
      <c r="D90" s="12" t="s">
        <v>15</v>
      </c>
      <c r="E90" s="12" t="s">
        <v>6</v>
      </c>
      <c r="F90" s="12" t="s">
        <v>16</v>
      </c>
      <c r="G90" s="26"/>
      <c r="H90" s="26">
        <v>791.7</v>
      </c>
      <c r="I90" s="26"/>
      <c r="J90" s="26"/>
      <c r="K90" s="26">
        <v>2046.1</v>
      </c>
      <c r="L90" s="26">
        <v>2889.8</v>
      </c>
      <c r="M90" s="26">
        <v>4723.8</v>
      </c>
      <c r="N90" s="26">
        <v>5797.7</v>
      </c>
      <c r="O90" s="26">
        <v>5672.8</v>
      </c>
      <c r="P90" s="26">
        <v>5334.7</v>
      </c>
      <c r="Q90" s="26">
        <v>6314</v>
      </c>
      <c r="R90" s="26">
        <v>6299.4</v>
      </c>
      <c r="S90" s="26">
        <v>6567</v>
      </c>
      <c r="T90" s="26">
        <v>6429.9</v>
      </c>
      <c r="U90" s="26">
        <v>6131.5</v>
      </c>
      <c r="V90" s="26">
        <v>5080</v>
      </c>
      <c r="W90" s="26">
        <v>3417.9</v>
      </c>
      <c r="X90" s="26">
        <v>1537.2</v>
      </c>
      <c r="Y90" s="26">
        <v>1164</v>
      </c>
      <c r="Z90" s="26">
        <v>1584.7</v>
      </c>
      <c r="AA90" s="26">
        <v>2314.1</v>
      </c>
      <c r="AB90" s="26">
        <v>840.5</v>
      </c>
      <c r="AC90" s="26">
        <v>584</v>
      </c>
      <c r="AD90" s="26">
        <v>598.9</v>
      </c>
      <c r="AE90" s="26">
        <v>310.11</v>
      </c>
      <c r="AF90" s="26">
        <v>382.01</v>
      </c>
      <c r="AG90" s="26"/>
      <c r="AH90" s="26">
        <v>2337.5</v>
      </c>
    </row>
    <row r="91" spans="1:35" x14ac:dyDescent="0.2">
      <c r="A91" s="12" t="s">
        <v>229</v>
      </c>
      <c r="B91" s="12" t="s">
        <v>230</v>
      </c>
      <c r="C91" s="12" t="s">
        <v>177</v>
      </c>
      <c r="D91" s="12" t="s">
        <v>15</v>
      </c>
      <c r="E91" s="12" t="s">
        <v>6</v>
      </c>
      <c r="F91" s="12" t="s">
        <v>16</v>
      </c>
      <c r="G91" s="26"/>
      <c r="H91" s="26">
        <v>510.9</v>
      </c>
      <c r="I91" s="26"/>
      <c r="J91" s="26"/>
      <c r="K91" s="26">
        <v>594.70000000000005</v>
      </c>
      <c r="L91" s="26">
        <v>479.7</v>
      </c>
      <c r="M91" s="26">
        <v>610.29999999999995</v>
      </c>
      <c r="N91" s="26">
        <v>641.5</v>
      </c>
      <c r="O91" s="26">
        <v>793.7</v>
      </c>
      <c r="P91" s="26">
        <v>804.9</v>
      </c>
      <c r="Q91" s="26">
        <v>681.9</v>
      </c>
      <c r="R91" s="26">
        <v>528.5</v>
      </c>
      <c r="S91" s="26">
        <v>1750.7</v>
      </c>
      <c r="T91" s="26">
        <v>435.1</v>
      </c>
      <c r="U91" s="26">
        <v>429.1</v>
      </c>
      <c r="V91" s="26">
        <v>226.7</v>
      </c>
      <c r="W91" s="26">
        <v>255.4</v>
      </c>
      <c r="X91" s="26">
        <v>380.3</v>
      </c>
      <c r="Y91" s="26">
        <v>363.8</v>
      </c>
      <c r="Z91" s="26">
        <v>287.39999999999998</v>
      </c>
      <c r="AA91" s="26">
        <v>957.8</v>
      </c>
      <c r="AB91" s="26">
        <v>892</v>
      </c>
      <c r="AC91" s="26">
        <v>175.5</v>
      </c>
      <c r="AD91" s="26">
        <v>-9.6</v>
      </c>
      <c r="AE91" s="26">
        <v>-7.94</v>
      </c>
      <c r="AF91" s="26">
        <v>-8.86</v>
      </c>
      <c r="AG91" s="26"/>
      <c r="AH91" s="26">
        <v>3425.6</v>
      </c>
    </row>
    <row r="92" spans="1:35" x14ac:dyDescent="0.2">
      <c r="A92" s="12" t="s">
        <v>229</v>
      </c>
      <c r="B92" s="12" t="s">
        <v>230</v>
      </c>
      <c r="C92" s="12" t="s">
        <v>178</v>
      </c>
      <c r="D92" s="12" t="s">
        <v>15</v>
      </c>
      <c r="E92" s="12" t="s">
        <v>6</v>
      </c>
      <c r="F92" s="12" t="s">
        <v>16</v>
      </c>
      <c r="G92" s="26"/>
      <c r="H92" s="26">
        <v>75.400000000000006</v>
      </c>
      <c r="I92" s="26">
        <v>109.9</v>
      </c>
      <c r="J92" s="26">
        <v>130.1</v>
      </c>
      <c r="K92" s="26">
        <v>115</v>
      </c>
      <c r="L92" s="26">
        <v>188.8</v>
      </c>
      <c r="M92" s="26">
        <v>252</v>
      </c>
      <c r="N92" s="26">
        <v>376.8</v>
      </c>
      <c r="O92" s="26">
        <v>440.3</v>
      </c>
      <c r="P92" s="26">
        <v>465.4</v>
      </c>
      <c r="Q92" s="26">
        <v>512.4</v>
      </c>
      <c r="R92" s="26">
        <v>590.29999999999995</v>
      </c>
      <c r="S92" s="26">
        <v>439</v>
      </c>
      <c r="T92" s="26">
        <v>0.4</v>
      </c>
      <c r="U92" s="26">
        <v>368.5</v>
      </c>
      <c r="V92" s="26">
        <v>312.7</v>
      </c>
      <c r="W92" s="26">
        <v>299.8</v>
      </c>
      <c r="X92" s="26">
        <v>253.6</v>
      </c>
      <c r="Y92" s="26"/>
      <c r="Z92" s="26"/>
      <c r="AA92" s="26"/>
      <c r="AB92" s="26"/>
      <c r="AC92" s="26"/>
      <c r="AD92" s="26"/>
      <c r="AE92" s="26"/>
      <c r="AF92" s="26"/>
      <c r="AG92" s="26"/>
      <c r="AH92" s="26">
        <v>235.3</v>
      </c>
    </row>
    <row r="93" spans="1:35" x14ac:dyDescent="0.2">
      <c r="A93" s="12" t="s">
        <v>229</v>
      </c>
      <c r="B93" s="12" t="s">
        <v>230</v>
      </c>
      <c r="C93" s="12" t="s">
        <v>179</v>
      </c>
      <c r="D93" s="12" t="s">
        <v>15</v>
      </c>
      <c r="E93" s="12" t="s">
        <v>6</v>
      </c>
      <c r="F93" s="12" t="s">
        <v>16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>
        <v>-0.1</v>
      </c>
      <c r="AB93" s="26">
        <v>-0.1</v>
      </c>
      <c r="AC93" s="26">
        <v>-1.2</v>
      </c>
      <c r="AD93" s="26">
        <v>-0.16</v>
      </c>
      <c r="AE93" s="26">
        <v>-0.04</v>
      </c>
      <c r="AF93" s="26"/>
      <c r="AG93" s="26"/>
      <c r="AH93" s="26">
        <v>67.900000000000006</v>
      </c>
    </row>
    <row r="94" spans="1:35" x14ac:dyDescent="0.2">
      <c r="A94" s="12" t="s">
        <v>229</v>
      </c>
      <c r="B94" s="12" t="s">
        <v>230</v>
      </c>
      <c r="C94" s="12" t="s">
        <v>183</v>
      </c>
      <c r="D94" s="12" t="s">
        <v>15</v>
      </c>
      <c r="E94" s="12" t="s">
        <v>6</v>
      </c>
      <c r="F94" s="12" t="s">
        <v>16</v>
      </c>
      <c r="G94" s="26"/>
      <c r="H94" s="26">
        <v>336.6</v>
      </c>
      <c r="I94" s="26">
        <v>426.9</v>
      </c>
      <c r="J94" s="26">
        <v>433.8</v>
      </c>
      <c r="K94" s="26">
        <v>450.1</v>
      </c>
      <c r="L94" s="26">
        <v>496</v>
      </c>
      <c r="M94" s="26">
        <v>550.79999999999995</v>
      </c>
      <c r="N94" s="26">
        <v>472.5</v>
      </c>
      <c r="O94" s="26">
        <v>769.8</v>
      </c>
      <c r="P94" s="26">
        <v>629.20000000000005</v>
      </c>
      <c r="Q94" s="26">
        <v>690</v>
      </c>
      <c r="R94" s="26">
        <v>750.2</v>
      </c>
      <c r="S94" s="26">
        <v>465.8</v>
      </c>
      <c r="T94" s="26">
        <v>485.2</v>
      </c>
      <c r="U94" s="26">
        <v>388.9</v>
      </c>
      <c r="V94" s="26">
        <v>216.1</v>
      </c>
      <c r="W94" s="26">
        <v>90.9</v>
      </c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>
        <v>1704.1</v>
      </c>
    </row>
    <row r="95" spans="1:35" s="12" customFormat="1" x14ac:dyDescent="0.2">
      <c r="A95" s="12" t="s">
        <v>229</v>
      </c>
      <c r="B95" s="12" t="s">
        <v>230</v>
      </c>
      <c r="C95" s="12" t="s">
        <v>184</v>
      </c>
      <c r="D95" s="12" t="s">
        <v>15</v>
      </c>
      <c r="E95" s="12" t="s">
        <v>6</v>
      </c>
      <c r="F95" s="12" t="s">
        <v>16</v>
      </c>
      <c r="G95" s="26"/>
      <c r="H95" s="26">
        <v>1627</v>
      </c>
      <c r="I95" s="26"/>
      <c r="J95" s="26">
        <v>2362.9</v>
      </c>
      <c r="K95" s="26">
        <v>2570.3000000000002</v>
      </c>
      <c r="L95" s="26">
        <v>4493.2</v>
      </c>
      <c r="M95" s="26">
        <v>3347.1</v>
      </c>
      <c r="N95" s="26">
        <v>6296.2</v>
      </c>
      <c r="O95" s="26">
        <v>4377.3999999999996</v>
      </c>
      <c r="P95" s="26">
        <v>4194.8999999999996</v>
      </c>
      <c r="Q95" s="26">
        <v>3965.9</v>
      </c>
      <c r="R95" s="26">
        <v>4607.6000000000004</v>
      </c>
      <c r="S95" s="26">
        <v>3928.1</v>
      </c>
      <c r="T95" s="26">
        <v>3768.2</v>
      </c>
      <c r="U95" s="26">
        <v>3195.3</v>
      </c>
      <c r="V95" s="26">
        <v>3152.8</v>
      </c>
      <c r="W95" s="26">
        <v>1925.1</v>
      </c>
      <c r="X95" s="26">
        <v>1042</v>
      </c>
      <c r="Y95" s="26">
        <v>851.7</v>
      </c>
      <c r="Z95" s="26">
        <v>680.4</v>
      </c>
      <c r="AA95" s="26">
        <v>777</v>
      </c>
      <c r="AB95" s="26">
        <v>494.2</v>
      </c>
      <c r="AC95" s="26">
        <v>274</v>
      </c>
      <c r="AD95" s="26">
        <v>267.61</v>
      </c>
      <c r="AE95" s="26">
        <v>165.63</v>
      </c>
      <c r="AF95" s="26">
        <v>164.42</v>
      </c>
      <c r="AG95" s="26"/>
      <c r="AH95" s="26">
        <v>5645.4</v>
      </c>
      <c r="AI95"/>
    </row>
    <row r="96" spans="1:35" x14ac:dyDescent="0.2">
      <c r="A96" s="12" t="s">
        <v>229</v>
      </c>
      <c r="B96" s="12" t="s">
        <v>230</v>
      </c>
      <c r="C96" s="12" t="s">
        <v>192</v>
      </c>
      <c r="D96" s="12" t="s">
        <v>15</v>
      </c>
      <c r="E96" s="12" t="s">
        <v>6</v>
      </c>
      <c r="F96" s="12" t="s">
        <v>16</v>
      </c>
      <c r="G96" s="26"/>
      <c r="H96" s="26">
        <v>508.4</v>
      </c>
      <c r="I96" s="26">
        <v>600.20000000000005</v>
      </c>
      <c r="J96" s="26"/>
      <c r="K96" s="26">
        <v>699.2</v>
      </c>
      <c r="L96" s="26">
        <v>822.3</v>
      </c>
      <c r="M96" s="26">
        <v>882.9</v>
      </c>
      <c r="N96" s="26">
        <v>844.7</v>
      </c>
      <c r="O96" s="26">
        <v>975.4</v>
      </c>
      <c r="P96" s="26">
        <v>926.7</v>
      </c>
      <c r="Q96" s="26">
        <v>1144.5999999999999</v>
      </c>
      <c r="R96" s="26">
        <v>984.4</v>
      </c>
      <c r="S96" s="26">
        <v>995.3</v>
      </c>
      <c r="T96" s="26">
        <v>826.4</v>
      </c>
      <c r="U96" s="26">
        <v>845.5</v>
      </c>
      <c r="V96" s="26">
        <v>704</v>
      </c>
      <c r="W96" s="26">
        <v>900.9</v>
      </c>
      <c r="X96" s="26">
        <v>867.2</v>
      </c>
      <c r="Y96" s="26">
        <v>1016.8</v>
      </c>
      <c r="Z96" s="26">
        <v>787.3</v>
      </c>
      <c r="AA96" s="26">
        <v>800.8</v>
      </c>
      <c r="AB96" s="26">
        <v>208</v>
      </c>
      <c r="AC96" s="26">
        <v>333.6</v>
      </c>
      <c r="AD96" s="26">
        <v>-0.43</v>
      </c>
      <c r="AE96" s="26">
        <v>116.6</v>
      </c>
      <c r="AF96" s="26">
        <v>127.57</v>
      </c>
      <c r="AG96" s="26"/>
      <c r="AH96" s="26">
        <v>1568.7</v>
      </c>
    </row>
    <row r="97" spans="1:34" x14ac:dyDescent="0.2">
      <c r="A97" s="12" t="s">
        <v>229</v>
      </c>
      <c r="B97" s="12" t="s">
        <v>230</v>
      </c>
      <c r="C97" s="12" t="s">
        <v>194</v>
      </c>
      <c r="D97" s="12" t="s">
        <v>15</v>
      </c>
      <c r="E97" s="12" t="s">
        <v>6</v>
      </c>
      <c r="F97" s="12" t="s">
        <v>16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>
        <v>-0.3</v>
      </c>
      <c r="S97" s="26">
        <v>-0.5</v>
      </c>
      <c r="T97" s="26">
        <v>-0.6</v>
      </c>
      <c r="U97" s="26">
        <v>-1</v>
      </c>
      <c r="V97" s="26">
        <v>-0.5</v>
      </c>
      <c r="W97" s="26">
        <v>-0.5</v>
      </c>
      <c r="X97" s="26">
        <v>-0.1</v>
      </c>
      <c r="Y97" s="26">
        <v>-0.2</v>
      </c>
      <c r="Z97" s="26">
        <v>-0.4</v>
      </c>
      <c r="AA97" s="26">
        <v>-0.2</v>
      </c>
      <c r="AB97" s="26">
        <v>-0.2</v>
      </c>
      <c r="AC97" s="26"/>
      <c r="AD97" s="26">
        <v>-0.06</v>
      </c>
      <c r="AE97" s="26"/>
      <c r="AF97" s="26"/>
      <c r="AG97" s="26"/>
      <c r="AH97" s="26">
        <v>38</v>
      </c>
    </row>
    <row r="98" spans="1:34" x14ac:dyDescent="0.2">
      <c r="A98" s="12" t="s">
        <v>229</v>
      </c>
      <c r="B98" s="12" t="s">
        <v>230</v>
      </c>
      <c r="C98" s="12" t="s">
        <v>195</v>
      </c>
      <c r="D98" s="12" t="s">
        <v>15</v>
      </c>
      <c r="E98" s="12" t="s">
        <v>6</v>
      </c>
      <c r="F98" s="12" t="s">
        <v>16</v>
      </c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>
        <v>-0.2</v>
      </c>
      <c r="AD98" s="26">
        <v>-0.09</v>
      </c>
      <c r="AE98" s="26">
        <v>-0.24</v>
      </c>
      <c r="AF98" s="26"/>
      <c r="AG98" s="26"/>
      <c r="AH98" s="26">
        <v>97.3</v>
      </c>
    </row>
    <row r="99" spans="1:34" x14ac:dyDescent="0.2">
      <c r="A99" s="12" t="s">
        <v>229</v>
      </c>
      <c r="B99" s="12" t="s">
        <v>230</v>
      </c>
      <c r="C99" s="12" t="s">
        <v>125</v>
      </c>
      <c r="D99" s="12" t="s">
        <v>15</v>
      </c>
      <c r="E99" s="12" t="s">
        <v>6</v>
      </c>
      <c r="F99" s="12" t="s">
        <v>16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>
        <v>-0.98</v>
      </c>
      <c r="AF99" s="26"/>
      <c r="AG99" s="26"/>
      <c r="AH99" s="26"/>
    </row>
    <row r="100" spans="1:34" x14ac:dyDescent="0.2">
      <c r="A100" s="12" t="s">
        <v>229</v>
      </c>
      <c r="B100" s="12" t="s">
        <v>230</v>
      </c>
      <c r="C100" s="12" t="s">
        <v>197</v>
      </c>
      <c r="D100" s="12" t="s">
        <v>15</v>
      </c>
      <c r="E100" s="12" t="s">
        <v>6</v>
      </c>
      <c r="F100" s="12" t="s">
        <v>16</v>
      </c>
      <c r="G100" s="26"/>
      <c r="H100" s="26">
        <v>1194</v>
      </c>
      <c r="I100" s="26">
        <v>436.5</v>
      </c>
      <c r="J100" s="26">
        <v>425.5</v>
      </c>
      <c r="K100" s="26">
        <v>267.2</v>
      </c>
      <c r="L100" s="26">
        <v>172</v>
      </c>
      <c r="M100" s="26">
        <v>198.1</v>
      </c>
      <c r="N100" s="26">
        <v>184.2</v>
      </c>
      <c r="O100" s="26">
        <v>74.400000000000006</v>
      </c>
      <c r="P100" s="26">
        <v>72.3</v>
      </c>
      <c r="Q100" s="26">
        <v>67.099999999999994</v>
      </c>
      <c r="R100" s="26">
        <v>146.30000000000001</v>
      </c>
      <c r="S100" s="26">
        <v>168.9</v>
      </c>
      <c r="T100" s="26">
        <v>684.3</v>
      </c>
      <c r="U100" s="26">
        <v>219.4</v>
      </c>
      <c r="V100" s="26">
        <v>326.8</v>
      </c>
      <c r="W100" s="26">
        <v>256.8</v>
      </c>
      <c r="X100" s="26">
        <v>221.9</v>
      </c>
      <c r="Y100" s="26">
        <v>267.60000000000002</v>
      </c>
      <c r="Z100" s="26">
        <v>281.39999999999998</v>
      </c>
      <c r="AA100" s="26">
        <v>279</v>
      </c>
      <c r="AB100" s="26">
        <v>292.10000000000002</v>
      </c>
      <c r="AC100" s="26">
        <v>552.79999999999995</v>
      </c>
      <c r="AD100" s="26">
        <v>495.72</v>
      </c>
      <c r="AE100" s="26">
        <v>466.62</v>
      </c>
      <c r="AF100" s="26">
        <v>364.2</v>
      </c>
      <c r="AG100" s="26"/>
      <c r="AH100" s="26">
        <v>4066.1</v>
      </c>
    </row>
    <row r="101" spans="1:34" x14ac:dyDescent="0.2">
      <c r="A101" s="12" t="s">
        <v>229</v>
      </c>
      <c r="B101" s="12" t="s">
        <v>230</v>
      </c>
      <c r="C101" s="12" t="s">
        <v>198</v>
      </c>
      <c r="D101" s="12" t="s">
        <v>15</v>
      </c>
      <c r="E101" s="12" t="s">
        <v>6</v>
      </c>
      <c r="F101" s="12" t="s">
        <v>16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>
        <v>-0.1</v>
      </c>
      <c r="AA101" s="26">
        <v>-0.1</v>
      </c>
      <c r="AB101" s="26">
        <v>-0.1</v>
      </c>
      <c r="AC101" s="26">
        <v>-0.1</v>
      </c>
      <c r="AD101" s="26">
        <v>-0.14000000000000001</v>
      </c>
      <c r="AE101" s="26">
        <v>-0.13</v>
      </c>
      <c r="AF101" s="26">
        <v>-0.13</v>
      </c>
      <c r="AG101" s="26"/>
      <c r="AH101" s="26">
        <v>29.1</v>
      </c>
    </row>
    <row r="102" spans="1:34" x14ac:dyDescent="0.2">
      <c r="A102" s="12" t="s">
        <v>229</v>
      </c>
      <c r="B102" s="12" t="s">
        <v>230</v>
      </c>
      <c r="C102" s="12" t="s">
        <v>200</v>
      </c>
      <c r="D102" s="12" t="s">
        <v>15</v>
      </c>
      <c r="E102" s="12" t="s">
        <v>6</v>
      </c>
      <c r="F102" s="12" t="s">
        <v>16</v>
      </c>
      <c r="G102" s="26"/>
      <c r="H102" s="26">
        <v>482.2</v>
      </c>
      <c r="I102" s="26">
        <v>422.5</v>
      </c>
      <c r="J102" s="26">
        <v>317</v>
      </c>
      <c r="K102" s="26">
        <v>399.9</v>
      </c>
      <c r="L102" s="26">
        <v>412.5</v>
      </c>
      <c r="M102" s="26">
        <v>97.7</v>
      </c>
      <c r="N102" s="26">
        <v>741.2</v>
      </c>
      <c r="O102" s="26">
        <v>249.4</v>
      </c>
      <c r="P102" s="26">
        <v>948.6</v>
      </c>
      <c r="Q102" s="26">
        <v>915.4</v>
      </c>
      <c r="R102" s="26">
        <v>916.4</v>
      </c>
      <c r="S102" s="26">
        <v>354.6</v>
      </c>
      <c r="T102" s="26">
        <v>214.1</v>
      </c>
      <c r="U102" s="26"/>
      <c r="V102" s="26">
        <v>188</v>
      </c>
      <c r="W102" s="26">
        <v>47.4</v>
      </c>
      <c r="X102" s="26">
        <v>579.1</v>
      </c>
      <c r="Y102" s="26"/>
      <c r="Z102" s="26">
        <v>9.3000000000000007</v>
      </c>
      <c r="AA102" s="26">
        <v>105.1</v>
      </c>
      <c r="AB102" s="26">
        <v>83.9</v>
      </c>
      <c r="AC102" s="26">
        <v>92.7</v>
      </c>
      <c r="AD102" s="26">
        <v>-0.06</v>
      </c>
      <c r="AE102" s="26"/>
      <c r="AF102" s="26"/>
      <c r="AG102" s="26"/>
      <c r="AH102" s="26">
        <v>1345.5</v>
      </c>
    </row>
    <row r="103" spans="1:34" x14ac:dyDescent="0.2">
      <c r="A103" s="12" t="s">
        <v>229</v>
      </c>
      <c r="B103" s="12" t="s">
        <v>230</v>
      </c>
      <c r="C103" s="12" t="s">
        <v>201</v>
      </c>
      <c r="D103" s="12" t="s">
        <v>15</v>
      </c>
      <c r="E103" s="12" t="s">
        <v>6</v>
      </c>
      <c r="F103" s="12" t="s">
        <v>16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>
        <v>-1.8</v>
      </c>
      <c r="Y103" s="26"/>
      <c r="Z103" s="26"/>
      <c r="AA103" s="26"/>
      <c r="AB103" s="26"/>
      <c r="AC103" s="26">
        <v>-0.9</v>
      </c>
      <c r="AD103" s="26">
        <v>-2.2999999999999998</v>
      </c>
      <c r="AE103" s="26">
        <v>-0.79</v>
      </c>
      <c r="AF103" s="26"/>
      <c r="AG103" s="26"/>
      <c r="AH103" s="26">
        <v>78.599999999999994</v>
      </c>
    </row>
    <row r="104" spans="1:34" x14ac:dyDescent="0.2">
      <c r="A104" s="12" t="s">
        <v>229</v>
      </c>
      <c r="B104" s="12" t="s">
        <v>230</v>
      </c>
      <c r="C104" s="12" t="s">
        <v>202</v>
      </c>
      <c r="D104" s="12" t="s">
        <v>15</v>
      </c>
      <c r="E104" s="12" t="s">
        <v>6</v>
      </c>
      <c r="F104" s="12" t="s">
        <v>16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>
        <v>-3.3</v>
      </c>
      <c r="U104" s="26">
        <v>-2.8</v>
      </c>
      <c r="V104" s="26">
        <v>-0.6</v>
      </c>
      <c r="W104" s="26">
        <v>-0.6</v>
      </c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>
        <v>65.3</v>
      </c>
    </row>
    <row r="105" spans="1:34" x14ac:dyDescent="0.2">
      <c r="A105" s="12" t="s">
        <v>229</v>
      </c>
      <c r="B105" s="12" t="s">
        <v>230</v>
      </c>
      <c r="C105" s="12" t="s">
        <v>205</v>
      </c>
      <c r="D105" s="12" t="s">
        <v>15</v>
      </c>
      <c r="E105" s="12" t="s">
        <v>6</v>
      </c>
      <c r="F105" s="12" t="s">
        <v>16</v>
      </c>
      <c r="G105" s="26"/>
      <c r="H105" s="26">
        <v>678.8</v>
      </c>
      <c r="I105" s="26"/>
      <c r="J105" s="26"/>
      <c r="K105" s="26">
        <v>779</v>
      </c>
      <c r="L105" s="26">
        <v>587.20000000000005</v>
      </c>
      <c r="M105" s="26">
        <v>1198.3</v>
      </c>
      <c r="N105" s="26">
        <v>1367.6</v>
      </c>
      <c r="O105" s="26">
        <v>1244.8</v>
      </c>
      <c r="P105" s="26">
        <v>1183.2</v>
      </c>
      <c r="Q105" s="26">
        <v>1314</v>
      </c>
      <c r="R105" s="26">
        <v>1194.2</v>
      </c>
      <c r="S105" s="26">
        <v>942.4</v>
      </c>
      <c r="T105" s="26">
        <v>948.5</v>
      </c>
      <c r="U105" s="26">
        <v>1244.8</v>
      </c>
      <c r="V105" s="26">
        <v>1312.2</v>
      </c>
      <c r="W105" s="26">
        <v>745.7</v>
      </c>
      <c r="X105" s="26">
        <v>882</v>
      </c>
      <c r="Y105" s="26">
        <v>7.7</v>
      </c>
      <c r="Z105" s="26">
        <v>1197.2</v>
      </c>
      <c r="AA105" s="26">
        <v>275.8</v>
      </c>
      <c r="AB105" s="26">
        <v>131.69999999999999</v>
      </c>
      <c r="AC105" s="26"/>
      <c r="AD105" s="26">
        <v>-6.49</v>
      </c>
      <c r="AE105" s="26">
        <v>-0.05</v>
      </c>
      <c r="AF105" s="26">
        <v>-6.88</v>
      </c>
      <c r="AG105" s="26"/>
      <c r="AH105" s="26">
        <v>2755.8</v>
      </c>
    </row>
    <row r="106" spans="1:34" x14ac:dyDescent="0.2">
      <c r="A106" s="12" t="s">
        <v>229</v>
      </c>
      <c r="B106" s="12" t="s">
        <v>230</v>
      </c>
      <c r="C106" s="12" t="s">
        <v>206</v>
      </c>
      <c r="D106" s="12" t="s">
        <v>15</v>
      </c>
      <c r="E106" s="12" t="s">
        <v>6</v>
      </c>
      <c r="F106" s="12" t="s">
        <v>16</v>
      </c>
      <c r="G106" s="26"/>
      <c r="H106" s="26">
        <v>6558.7</v>
      </c>
      <c r="I106" s="26"/>
      <c r="J106" s="26"/>
      <c r="K106" s="26">
        <v>5559.9</v>
      </c>
      <c r="L106" s="26">
        <v>7127.2</v>
      </c>
      <c r="M106" s="26">
        <v>12317.4</v>
      </c>
      <c r="N106" s="26">
        <v>14810.3</v>
      </c>
      <c r="O106" s="26">
        <v>12508.4</v>
      </c>
      <c r="P106" s="26">
        <v>12487.6</v>
      </c>
      <c r="Q106" s="26">
        <v>15297.6</v>
      </c>
      <c r="R106" s="26">
        <v>14450.8</v>
      </c>
      <c r="S106" s="26">
        <v>14290.7</v>
      </c>
      <c r="T106" s="26">
        <v>12279.6</v>
      </c>
      <c r="U106" s="26">
        <v>12399.4</v>
      </c>
      <c r="V106" s="26">
        <v>5503</v>
      </c>
      <c r="W106" s="26">
        <v>6151.4</v>
      </c>
      <c r="X106" s="26">
        <v>6008.6</v>
      </c>
      <c r="Y106" s="26">
        <v>5716</v>
      </c>
      <c r="Z106" s="26">
        <v>5644.7</v>
      </c>
      <c r="AA106" s="26">
        <v>4865</v>
      </c>
      <c r="AB106" s="26">
        <v>2799.1</v>
      </c>
      <c r="AC106" s="26">
        <v>2348.1999999999998</v>
      </c>
      <c r="AD106" s="26">
        <v>2088.75</v>
      </c>
      <c r="AE106" s="26">
        <v>1498.18</v>
      </c>
      <c r="AF106" s="54"/>
      <c r="AG106" s="26"/>
      <c r="AH106" s="26">
        <v>15389.6</v>
      </c>
    </row>
    <row r="107" spans="1:34" x14ac:dyDescent="0.2">
      <c r="A107" s="12" t="s">
        <v>229</v>
      </c>
      <c r="B107" s="12" t="s">
        <v>230</v>
      </c>
      <c r="C107" s="12" t="s">
        <v>176</v>
      </c>
      <c r="D107" s="12" t="s">
        <v>15</v>
      </c>
      <c r="E107" s="12" t="s">
        <v>8</v>
      </c>
      <c r="F107" s="12" t="s">
        <v>17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>
        <v>-0.3</v>
      </c>
      <c r="AD107" s="26"/>
      <c r="AE107" s="26"/>
      <c r="AF107" s="26"/>
      <c r="AG107" s="26"/>
      <c r="AH107" s="26"/>
    </row>
    <row r="108" spans="1:34" x14ac:dyDescent="0.2">
      <c r="A108" s="12" t="s">
        <v>229</v>
      </c>
      <c r="B108" s="12" t="s">
        <v>230</v>
      </c>
      <c r="C108" s="12" t="s">
        <v>205</v>
      </c>
      <c r="D108" s="12" t="s">
        <v>15</v>
      </c>
      <c r="E108" s="12" t="s">
        <v>8</v>
      </c>
      <c r="F108" s="12" t="s">
        <v>17</v>
      </c>
      <c r="G108" s="26"/>
      <c r="H108" s="26"/>
      <c r="I108" s="26"/>
      <c r="J108" s="26"/>
      <c r="K108" s="26"/>
      <c r="L108" s="26"/>
      <c r="M108" s="26"/>
      <c r="N108" s="26"/>
      <c r="O108" s="26">
        <v>0.1</v>
      </c>
      <c r="P108" s="26"/>
      <c r="Q108" s="26"/>
      <c r="R108" s="26">
        <v>-0.2</v>
      </c>
      <c r="S108" s="26"/>
      <c r="T108" s="26"/>
      <c r="U108" s="26"/>
      <c r="V108" s="26">
        <v>-0.1</v>
      </c>
      <c r="W108" s="26"/>
      <c r="X108" s="26"/>
      <c r="Y108" s="26"/>
      <c r="Z108" s="26"/>
      <c r="AA108" s="26"/>
      <c r="AB108" s="26">
        <v>1.2</v>
      </c>
      <c r="AC108" s="26"/>
      <c r="AD108" s="26"/>
      <c r="AE108" s="26">
        <v>-0.9</v>
      </c>
      <c r="AF108" s="26"/>
      <c r="AG108" s="26"/>
      <c r="AH108" s="26"/>
    </row>
    <row r="109" spans="1:34" x14ac:dyDescent="0.2">
      <c r="A109" s="12" t="s">
        <v>229</v>
      </c>
      <c r="B109" s="12" t="s">
        <v>230</v>
      </c>
      <c r="C109" s="12" t="s">
        <v>206</v>
      </c>
      <c r="D109" s="12" t="s">
        <v>15</v>
      </c>
      <c r="E109" s="12" t="s">
        <v>8</v>
      </c>
      <c r="F109" s="12" t="s">
        <v>17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>
        <v>0.7</v>
      </c>
      <c r="V109" s="26"/>
      <c r="W109" s="26"/>
      <c r="X109" s="26"/>
      <c r="Y109" s="26"/>
      <c r="Z109" s="26">
        <v>2.7</v>
      </c>
      <c r="AA109" s="26">
        <v>-1</v>
      </c>
      <c r="AB109" s="26"/>
      <c r="AC109" s="26"/>
      <c r="AD109" s="26"/>
      <c r="AE109" s="26"/>
      <c r="AF109" s="26"/>
      <c r="AG109" s="26"/>
      <c r="AH109" s="26"/>
    </row>
    <row r="110" spans="1:34" s="12" customFormat="1" x14ac:dyDescent="0.2">
      <c r="A110" s="12" t="s">
        <v>229</v>
      </c>
      <c r="B110" s="12" t="s">
        <v>230</v>
      </c>
      <c r="C110" s="12" t="s">
        <v>172</v>
      </c>
      <c r="D110" s="12" t="s">
        <v>15</v>
      </c>
      <c r="E110" s="12" t="s">
        <v>13</v>
      </c>
      <c r="F110" s="12" t="s">
        <v>18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>
        <v>-0.2</v>
      </c>
      <c r="Y110" s="26">
        <v>-0.2</v>
      </c>
      <c r="Z110" s="26"/>
      <c r="AA110" s="26">
        <v>-0.3</v>
      </c>
      <c r="AB110" s="26">
        <v>-0.3</v>
      </c>
      <c r="AC110" s="26"/>
      <c r="AD110" s="26"/>
      <c r="AE110" s="26"/>
      <c r="AF110" s="26"/>
      <c r="AG110" s="26"/>
      <c r="AH110" s="26"/>
    </row>
    <row r="111" spans="1:34" x14ac:dyDescent="0.2">
      <c r="A111" s="12" t="s">
        <v>229</v>
      </c>
      <c r="B111" s="12" t="s">
        <v>230</v>
      </c>
      <c r="C111" s="12" t="s">
        <v>182</v>
      </c>
      <c r="D111" s="12" t="s">
        <v>15</v>
      </c>
      <c r="E111" s="12" t="s">
        <v>13</v>
      </c>
      <c r="F111" s="12" t="s">
        <v>18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>
        <v>-72.8</v>
      </c>
      <c r="AC111" s="26"/>
      <c r="AD111" s="26">
        <v>14</v>
      </c>
      <c r="AE111" s="26">
        <v>-15.7</v>
      </c>
      <c r="AF111" s="26">
        <v>3.5</v>
      </c>
      <c r="AG111" s="26"/>
      <c r="AH111" s="26"/>
    </row>
    <row r="112" spans="1:34" x14ac:dyDescent="0.2">
      <c r="A112" s="12" t="s">
        <v>229</v>
      </c>
      <c r="B112" s="12" t="s">
        <v>230</v>
      </c>
      <c r="C112" s="12" t="s">
        <v>192</v>
      </c>
      <c r="D112" s="12" t="s">
        <v>15</v>
      </c>
      <c r="E112" s="12" t="s">
        <v>13</v>
      </c>
      <c r="F112" s="12" t="s">
        <v>18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>
        <v>-1.5</v>
      </c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x14ac:dyDescent="0.2">
      <c r="A113" s="12" t="s">
        <v>229</v>
      </c>
      <c r="B113" s="12" t="s">
        <v>230</v>
      </c>
      <c r="C113" s="12" t="s">
        <v>206</v>
      </c>
      <c r="D113" s="12" t="s">
        <v>15</v>
      </c>
      <c r="E113" s="12" t="s">
        <v>13</v>
      </c>
      <c r="F113" s="12" t="s">
        <v>18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>
        <v>-39.200000000000003</v>
      </c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x14ac:dyDescent="0.2">
      <c r="A114" s="12" t="s">
        <v>229</v>
      </c>
      <c r="B114" s="12" t="s">
        <v>230</v>
      </c>
      <c r="C114" s="12" t="s">
        <v>172</v>
      </c>
      <c r="D114" s="12" t="s">
        <v>19</v>
      </c>
      <c r="E114" s="12" t="s">
        <v>6</v>
      </c>
      <c r="F114" s="12" t="s">
        <v>20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>
        <v>-1.2</v>
      </c>
      <c r="Y114" s="26"/>
      <c r="Z114" s="26"/>
      <c r="AA114" s="26">
        <v>-0.1</v>
      </c>
      <c r="AB114" s="26"/>
      <c r="AC114" s="26"/>
      <c r="AD114" s="26"/>
      <c r="AE114" s="26"/>
      <c r="AF114" s="26"/>
      <c r="AG114" s="26"/>
      <c r="AH114" s="26"/>
    </row>
    <row r="115" spans="1:34" x14ac:dyDescent="0.2">
      <c r="A115" s="12" t="s">
        <v>229</v>
      </c>
      <c r="B115" s="12" t="s">
        <v>230</v>
      </c>
      <c r="C115" s="12" t="s">
        <v>176</v>
      </c>
      <c r="D115" s="12" t="s">
        <v>19</v>
      </c>
      <c r="E115" s="12" t="s">
        <v>6</v>
      </c>
      <c r="F115" s="12" t="s">
        <v>20</v>
      </c>
      <c r="G115" s="26"/>
      <c r="H115" s="26"/>
      <c r="I115" s="26"/>
      <c r="J115" s="26">
        <v>2517</v>
      </c>
      <c r="K115" s="26"/>
      <c r="L115" s="26"/>
      <c r="M115" s="26"/>
      <c r="N115" s="26">
        <v>1976.4</v>
      </c>
      <c r="O115" s="26">
        <v>2740.2</v>
      </c>
      <c r="P115" s="26">
        <v>2577.6</v>
      </c>
      <c r="Q115" s="26">
        <v>2080.1999999999998</v>
      </c>
      <c r="R115" s="26">
        <v>1903.2</v>
      </c>
      <c r="S115" s="26">
        <v>1424.4</v>
      </c>
      <c r="T115" s="26">
        <v>1258.2</v>
      </c>
      <c r="U115" s="26">
        <v>1244.9000000000001</v>
      </c>
      <c r="V115" s="26">
        <v>1010</v>
      </c>
      <c r="W115" s="26">
        <v>1114.2</v>
      </c>
      <c r="X115" s="26">
        <v>94.2</v>
      </c>
      <c r="Y115" s="26">
        <v>-3.6</v>
      </c>
      <c r="Z115" s="26"/>
      <c r="AA115" s="26"/>
      <c r="AB115" s="26"/>
      <c r="AC115" s="26"/>
      <c r="AD115" s="26"/>
      <c r="AE115" s="26"/>
      <c r="AF115" s="26"/>
      <c r="AG115" s="26"/>
      <c r="AH115" s="26">
        <v>2517</v>
      </c>
    </row>
    <row r="116" spans="1:34" x14ac:dyDescent="0.2">
      <c r="A116" s="12" t="s">
        <v>229</v>
      </c>
      <c r="B116" s="12" t="s">
        <v>230</v>
      </c>
      <c r="C116" s="12" t="s">
        <v>177</v>
      </c>
      <c r="D116" s="12" t="s">
        <v>19</v>
      </c>
      <c r="E116" s="12" t="s">
        <v>6</v>
      </c>
      <c r="F116" s="12" t="s">
        <v>20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>
        <v>-0.1</v>
      </c>
      <c r="AE116" s="26"/>
      <c r="AF116" s="26"/>
      <c r="AG116" s="26"/>
      <c r="AH116" s="26"/>
    </row>
    <row r="117" spans="1:34" x14ac:dyDescent="0.2">
      <c r="A117" s="12" t="s">
        <v>229</v>
      </c>
      <c r="B117" s="12" t="s">
        <v>230</v>
      </c>
      <c r="C117" s="12" t="s">
        <v>182</v>
      </c>
      <c r="D117" s="12" t="s">
        <v>19</v>
      </c>
      <c r="E117" s="12" t="s">
        <v>6</v>
      </c>
      <c r="F117" s="12" t="s">
        <v>20</v>
      </c>
      <c r="G117" s="26"/>
      <c r="H117" s="26"/>
      <c r="I117" s="26"/>
      <c r="J117" s="26">
        <v>16800</v>
      </c>
      <c r="K117" s="26"/>
      <c r="L117" s="26"/>
      <c r="M117" s="26"/>
      <c r="N117" s="26">
        <v>14026.8</v>
      </c>
      <c r="O117" s="26">
        <v>13703.4</v>
      </c>
      <c r="P117" s="26">
        <v>14475</v>
      </c>
      <c r="Q117" s="26">
        <v>14372.4</v>
      </c>
      <c r="R117" s="26">
        <v>11332.8</v>
      </c>
      <c r="S117" s="26">
        <v>12088.2</v>
      </c>
      <c r="T117" s="26">
        <v>8014.2</v>
      </c>
      <c r="U117" s="26">
        <v>7531.2</v>
      </c>
      <c r="V117" s="26">
        <v>5127.5</v>
      </c>
      <c r="W117" s="26">
        <v>4730.3999999999996</v>
      </c>
      <c r="X117" s="26">
        <v>3532.6</v>
      </c>
      <c r="Y117" s="26">
        <v>4409.8</v>
      </c>
      <c r="Z117" s="26">
        <v>2344.1999999999998</v>
      </c>
      <c r="AA117" s="26">
        <v>2094.1</v>
      </c>
      <c r="AB117" s="26">
        <v>2733.7</v>
      </c>
      <c r="AC117" s="26">
        <v>1879.2</v>
      </c>
      <c r="AD117" s="26">
        <v>768.8</v>
      </c>
      <c r="AE117" s="26">
        <v>1562.5</v>
      </c>
      <c r="AF117" s="26">
        <v>730.9</v>
      </c>
      <c r="AG117" s="26"/>
      <c r="AH117" s="26">
        <v>16800</v>
      </c>
    </row>
    <row r="118" spans="1:34" x14ac:dyDescent="0.2">
      <c r="A118" s="12" t="s">
        <v>229</v>
      </c>
      <c r="B118" s="12" t="s">
        <v>230</v>
      </c>
      <c r="C118" s="12" t="s">
        <v>184</v>
      </c>
      <c r="D118" s="12" t="s">
        <v>19</v>
      </c>
      <c r="E118" s="12" t="s">
        <v>6</v>
      </c>
      <c r="F118" s="12" t="s">
        <v>20</v>
      </c>
      <c r="G118" s="26"/>
      <c r="H118" s="26"/>
      <c r="I118" s="26"/>
      <c r="J118" s="26">
        <v>3376.1</v>
      </c>
      <c r="K118" s="26"/>
      <c r="L118" s="26"/>
      <c r="M118" s="26"/>
      <c r="N118" s="26">
        <v>3162</v>
      </c>
      <c r="O118" s="26">
        <v>3009</v>
      </c>
      <c r="P118" s="26">
        <v>2905.2</v>
      </c>
      <c r="Q118" s="26">
        <v>2740.8</v>
      </c>
      <c r="R118" s="26">
        <v>2419.8000000000002</v>
      </c>
      <c r="S118" s="26">
        <v>2258.4</v>
      </c>
      <c r="T118" s="26">
        <v>1612.8</v>
      </c>
      <c r="U118" s="26">
        <v>1571.4</v>
      </c>
      <c r="V118" s="26">
        <v>882.6</v>
      </c>
      <c r="W118" s="26">
        <v>896.8</v>
      </c>
      <c r="X118" s="26">
        <v>346</v>
      </c>
      <c r="Y118" s="26">
        <v>287.3</v>
      </c>
      <c r="Z118" s="26">
        <v>281.60000000000002</v>
      </c>
      <c r="AA118" s="26">
        <v>223.2</v>
      </c>
      <c r="AB118" s="26">
        <v>161.19999999999999</v>
      </c>
      <c r="AC118" s="26">
        <v>138.4</v>
      </c>
      <c r="AD118" s="26">
        <v>127.5</v>
      </c>
      <c r="AE118" s="26">
        <v>83</v>
      </c>
      <c r="AF118" s="26">
        <v>0.7</v>
      </c>
      <c r="AG118" s="26"/>
      <c r="AH118" s="26">
        <v>3376.1</v>
      </c>
    </row>
    <row r="119" spans="1:34" x14ac:dyDescent="0.2">
      <c r="A119" s="12" t="s">
        <v>229</v>
      </c>
      <c r="B119" s="12" t="s">
        <v>230</v>
      </c>
      <c r="C119" s="12" t="s">
        <v>125</v>
      </c>
      <c r="D119" s="12" t="s">
        <v>19</v>
      </c>
      <c r="E119" s="12" t="s">
        <v>6</v>
      </c>
      <c r="F119" s="12" t="s">
        <v>20</v>
      </c>
      <c r="G119" s="26"/>
      <c r="H119" s="26"/>
      <c r="I119" s="26"/>
      <c r="J119" s="26"/>
      <c r="K119" s="26"/>
      <c r="L119" s="26">
        <v>2.6</v>
      </c>
      <c r="M119" s="26">
        <v>12.6</v>
      </c>
      <c r="N119" s="26">
        <v>21.4</v>
      </c>
      <c r="O119" s="26">
        <v>10.8</v>
      </c>
      <c r="P119" s="26">
        <v>9.9</v>
      </c>
      <c r="Q119" s="26">
        <v>31.2</v>
      </c>
      <c r="R119" s="26">
        <v>13.2</v>
      </c>
      <c r="S119" s="26"/>
      <c r="T119" s="26">
        <v>18.100000000000001</v>
      </c>
      <c r="U119" s="26">
        <v>21.4</v>
      </c>
      <c r="V119" s="26">
        <v>17.2</v>
      </c>
      <c r="W119" s="26">
        <v>5</v>
      </c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1:34" x14ac:dyDescent="0.2">
      <c r="A120" s="12" t="s">
        <v>229</v>
      </c>
      <c r="B120" s="12" t="s">
        <v>230</v>
      </c>
      <c r="C120" s="12" t="s">
        <v>204</v>
      </c>
      <c r="D120" s="12" t="s">
        <v>19</v>
      </c>
      <c r="E120" s="12" t="s">
        <v>6</v>
      </c>
      <c r="F120" s="12" t="s">
        <v>20</v>
      </c>
      <c r="G120" s="26"/>
      <c r="H120" s="26"/>
      <c r="I120" s="26"/>
      <c r="J120" s="26"/>
      <c r="K120" s="26"/>
      <c r="L120" s="26"/>
      <c r="M120" s="26"/>
      <c r="N120" s="26">
        <v>841.2</v>
      </c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x14ac:dyDescent="0.2">
      <c r="A121" s="12" t="s">
        <v>229</v>
      </c>
      <c r="B121" s="12" t="s">
        <v>230</v>
      </c>
      <c r="C121" s="12" t="s">
        <v>206</v>
      </c>
      <c r="D121" s="12" t="s">
        <v>19</v>
      </c>
      <c r="E121" s="12" t="s">
        <v>6</v>
      </c>
      <c r="F121" s="12" t="s">
        <v>20</v>
      </c>
      <c r="G121" s="26"/>
      <c r="H121" s="26"/>
      <c r="I121" s="26"/>
      <c r="J121" s="26">
        <v>16908</v>
      </c>
      <c r="K121" s="26"/>
      <c r="L121" s="26"/>
      <c r="M121" s="26">
        <v>16929.599999999999</v>
      </c>
      <c r="N121" s="26">
        <v>14364.6</v>
      </c>
      <c r="O121" s="26">
        <v>16119.6</v>
      </c>
      <c r="P121" s="26">
        <v>15981</v>
      </c>
      <c r="Q121" s="26">
        <v>16424.400000000001</v>
      </c>
      <c r="R121" s="26">
        <v>12602</v>
      </c>
      <c r="S121" s="26">
        <v>10360</v>
      </c>
      <c r="T121" s="26">
        <v>8345.4</v>
      </c>
      <c r="U121" s="26">
        <v>5901</v>
      </c>
      <c r="V121" s="26">
        <v>7727.4</v>
      </c>
      <c r="W121" s="26">
        <v>7718.2</v>
      </c>
      <c r="X121" s="26">
        <v>6589.2</v>
      </c>
      <c r="Y121" s="26">
        <v>6502.2</v>
      </c>
      <c r="Z121" s="26">
        <v>4688.5</v>
      </c>
      <c r="AA121" s="26">
        <v>3770.7</v>
      </c>
      <c r="AB121" s="26">
        <v>3562.9</v>
      </c>
      <c r="AC121" s="26">
        <v>2276.9</v>
      </c>
      <c r="AD121" s="26">
        <v>1662.1</v>
      </c>
      <c r="AE121" s="26">
        <v>608</v>
      </c>
      <c r="AF121" s="54"/>
      <c r="AG121" s="26"/>
      <c r="AH121" s="26">
        <v>16908</v>
      </c>
    </row>
    <row r="122" spans="1:34" x14ac:dyDescent="0.2">
      <c r="A122" s="12" t="s">
        <v>229</v>
      </c>
      <c r="B122" s="12" t="s">
        <v>231</v>
      </c>
      <c r="C122" s="12" t="s">
        <v>25</v>
      </c>
      <c r="D122" s="12" t="s">
        <v>5</v>
      </c>
      <c r="E122" s="12" t="s">
        <v>6</v>
      </c>
      <c r="F122" s="12" t="s">
        <v>7</v>
      </c>
      <c r="G122" s="26">
        <v>5574</v>
      </c>
      <c r="H122" s="26">
        <v>2960</v>
      </c>
      <c r="I122" s="26">
        <v>3201</v>
      </c>
      <c r="J122" s="26">
        <v>3257</v>
      </c>
      <c r="K122" s="26">
        <v>1650</v>
      </c>
      <c r="L122" s="26">
        <v>1536</v>
      </c>
      <c r="M122" s="26">
        <v>1260</v>
      </c>
      <c r="N122" s="26">
        <v>2800</v>
      </c>
      <c r="O122" s="26">
        <v>2632</v>
      </c>
      <c r="P122" s="26">
        <v>2804</v>
      </c>
      <c r="Q122" s="26">
        <v>2954</v>
      </c>
      <c r="R122" s="26">
        <v>3101</v>
      </c>
      <c r="S122" s="26">
        <v>3027</v>
      </c>
      <c r="T122" s="26">
        <v>2899</v>
      </c>
      <c r="U122" s="26">
        <v>3015</v>
      </c>
      <c r="V122" s="26">
        <v>3018</v>
      </c>
      <c r="W122" s="26">
        <v>3016</v>
      </c>
      <c r="X122" s="26">
        <v>1646</v>
      </c>
      <c r="Y122" s="26">
        <v>1645.2</v>
      </c>
      <c r="Z122" s="26">
        <v>442.9</v>
      </c>
      <c r="AA122" s="26"/>
      <c r="AB122" s="26"/>
      <c r="AC122" s="26"/>
      <c r="AD122" s="26"/>
      <c r="AE122" s="26"/>
      <c r="AF122" s="26"/>
      <c r="AG122" s="26"/>
      <c r="AH122" s="26">
        <v>2745.3</v>
      </c>
    </row>
    <row r="123" spans="1:34" x14ac:dyDescent="0.2">
      <c r="A123" s="12" t="s">
        <v>229</v>
      </c>
      <c r="B123" s="12" t="s">
        <v>231</v>
      </c>
      <c r="C123" s="12" t="s">
        <v>37</v>
      </c>
      <c r="D123" s="12" t="s">
        <v>5</v>
      </c>
      <c r="E123" s="12" t="s">
        <v>6</v>
      </c>
      <c r="F123" s="12" t="s">
        <v>7</v>
      </c>
      <c r="G123" s="26">
        <v>10218</v>
      </c>
      <c r="H123" s="26">
        <v>9109.7000000000007</v>
      </c>
      <c r="I123" s="26">
        <v>8538.7999999999993</v>
      </c>
      <c r="J123" s="26">
        <v>9551.4</v>
      </c>
      <c r="K123" s="26">
        <v>9345</v>
      </c>
      <c r="L123" s="26">
        <v>13012</v>
      </c>
      <c r="M123" s="26">
        <v>11860.2</v>
      </c>
      <c r="N123" s="26">
        <v>11750.5</v>
      </c>
      <c r="O123" s="26">
        <v>9434</v>
      </c>
      <c r="P123" s="26">
        <v>9362</v>
      </c>
      <c r="Q123" s="26">
        <v>7986</v>
      </c>
      <c r="R123" s="26">
        <v>11286</v>
      </c>
      <c r="S123" s="26"/>
      <c r="T123" s="26"/>
      <c r="U123" s="26"/>
      <c r="V123" s="26"/>
      <c r="W123" s="26"/>
      <c r="X123" s="26">
        <v>-0.1</v>
      </c>
      <c r="Y123" s="26"/>
      <c r="Z123" s="26"/>
      <c r="AA123" s="26"/>
      <c r="AB123" s="26"/>
      <c r="AC123" s="26"/>
      <c r="AD123" s="26"/>
      <c r="AE123" s="26"/>
      <c r="AF123" s="26"/>
      <c r="AG123" s="26"/>
      <c r="AH123" s="26">
        <v>10182.200000000001</v>
      </c>
    </row>
    <row r="124" spans="1:34" x14ac:dyDescent="0.2">
      <c r="A124" s="12" t="s">
        <v>229</v>
      </c>
      <c r="B124" s="12" t="s">
        <v>231</v>
      </c>
      <c r="C124" s="12" t="s">
        <v>42</v>
      </c>
      <c r="D124" s="12" t="s">
        <v>5</v>
      </c>
      <c r="E124" s="12" t="s">
        <v>6</v>
      </c>
      <c r="F124" s="12" t="s">
        <v>7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>
        <v>-1.5</v>
      </c>
      <c r="AC124" s="26">
        <v>-6</v>
      </c>
      <c r="AD124" s="26">
        <v>-8</v>
      </c>
      <c r="AE124" s="26">
        <v>-11</v>
      </c>
      <c r="AF124" s="26"/>
      <c r="AG124" s="26"/>
      <c r="AH124" s="26"/>
    </row>
    <row r="125" spans="1:34" x14ac:dyDescent="0.2">
      <c r="A125" s="12" t="s">
        <v>229</v>
      </c>
      <c r="B125" s="12" t="s">
        <v>231</v>
      </c>
      <c r="C125" s="12" t="s">
        <v>47</v>
      </c>
      <c r="D125" s="12" t="s">
        <v>5</v>
      </c>
      <c r="E125" s="12" t="s">
        <v>6</v>
      </c>
      <c r="F125" s="12" t="s">
        <v>7</v>
      </c>
      <c r="G125" s="26">
        <v>11540</v>
      </c>
      <c r="H125" s="26">
        <v>20700</v>
      </c>
      <c r="I125" s="26">
        <v>20687.599999999999</v>
      </c>
      <c r="J125" s="26">
        <v>26017.8</v>
      </c>
      <c r="K125" s="26">
        <v>24941</v>
      </c>
      <c r="L125" s="26">
        <v>31658</v>
      </c>
      <c r="M125" s="26">
        <v>50809</v>
      </c>
      <c r="N125" s="26">
        <v>46671.6</v>
      </c>
      <c r="O125" s="26">
        <v>44016.2</v>
      </c>
      <c r="P125" s="26">
        <v>50323.8</v>
      </c>
      <c r="Q125" s="26">
        <v>55401.8</v>
      </c>
      <c r="R125" s="26">
        <v>44739.4</v>
      </c>
      <c r="S125" s="26">
        <v>39962.800000000003</v>
      </c>
      <c r="T125" s="26">
        <v>36167.199999999997</v>
      </c>
      <c r="U125" s="26">
        <v>32269</v>
      </c>
      <c r="V125" s="26">
        <v>29964.400000000001</v>
      </c>
      <c r="W125" s="26">
        <v>25264</v>
      </c>
      <c r="X125" s="26">
        <v>18700.2</v>
      </c>
      <c r="Y125" s="26">
        <v>13060.1</v>
      </c>
      <c r="Z125" s="26">
        <v>6085.1</v>
      </c>
      <c r="AA125" s="26">
        <v>531.79999999999995</v>
      </c>
      <c r="AB125" s="26">
        <v>547.4</v>
      </c>
      <c r="AC125" s="26">
        <v>1180.5999999999999</v>
      </c>
      <c r="AD125" s="26">
        <v>339</v>
      </c>
      <c r="AE125" s="26">
        <v>270.39999999999998</v>
      </c>
      <c r="AF125" s="26">
        <v>-174.6</v>
      </c>
      <c r="AG125" s="26"/>
      <c r="AH125" s="26">
        <v>47003.9</v>
      </c>
    </row>
    <row r="126" spans="1:34" x14ac:dyDescent="0.2">
      <c r="A126" s="12" t="s">
        <v>229</v>
      </c>
      <c r="B126" s="12" t="s">
        <v>231</v>
      </c>
      <c r="C126" s="12" t="s">
        <v>56</v>
      </c>
      <c r="D126" s="12" t="s">
        <v>5</v>
      </c>
      <c r="E126" s="12" t="s">
        <v>6</v>
      </c>
      <c r="F126" s="12" t="s">
        <v>7</v>
      </c>
      <c r="G126" s="26">
        <v>930</v>
      </c>
      <c r="H126" s="26">
        <v>930</v>
      </c>
      <c r="I126" s="26"/>
      <c r="J126" s="26"/>
      <c r="K126" s="26"/>
      <c r="L126" s="26"/>
      <c r="M126" s="26"/>
      <c r="N126" s="26">
        <v>765</v>
      </c>
      <c r="O126" s="26">
        <v>242</v>
      </c>
      <c r="P126" s="26">
        <v>203</v>
      </c>
      <c r="Q126" s="26">
        <v>112</v>
      </c>
      <c r="R126" s="26">
        <v>106</v>
      </c>
      <c r="S126" s="26">
        <v>77</v>
      </c>
      <c r="T126" s="26">
        <v>290.8</v>
      </c>
      <c r="U126" s="26">
        <v>299</v>
      </c>
      <c r="V126" s="26">
        <v>587.4</v>
      </c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>
        <v>403.3</v>
      </c>
    </row>
    <row r="127" spans="1:34" x14ac:dyDescent="0.2">
      <c r="A127" s="12" t="s">
        <v>229</v>
      </c>
      <c r="B127" s="12" t="s">
        <v>231</v>
      </c>
      <c r="C127" s="12" t="s">
        <v>79</v>
      </c>
      <c r="D127" s="12" t="s">
        <v>5</v>
      </c>
      <c r="E127" s="12" t="s">
        <v>6</v>
      </c>
      <c r="F127" s="12" t="s">
        <v>7</v>
      </c>
      <c r="G127" s="26">
        <v>2202</v>
      </c>
      <c r="H127" s="26">
        <v>4317</v>
      </c>
      <c r="I127" s="26"/>
      <c r="J127" s="26"/>
      <c r="K127" s="26">
        <v>6096.8</v>
      </c>
      <c r="L127" s="26">
        <v>11438.8</v>
      </c>
      <c r="M127" s="26">
        <v>16646</v>
      </c>
      <c r="N127" s="26">
        <v>21779.599999999999</v>
      </c>
      <c r="O127" s="26">
        <v>22459.599999999999</v>
      </c>
      <c r="P127" s="26">
        <v>23658</v>
      </c>
      <c r="Q127" s="26">
        <v>20012.8</v>
      </c>
      <c r="R127" s="26">
        <v>22498.6</v>
      </c>
      <c r="S127" s="26">
        <v>20403.8</v>
      </c>
      <c r="T127" s="26">
        <v>18689.2</v>
      </c>
      <c r="U127" s="26">
        <v>16883.7</v>
      </c>
      <c r="V127" s="26">
        <v>15008.2</v>
      </c>
      <c r="W127" s="26">
        <v>13047.3</v>
      </c>
      <c r="X127" s="26">
        <v>11259.9</v>
      </c>
      <c r="Y127" s="26">
        <v>6889.8</v>
      </c>
      <c r="Z127" s="26">
        <v>2294.6999999999998</v>
      </c>
      <c r="AA127" s="26">
        <v>672.5</v>
      </c>
      <c r="AB127" s="26"/>
      <c r="AC127" s="26">
        <v>318.3</v>
      </c>
      <c r="AD127" s="26"/>
      <c r="AE127" s="26">
        <v>-15.4</v>
      </c>
      <c r="AF127" s="26">
        <v>-19.8</v>
      </c>
      <c r="AG127" s="26"/>
      <c r="AH127" s="26">
        <v>22632.400000000001</v>
      </c>
    </row>
    <row r="128" spans="1:34" x14ac:dyDescent="0.2">
      <c r="A128" s="12" t="s">
        <v>229</v>
      </c>
      <c r="B128" s="12" t="s">
        <v>231</v>
      </c>
      <c r="C128" s="12" t="s">
        <v>100</v>
      </c>
      <c r="D128" s="12" t="s">
        <v>5</v>
      </c>
      <c r="E128" s="12" t="s">
        <v>6</v>
      </c>
      <c r="F128" s="12" t="s">
        <v>7</v>
      </c>
      <c r="G128" s="26">
        <v>8609</v>
      </c>
      <c r="H128" s="26">
        <v>9346</v>
      </c>
      <c r="I128" s="26">
        <v>10576</v>
      </c>
      <c r="J128" s="26">
        <v>9784</v>
      </c>
      <c r="K128" s="26">
        <v>9964</v>
      </c>
      <c r="L128" s="26">
        <v>12525</v>
      </c>
      <c r="M128" s="26">
        <v>15417</v>
      </c>
      <c r="N128" s="26">
        <v>15737</v>
      </c>
      <c r="O128" s="26">
        <v>8959</v>
      </c>
      <c r="P128" s="26">
        <v>8431</v>
      </c>
      <c r="Q128" s="26">
        <v>5252</v>
      </c>
      <c r="R128" s="26">
        <v>5530</v>
      </c>
      <c r="S128" s="26">
        <v>7546</v>
      </c>
      <c r="T128" s="26">
        <v>6636</v>
      </c>
      <c r="U128" s="26">
        <v>5653</v>
      </c>
      <c r="V128" s="26">
        <v>8694</v>
      </c>
      <c r="W128" s="26">
        <v>8044</v>
      </c>
      <c r="X128" s="26">
        <v>5201</v>
      </c>
      <c r="Y128" s="26"/>
      <c r="Z128" s="26"/>
      <c r="AA128" s="26">
        <v>-0.7</v>
      </c>
      <c r="AB128" s="26"/>
      <c r="AC128" s="26"/>
      <c r="AD128" s="26"/>
      <c r="AE128" s="26"/>
      <c r="AF128" s="26"/>
      <c r="AG128" s="26"/>
      <c r="AH128" s="26">
        <v>11042.3</v>
      </c>
    </row>
    <row r="129" spans="1:34" x14ac:dyDescent="0.2">
      <c r="A129" s="12" t="s">
        <v>229</v>
      </c>
      <c r="B129" s="12" t="s">
        <v>231</v>
      </c>
      <c r="C129" s="12" t="s">
        <v>123</v>
      </c>
      <c r="D129" s="12" t="s">
        <v>5</v>
      </c>
      <c r="E129" s="12" t="s">
        <v>6</v>
      </c>
      <c r="F129" s="12" t="s">
        <v>7</v>
      </c>
      <c r="G129" s="26">
        <v>1405</v>
      </c>
      <c r="H129" s="26">
        <v>8249</v>
      </c>
      <c r="I129" s="26"/>
      <c r="J129" s="26"/>
      <c r="K129" s="26">
        <v>9686</v>
      </c>
      <c r="L129" s="26">
        <v>8507</v>
      </c>
      <c r="M129" s="26">
        <v>8836</v>
      </c>
      <c r="N129" s="26">
        <v>9746</v>
      </c>
      <c r="O129" s="26">
        <v>8621</v>
      </c>
      <c r="P129" s="26">
        <v>9239</v>
      </c>
      <c r="Q129" s="26">
        <v>5528</v>
      </c>
      <c r="R129" s="26">
        <v>7238</v>
      </c>
      <c r="S129" s="26">
        <v>7388</v>
      </c>
      <c r="T129" s="26">
        <v>7526</v>
      </c>
      <c r="U129" s="26">
        <v>7507</v>
      </c>
      <c r="V129" s="26">
        <v>6838</v>
      </c>
      <c r="W129" s="26">
        <v>9152</v>
      </c>
      <c r="X129" s="26">
        <v>3518</v>
      </c>
      <c r="Y129" s="26">
        <v>4601</v>
      </c>
      <c r="Z129" s="26">
        <v>1380</v>
      </c>
      <c r="AA129" s="26">
        <v>1380</v>
      </c>
      <c r="AB129" s="26">
        <v>1380</v>
      </c>
      <c r="AC129" s="26"/>
      <c r="AD129" s="26"/>
      <c r="AE129" s="26"/>
      <c r="AF129" s="26"/>
      <c r="AG129" s="26"/>
      <c r="AH129" s="26">
        <v>9202</v>
      </c>
    </row>
    <row r="130" spans="1:34" x14ac:dyDescent="0.2">
      <c r="A130" s="12" t="s">
        <v>229</v>
      </c>
      <c r="B130" s="12" t="s">
        <v>231</v>
      </c>
      <c r="C130" s="12" t="s">
        <v>139</v>
      </c>
      <c r="D130" s="12" t="s">
        <v>5</v>
      </c>
      <c r="E130" s="12" t="s">
        <v>6</v>
      </c>
      <c r="F130" s="12" t="s">
        <v>7</v>
      </c>
      <c r="G130" s="26">
        <v>10800</v>
      </c>
      <c r="H130" s="26">
        <v>9500</v>
      </c>
      <c r="I130" s="26">
        <v>6639</v>
      </c>
      <c r="J130" s="26">
        <v>4748</v>
      </c>
      <c r="K130" s="26">
        <v>3437</v>
      </c>
      <c r="L130" s="26">
        <v>3722</v>
      </c>
      <c r="M130" s="26">
        <v>1947</v>
      </c>
      <c r="N130" s="26">
        <v>1627</v>
      </c>
      <c r="O130" s="26"/>
      <c r="P130" s="26"/>
      <c r="Q130" s="26"/>
      <c r="R130" s="26"/>
      <c r="S130" s="26"/>
      <c r="T130" s="26"/>
      <c r="U130" s="26"/>
      <c r="V130" s="26">
        <v>-1</v>
      </c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>
        <v>542.29999999999995</v>
      </c>
    </row>
    <row r="131" spans="1:34" x14ac:dyDescent="0.2">
      <c r="A131" s="12" t="s">
        <v>229</v>
      </c>
      <c r="B131" s="12" t="s">
        <v>231</v>
      </c>
      <c r="C131" s="12" t="s">
        <v>159</v>
      </c>
      <c r="D131" s="12" t="s">
        <v>5</v>
      </c>
      <c r="E131" s="12" t="s">
        <v>6</v>
      </c>
      <c r="F131" s="12" t="s">
        <v>7</v>
      </c>
      <c r="G131" s="26">
        <v>4789.8</v>
      </c>
      <c r="H131" s="26">
        <v>4211.2</v>
      </c>
      <c r="I131" s="26">
        <v>4337.8</v>
      </c>
      <c r="J131" s="26">
        <v>4456.8</v>
      </c>
      <c r="K131" s="26">
        <v>5284.5</v>
      </c>
      <c r="L131" s="26">
        <v>5303.1</v>
      </c>
      <c r="M131" s="26">
        <v>4619.8999999999996</v>
      </c>
      <c r="N131" s="26">
        <v>4284.8999999999996</v>
      </c>
      <c r="O131" s="26">
        <v>4412.8</v>
      </c>
      <c r="P131" s="26">
        <v>5663</v>
      </c>
      <c r="Q131" s="26">
        <v>3652</v>
      </c>
      <c r="R131" s="26">
        <v>2859.1</v>
      </c>
      <c r="S131" s="26">
        <v>2281</v>
      </c>
      <c r="T131" s="26">
        <v>2721.7</v>
      </c>
      <c r="U131" s="26">
        <v>1637.4</v>
      </c>
      <c r="V131" s="26">
        <v>1994.4</v>
      </c>
      <c r="W131" s="26">
        <v>3564.7</v>
      </c>
      <c r="X131" s="26">
        <v>2451.3000000000002</v>
      </c>
      <c r="Y131" s="26">
        <v>2876.3</v>
      </c>
      <c r="Z131" s="26"/>
      <c r="AA131" s="26"/>
      <c r="AB131" s="26"/>
      <c r="AC131" s="26"/>
      <c r="AD131" s="26"/>
      <c r="AE131" s="26"/>
      <c r="AF131" s="26"/>
      <c r="AG131" s="26"/>
      <c r="AH131" s="26">
        <v>4786.8999999999996</v>
      </c>
    </row>
    <row r="132" spans="1:34" x14ac:dyDescent="0.2">
      <c r="A132" s="12" t="s">
        <v>229</v>
      </c>
      <c r="B132" s="12" t="s">
        <v>231</v>
      </c>
      <c r="C132" s="12" t="s">
        <v>47</v>
      </c>
      <c r="D132" s="12" t="s">
        <v>5</v>
      </c>
      <c r="E132" s="12" t="s">
        <v>8</v>
      </c>
      <c r="F132" s="12" t="s">
        <v>9</v>
      </c>
      <c r="G132" s="26">
        <v>11200</v>
      </c>
      <c r="H132" s="26">
        <v>10600</v>
      </c>
      <c r="I132" s="26">
        <v>10800</v>
      </c>
      <c r="J132" s="26">
        <v>10800</v>
      </c>
      <c r="K132" s="26">
        <v>11000</v>
      </c>
      <c r="L132" s="26">
        <v>12400</v>
      </c>
      <c r="M132" s="26">
        <v>21550</v>
      </c>
      <c r="N132" s="26">
        <v>37514</v>
      </c>
      <c r="O132" s="26">
        <v>40269</v>
      </c>
      <c r="P132" s="26">
        <v>45196</v>
      </c>
      <c r="Q132" s="26">
        <v>28020</v>
      </c>
      <c r="R132" s="26">
        <v>22732</v>
      </c>
      <c r="S132" s="26">
        <v>16214</v>
      </c>
      <c r="T132" s="26">
        <v>11484</v>
      </c>
      <c r="U132" s="26">
        <v>7408.1</v>
      </c>
      <c r="V132" s="26">
        <v>5653.4</v>
      </c>
      <c r="W132" s="26">
        <v>3423.6</v>
      </c>
      <c r="X132" s="26">
        <v>5475.8</v>
      </c>
      <c r="Y132" s="26">
        <v>995</v>
      </c>
      <c r="Z132" s="26">
        <v>988.3</v>
      </c>
      <c r="AA132" s="26">
        <v>977.3</v>
      </c>
      <c r="AB132" s="26">
        <v>985.9</v>
      </c>
      <c r="AC132" s="26"/>
      <c r="AD132" s="26"/>
      <c r="AE132" s="26">
        <v>-0.8</v>
      </c>
      <c r="AF132" s="26">
        <v>-0.4</v>
      </c>
      <c r="AG132" s="26"/>
      <c r="AH132" s="26">
        <v>40993</v>
      </c>
    </row>
    <row r="133" spans="1:34" x14ac:dyDescent="0.2">
      <c r="A133" s="12" t="s">
        <v>229</v>
      </c>
      <c r="B133" s="12" t="s">
        <v>231</v>
      </c>
      <c r="C133" s="12" t="s">
        <v>56</v>
      </c>
      <c r="D133" s="12" t="s">
        <v>5</v>
      </c>
      <c r="E133" s="12" t="s">
        <v>8</v>
      </c>
      <c r="F133" s="12" t="s">
        <v>9</v>
      </c>
      <c r="G133" s="26">
        <v>90</v>
      </c>
      <c r="H133" s="26">
        <v>90</v>
      </c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x14ac:dyDescent="0.2">
      <c r="A134" s="12" t="s">
        <v>229</v>
      </c>
      <c r="B134" s="12" t="s">
        <v>231</v>
      </c>
      <c r="C134" s="12" t="s">
        <v>79</v>
      </c>
      <c r="D134" s="12" t="s">
        <v>5</v>
      </c>
      <c r="E134" s="12" t="s">
        <v>8</v>
      </c>
      <c r="F134" s="12" t="s">
        <v>9</v>
      </c>
      <c r="G134" s="26"/>
      <c r="H134" s="26"/>
      <c r="I134" s="26"/>
      <c r="J134" s="26"/>
      <c r="K134" s="26">
        <v>348</v>
      </c>
      <c r="L134" s="26">
        <v>261</v>
      </c>
      <c r="M134" s="26">
        <v>396</v>
      </c>
      <c r="N134" s="26">
        <v>241</v>
      </c>
      <c r="O134" s="26">
        <v>305</v>
      </c>
      <c r="P134" s="26">
        <v>320.5</v>
      </c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>
        <v>288.8</v>
      </c>
    </row>
    <row r="135" spans="1:34" x14ac:dyDescent="0.2">
      <c r="A135" s="12" t="s">
        <v>229</v>
      </c>
      <c r="B135" s="12" t="s">
        <v>231</v>
      </c>
      <c r="C135" s="12" t="s">
        <v>123</v>
      </c>
      <c r="D135" s="12" t="s">
        <v>5</v>
      </c>
      <c r="E135" s="12" t="s">
        <v>8</v>
      </c>
      <c r="F135" s="12" t="s">
        <v>9</v>
      </c>
      <c r="G135" s="26"/>
      <c r="H135" s="26"/>
      <c r="I135" s="26"/>
      <c r="J135" s="26"/>
      <c r="K135" s="26">
        <v>3050</v>
      </c>
      <c r="L135" s="26">
        <v>2751</v>
      </c>
      <c r="M135" s="26">
        <v>3074</v>
      </c>
      <c r="N135" s="26">
        <v>3400</v>
      </c>
      <c r="O135" s="26">
        <v>3684</v>
      </c>
      <c r="P135" s="26">
        <v>3950</v>
      </c>
      <c r="Q135" s="26">
        <v>2162</v>
      </c>
      <c r="R135" s="26">
        <v>2196</v>
      </c>
      <c r="S135" s="26">
        <v>2861</v>
      </c>
      <c r="T135" s="26">
        <v>2399</v>
      </c>
      <c r="U135" s="26">
        <v>2187</v>
      </c>
      <c r="V135" s="26">
        <v>2260</v>
      </c>
      <c r="W135" s="26">
        <v>1408</v>
      </c>
      <c r="X135" s="26">
        <v>855</v>
      </c>
      <c r="Y135" s="26">
        <v>1470</v>
      </c>
      <c r="Z135" s="26">
        <v>1104</v>
      </c>
      <c r="AA135" s="26">
        <v>737</v>
      </c>
      <c r="AB135" s="26">
        <v>1122</v>
      </c>
      <c r="AC135" s="26"/>
      <c r="AD135" s="26"/>
      <c r="AE135" s="26"/>
      <c r="AF135" s="26"/>
      <c r="AG135" s="26"/>
      <c r="AH135" s="26">
        <v>3678</v>
      </c>
    </row>
    <row r="136" spans="1:34" x14ac:dyDescent="0.2">
      <c r="A136" s="12" t="s">
        <v>229</v>
      </c>
      <c r="B136" s="12" t="s">
        <v>231</v>
      </c>
      <c r="C136" s="12" t="s">
        <v>25</v>
      </c>
      <c r="D136" s="12" t="s">
        <v>10</v>
      </c>
      <c r="E136" s="12" t="s">
        <v>6</v>
      </c>
      <c r="F136" s="12" t="s">
        <v>11</v>
      </c>
      <c r="G136" s="26"/>
      <c r="H136" s="26"/>
      <c r="I136" s="26"/>
      <c r="J136" s="26"/>
      <c r="K136" s="26">
        <v>10.8</v>
      </c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1:34" x14ac:dyDescent="0.2">
      <c r="A137" s="12" t="s">
        <v>229</v>
      </c>
      <c r="B137" s="12" t="s">
        <v>231</v>
      </c>
      <c r="C137" s="12" t="s">
        <v>47</v>
      </c>
      <c r="D137" s="12" t="s">
        <v>10</v>
      </c>
      <c r="E137" s="12" t="s">
        <v>6</v>
      </c>
      <c r="F137" s="12" t="s">
        <v>11</v>
      </c>
      <c r="G137" s="26"/>
      <c r="H137" s="26"/>
      <c r="I137" s="26"/>
      <c r="J137" s="26"/>
      <c r="K137" s="26"/>
      <c r="L137" s="26"/>
      <c r="M137" s="26"/>
      <c r="N137" s="26">
        <v>35</v>
      </c>
      <c r="O137" s="26">
        <v>17</v>
      </c>
      <c r="P137" s="26">
        <v>27</v>
      </c>
      <c r="Q137" s="26">
        <v>26</v>
      </c>
      <c r="R137" s="26">
        <v>27</v>
      </c>
      <c r="S137" s="26">
        <v>27</v>
      </c>
      <c r="T137" s="26">
        <v>27</v>
      </c>
      <c r="U137" s="26">
        <v>27</v>
      </c>
      <c r="V137" s="26">
        <v>21.3</v>
      </c>
      <c r="W137" s="26">
        <v>20.8</v>
      </c>
      <c r="X137" s="26">
        <v>20.3</v>
      </c>
      <c r="Y137" s="26">
        <v>19.5</v>
      </c>
      <c r="Z137" s="26">
        <v>4</v>
      </c>
      <c r="AA137" s="26"/>
      <c r="AB137" s="26"/>
      <c r="AC137" s="26"/>
      <c r="AD137" s="26"/>
      <c r="AE137" s="26"/>
      <c r="AF137" s="26"/>
      <c r="AG137" s="26"/>
      <c r="AH137" s="26">
        <v>26.7</v>
      </c>
    </row>
    <row r="138" spans="1:34" x14ac:dyDescent="0.2">
      <c r="A138" s="12" t="s">
        <v>229</v>
      </c>
      <c r="B138" s="12" t="s">
        <v>231</v>
      </c>
      <c r="C138" s="12" t="s">
        <v>25</v>
      </c>
      <c r="D138" s="12" t="s">
        <v>10</v>
      </c>
      <c r="E138" s="12" t="s">
        <v>8</v>
      </c>
      <c r="F138" s="12" t="s">
        <v>12</v>
      </c>
      <c r="G138" s="26"/>
      <c r="H138" s="26">
        <v>5291</v>
      </c>
      <c r="I138" s="26">
        <v>1595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1:34" x14ac:dyDescent="0.2">
      <c r="A139" s="12" t="s">
        <v>229</v>
      </c>
      <c r="B139" s="12" t="s">
        <v>231</v>
      </c>
      <c r="C139" s="12" t="s">
        <v>37</v>
      </c>
      <c r="D139" s="12" t="s">
        <v>10</v>
      </c>
      <c r="E139" s="12" t="s">
        <v>8</v>
      </c>
      <c r="F139" s="12" t="s">
        <v>12</v>
      </c>
      <c r="G139" s="26"/>
      <c r="H139" s="26">
        <v>46871</v>
      </c>
      <c r="I139" s="26">
        <v>29993.7</v>
      </c>
      <c r="J139" s="26"/>
      <c r="K139" s="26">
        <v>48400</v>
      </c>
      <c r="L139" s="26">
        <v>48367</v>
      </c>
      <c r="M139" s="26">
        <v>18133.5</v>
      </c>
      <c r="N139" s="26">
        <v>11462</v>
      </c>
      <c r="O139" s="26">
        <v>15646.4</v>
      </c>
      <c r="P139" s="26">
        <v>-1245.2</v>
      </c>
      <c r="Q139" s="26">
        <v>16525.3</v>
      </c>
      <c r="R139" s="26">
        <v>11350.9</v>
      </c>
      <c r="S139" s="26">
        <v>7012.5</v>
      </c>
      <c r="T139" s="26">
        <v>4726.8</v>
      </c>
      <c r="U139" s="26">
        <v>188.9</v>
      </c>
      <c r="V139" s="26">
        <v>3624.5</v>
      </c>
      <c r="W139" s="26">
        <v>3060.2</v>
      </c>
      <c r="X139" s="26"/>
      <c r="Y139" s="26"/>
      <c r="Z139" s="26"/>
      <c r="AA139" s="26"/>
      <c r="AB139" s="26"/>
      <c r="AC139" s="26">
        <v>-18</v>
      </c>
      <c r="AD139" s="26"/>
      <c r="AE139" s="26"/>
      <c r="AF139" s="26"/>
      <c r="AG139" s="26"/>
      <c r="AH139" s="26">
        <v>11629.6</v>
      </c>
    </row>
    <row r="140" spans="1:34" s="12" customFormat="1" x14ac:dyDescent="0.2">
      <c r="A140" s="12" t="s">
        <v>229</v>
      </c>
      <c r="B140" s="12" t="s">
        <v>231</v>
      </c>
      <c r="C140" s="12" t="s">
        <v>47</v>
      </c>
      <c r="D140" s="12" t="s">
        <v>10</v>
      </c>
      <c r="E140" s="12" t="s">
        <v>8</v>
      </c>
      <c r="F140" s="12" t="s">
        <v>12</v>
      </c>
      <c r="G140" s="26"/>
      <c r="H140" s="26">
        <v>29810</v>
      </c>
      <c r="I140" s="26"/>
      <c r="J140" s="26"/>
      <c r="K140" s="26"/>
      <c r="L140" s="26"/>
      <c r="M140" s="26"/>
      <c r="N140" s="26"/>
      <c r="O140" s="26"/>
      <c r="P140" s="26"/>
      <c r="Q140" s="26">
        <v>35090</v>
      </c>
      <c r="R140" s="26">
        <v>32899.9</v>
      </c>
      <c r="S140" s="26">
        <v>29449.200000000001</v>
      </c>
      <c r="T140" s="26">
        <v>15633.2</v>
      </c>
      <c r="U140" s="26">
        <v>3311</v>
      </c>
      <c r="V140" s="26">
        <v>20020.3</v>
      </c>
      <c r="W140" s="26">
        <v>3885.8</v>
      </c>
      <c r="X140" s="26">
        <v>1060.3</v>
      </c>
      <c r="Y140" s="26">
        <v>775</v>
      </c>
      <c r="Z140" s="26">
        <v>265.10000000000002</v>
      </c>
      <c r="AA140" s="26">
        <v>219.2</v>
      </c>
      <c r="AB140" s="26">
        <v>86.8</v>
      </c>
      <c r="AC140" s="26">
        <v>282.60000000000002</v>
      </c>
      <c r="AD140" s="26">
        <v>258.7</v>
      </c>
      <c r="AE140" s="26">
        <v>219.5</v>
      </c>
      <c r="AF140" s="26">
        <v>219.7</v>
      </c>
      <c r="AG140" s="26"/>
      <c r="AH140" s="26">
        <v>32479.7</v>
      </c>
    </row>
    <row r="141" spans="1:34" x14ac:dyDescent="0.2">
      <c r="A141" s="12" t="s">
        <v>229</v>
      </c>
      <c r="B141" s="12" t="s">
        <v>231</v>
      </c>
      <c r="C141" s="12" t="s">
        <v>56</v>
      </c>
      <c r="D141" s="12" t="s">
        <v>10</v>
      </c>
      <c r="E141" s="12" t="s">
        <v>8</v>
      </c>
      <c r="F141" s="12" t="s">
        <v>12</v>
      </c>
      <c r="G141" s="26"/>
      <c r="H141" s="26">
        <v>440</v>
      </c>
      <c r="I141" s="26"/>
      <c r="J141" s="26"/>
      <c r="K141" s="26"/>
      <c r="L141" s="26"/>
      <c r="M141" s="26"/>
      <c r="N141" s="26">
        <v>374</v>
      </c>
      <c r="O141" s="26">
        <v>1232</v>
      </c>
      <c r="P141" s="26">
        <v>1309</v>
      </c>
      <c r="Q141" s="26">
        <v>1424.5</v>
      </c>
      <c r="R141" s="26">
        <v>1386</v>
      </c>
      <c r="S141" s="26">
        <v>1045</v>
      </c>
      <c r="T141" s="26">
        <v>2077.9</v>
      </c>
      <c r="U141" s="26">
        <v>2027.3</v>
      </c>
      <c r="V141" s="26">
        <v>1585.2</v>
      </c>
      <c r="W141" s="26">
        <v>2198.9</v>
      </c>
      <c r="X141" s="26">
        <v>191.4</v>
      </c>
      <c r="Y141" s="26"/>
      <c r="Z141" s="26"/>
      <c r="AA141" s="26"/>
      <c r="AB141" s="26"/>
      <c r="AC141" s="26"/>
      <c r="AD141" s="26"/>
      <c r="AE141" s="26"/>
      <c r="AF141" s="26"/>
      <c r="AG141" s="26"/>
      <c r="AH141" s="26">
        <v>1285.2</v>
      </c>
    </row>
    <row r="142" spans="1:34" x14ac:dyDescent="0.2">
      <c r="A142" s="12" t="s">
        <v>229</v>
      </c>
      <c r="B142" s="12" t="s">
        <v>231</v>
      </c>
      <c r="C142" s="12" t="s">
        <v>79</v>
      </c>
      <c r="D142" s="12" t="s">
        <v>10</v>
      </c>
      <c r="E142" s="12" t="s">
        <v>8</v>
      </c>
      <c r="F142" s="12" t="s">
        <v>12</v>
      </c>
      <c r="G142" s="26"/>
      <c r="H142" s="26">
        <v>4757.5</v>
      </c>
      <c r="I142" s="26"/>
      <c r="J142" s="26"/>
      <c r="K142" s="26">
        <v>1958</v>
      </c>
      <c r="L142" s="26"/>
      <c r="M142" s="26">
        <v>8432.6</v>
      </c>
      <c r="N142" s="26"/>
      <c r="O142" s="26"/>
      <c r="P142" s="26">
        <v>7876</v>
      </c>
      <c r="Q142" s="26">
        <v>6614.4</v>
      </c>
      <c r="R142" s="26">
        <v>15896.9</v>
      </c>
      <c r="S142" s="26">
        <v>12147.3</v>
      </c>
      <c r="T142" s="26">
        <v>9318.1</v>
      </c>
      <c r="U142" s="26">
        <v>10461</v>
      </c>
      <c r="V142" s="26">
        <v>10778.3</v>
      </c>
      <c r="W142" s="26">
        <v>7459.1</v>
      </c>
      <c r="X142" s="26">
        <v>1660.5</v>
      </c>
      <c r="Y142" s="26">
        <v>1127.5</v>
      </c>
      <c r="Z142" s="26">
        <v>707.3</v>
      </c>
      <c r="AA142" s="26">
        <v>680.5</v>
      </c>
      <c r="AB142" s="26">
        <v>39.1</v>
      </c>
      <c r="AC142" s="26"/>
      <c r="AD142" s="26"/>
      <c r="AE142" s="26"/>
      <c r="AF142" s="26"/>
      <c r="AG142" s="26"/>
      <c r="AH142" s="26">
        <v>11552.9</v>
      </c>
    </row>
    <row r="143" spans="1:34" x14ac:dyDescent="0.2">
      <c r="A143" s="12" t="s">
        <v>229</v>
      </c>
      <c r="B143" s="12" t="s">
        <v>231</v>
      </c>
      <c r="C143" s="12" t="s">
        <v>100</v>
      </c>
      <c r="D143" s="12" t="s">
        <v>10</v>
      </c>
      <c r="E143" s="12" t="s">
        <v>8</v>
      </c>
      <c r="F143" s="12" t="s">
        <v>12</v>
      </c>
      <c r="G143" s="26"/>
      <c r="H143" s="26">
        <v>4668.3999999999996</v>
      </c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1:34" x14ac:dyDescent="0.2">
      <c r="A144" s="12" t="s">
        <v>229</v>
      </c>
      <c r="B144" s="12" t="s">
        <v>231</v>
      </c>
      <c r="C144" s="12" t="s">
        <v>123</v>
      </c>
      <c r="D144" s="12" t="s">
        <v>10</v>
      </c>
      <c r="E144" s="12" t="s">
        <v>8</v>
      </c>
      <c r="F144" s="12" t="s">
        <v>12</v>
      </c>
      <c r="G144" s="26"/>
      <c r="H144" s="26"/>
      <c r="I144" s="26"/>
      <c r="J144" s="26"/>
      <c r="K144" s="26">
        <v>1886.5</v>
      </c>
      <c r="L144" s="26">
        <v>2197.8000000000002</v>
      </c>
      <c r="M144" s="26">
        <v>2369.4</v>
      </c>
      <c r="N144" s="26"/>
      <c r="O144" s="26"/>
      <c r="P144" s="26">
        <v>-2173.6</v>
      </c>
      <c r="Q144" s="26">
        <v>-564.29999999999995</v>
      </c>
      <c r="R144" s="26">
        <v>210.1</v>
      </c>
      <c r="S144" s="26">
        <v>2108.6999999999998</v>
      </c>
      <c r="T144" s="26">
        <v>308</v>
      </c>
      <c r="U144" s="26">
        <v>2284.6999999999998</v>
      </c>
      <c r="V144" s="26">
        <v>796.4</v>
      </c>
      <c r="W144" s="26"/>
      <c r="X144" s="26">
        <v>-224.4</v>
      </c>
      <c r="Y144" s="26">
        <v>74.8</v>
      </c>
      <c r="Z144" s="26">
        <v>58.3</v>
      </c>
      <c r="AA144" s="26">
        <v>30.7</v>
      </c>
      <c r="AB144" s="26">
        <v>18.5</v>
      </c>
      <c r="AC144" s="26"/>
      <c r="AD144" s="26"/>
      <c r="AE144" s="26"/>
      <c r="AF144" s="26"/>
      <c r="AG144" s="26"/>
      <c r="AH144" s="26">
        <v>584.79999999999995</v>
      </c>
    </row>
    <row r="145" spans="1:34" x14ac:dyDescent="0.2">
      <c r="A145" s="12" t="s">
        <v>229</v>
      </c>
      <c r="B145" s="12" t="s">
        <v>231</v>
      </c>
      <c r="C145" s="12" t="s">
        <v>139</v>
      </c>
      <c r="D145" s="12" t="s">
        <v>10</v>
      </c>
      <c r="E145" s="12" t="s">
        <v>8</v>
      </c>
      <c r="F145" s="12" t="s">
        <v>12</v>
      </c>
      <c r="G145" s="26"/>
      <c r="H145" s="26">
        <v>12697.3</v>
      </c>
      <c r="I145" s="26">
        <v>10264.1</v>
      </c>
      <c r="J145" s="26"/>
      <c r="K145" s="26">
        <v>7139</v>
      </c>
      <c r="L145" s="26">
        <v>4774</v>
      </c>
      <c r="M145" s="26">
        <v>6340.4</v>
      </c>
      <c r="N145" s="26">
        <v>4931.3</v>
      </c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x14ac:dyDescent="0.2">
      <c r="A146" s="12" t="s">
        <v>229</v>
      </c>
      <c r="B146" s="12" t="s">
        <v>231</v>
      </c>
      <c r="C146" s="12" t="s">
        <v>37</v>
      </c>
      <c r="D146" s="12" t="s">
        <v>10</v>
      </c>
      <c r="E146" s="12" t="s">
        <v>13</v>
      </c>
      <c r="F146" s="12" t="s">
        <v>14</v>
      </c>
      <c r="G146" s="26"/>
      <c r="H146" s="26">
        <v>1130</v>
      </c>
      <c r="I146" s="26">
        <v>660</v>
      </c>
      <c r="J146" s="26"/>
      <c r="K146" s="26">
        <v>750</v>
      </c>
      <c r="L146" s="26">
        <v>764</v>
      </c>
      <c r="M146" s="26">
        <v>39.200000000000003</v>
      </c>
      <c r="N146" s="26"/>
      <c r="O146" s="26"/>
      <c r="P146" s="26"/>
      <c r="Q146" s="26"/>
      <c r="R146" s="26">
        <v>97.2</v>
      </c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>
        <v>32.4</v>
      </c>
    </row>
    <row r="147" spans="1:34" x14ac:dyDescent="0.2">
      <c r="A147" s="12" t="s">
        <v>229</v>
      </c>
      <c r="B147" s="12" t="s">
        <v>231</v>
      </c>
      <c r="C147" s="12" t="s">
        <v>47</v>
      </c>
      <c r="D147" s="12" t="s">
        <v>10</v>
      </c>
      <c r="E147" s="12" t="s">
        <v>13</v>
      </c>
      <c r="F147" s="12" t="s">
        <v>14</v>
      </c>
      <c r="G147" s="26"/>
      <c r="H147" s="26"/>
      <c r="I147" s="26">
        <v>44</v>
      </c>
      <c r="J147" s="26">
        <v>50.6</v>
      </c>
      <c r="K147" s="26">
        <v>20</v>
      </c>
      <c r="L147" s="26">
        <v>19.5</v>
      </c>
      <c r="M147" s="26"/>
      <c r="N147" s="26"/>
      <c r="O147" s="26">
        <v>99.4</v>
      </c>
      <c r="P147" s="26">
        <v>104.4</v>
      </c>
      <c r="Q147" s="26">
        <v>134.9</v>
      </c>
      <c r="R147" s="26">
        <v>122.5</v>
      </c>
      <c r="S147" s="26">
        <v>80.900000000000006</v>
      </c>
      <c r="T147" s="26">
        <v>39</v>
      </c>
      <c r="U147" s="26">
        <v>120.6</v>
      </c>
      <c r="V147" s="26">
        <v>86.8</v>
      </c>
      <c r="W147" s="26">
        <v>105.6</v>
      </c>
      <c r="X147" s="26">
        <v>77.900000000000006</v>
      </c>
      <c r="Y147" s="26">
        <v>77.900000000000006</v>
      </c>
      <c r="Z147" s="26">
        <v>77.900000000000006</v>
      </c>
      <c r="AA147" s="26">
        <v>77.8</v>
      </c>
      <c r="AB147" s="26">
        <v>77.8</v>
      </c>
      <c r="AC147" s="26"/>
      <c r="AD147" s="26"/>
      <c r="AE147" s="26"/>
      <c r="AF147" s="26"/>
      <c r="AG147" s="26"/>
      <c r="AH147" s="26">
        <v>112.8</v>
      </c>
    </row>
    <row r="148" spans="1:34" x14ac:dyDescent="0.2">
      <c r="A148" s="12" t="s">
        <v>229</v>
      </c>
      <c r="B148" s="12" t="s">
        <v>231</v>
      </c>
      <c r="C148" s="12" t="s">
        <v>56</v>
      </c>
      <c r="D148" s="12" t="s">
        <v>10</v>
      </c>
      <c r="E148" s="12" t="s">
        <v>13</v>
      </c>
      <c r="F148" s="12" t="s">
        <v>14</v>
      </c>
      <c r="G148" s="26"/>
      <c r="H148" s="26">
        <v>15</v>
      </c>
      <c r="I148" s="26"/>
      <c r="J148" s="26"/>
      <c r="K148" s="26"/>
      <c r="L148" s="26"/>
      <c r="M148" s="26"/>
      <c r="N148" s="26">
        <v>10</v>
      </c>
      <c r="O148" s="26">
        <v>10</v>
      </c>
      <c r="P148" s="26">
        <v>10</v>
      </c>
      <c r="Q148" s="26">
        <v>9</v>
      </c>
      <c r="R148" s="26">
        <v>9</v>
      </c>
      <c r="S148" s="26">
        <v>5.0999999999999996</v>
      </c>
      <c r="T148" s="26">
        <v>7</v>
      </c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>
        <v>7.7</v>
      </c>
    </row>
    <row r="149" spans="1:34" x14ac:dyDescent="0.2">
      <c r="A149" s="12" t="s">
        <v>229</v>
      </c>
      <c r="B149" s="12" t="s">
        <v>231</v>
      </c>
      <c r="C149" s="12" t="s">
        <v>79</v>
      </c>
      <c r="D149" s="12" t="s">
        <v>10</v>
      </c>
      <c r="E149" s="12" t="s">
        <v>13</v>
      </c>
      <c r="F149" s="12" t="s">
        <v>14</v>
      </c>
      <c r="G149" s="26"/>
      <c r="H149" s="26">
        <v>46.7</v>
      </c>
      <c r="I149" s="26"/>
      <c r="J149" s="26"/>
      <c r="K149" s="26">
        <v>48.3</v>
      </c>
      <c r="L149" s="26">
        <v>55.9</v>
      </c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1:34" x14ac:dyDescent="0.2">
      <c r="A150" s="12" t="s">
        <v>229</v>
      </c>
      <c r="B150" s="12" t="s">
        <v>231</v>
      </c>
      <c r="C150" s="12" t="s">
        <v>25</v>
      </c>
      <c r="D150" s="12" t="s">
        <v>15</v>
      </c>
      <c r="E150" s="12" t="s">
        <v>6</v>
      </c>
      <c r="F150" s="12" t="s">
        <v>16</v>
      </c>
      <c r="G150" s="26"/>
      <c r="H150" s="26">
        <v>26.7</v>
      </c>
      <c r="I150" s="26"/>
      <c r="J150" s="26"/>
      <c r="K150" s="26"/>
      <c r="L150" s="26">
        <v>9</v>
      </c>
      <c r="M150" s="26">
        <v>10.5</v>
      </c>
      <c r="N150" s="26"/>
      <c r="O150" s="26"/>
      <c r="P150" s="26"/>
      <c r="Q150" s="26"/>
      <c r="R150" s="26"/>
      <c r="S150" s="26">
        <v>5.6</v>
      </c>
      <c r="T150" s="26">
        <v>5.4</v>
      </c>
      <c r="U150" s="26"/>
      <c r="V150" s="26"/>
      <c r="W150" s="26">
        <v>31</v>
      </c>
      <c r="X150" s="26">
        <v>19.399999999999999</v>
      </c>
      <c r="Y150" s="26">
        <v>11.2</v>
      </c>
      <c r="Z150" s="26">
        <v>45</v>
      </c>
      <c r="AA150" s="26">
        <v>157.1</v>
      </c>
      <c r="AB150" s="26">
        <v>215.3</v>
      </c>
      <c r="AC150" s="26">
        <v>233.8</v>
      </c>
      <c r="AD150" s="26">
        <v>221</v>
      </c>
      <c r="AE150" s="26">
        <v>230.45</v>
      </c>
      <c r="AF150" s="54"/>
      <c r="AG150" s="26"/>
      <c r="AH150" s="26">
        <v>224.6</v>
      </c>
    </row>
    <row r="151" spans="1:34" x14ac:dyDescent="0.2">
      <c r="A151" s="12" t="s">
        <v>229</v>
      </c>
      <c r="B151" s="12" t="s">
        <v>231</v>
      </c>
      <c r="C151" s="12" t="s">
        <v>37</v>
      </c>
      <c r="D151" s="12" t="s">
        <v>15</v>
      </c>
      <c r="E151" s="12" t="s">
        <v>6</v>
      </c>
      <c r="F151" s="12" t="s">
        <v>16</v>
      </c>
      <c r="G151" s="26"/>
      <c r="H151" s="26">
        <v>184</v>
      </c>
      <c r="I151" s="26">
        <v>167.4</v>
      </c>
      <c r="J151" s="26"/>
      <c r="K151" s="26">
        <v>220</v>
      </c>
      <c r="L151" s="26">
        <v>235</v>
      </c>
      <c r="M151" s="26">
        <v>232</v>
      </c>
      <c r="N151" s="26">
        <v>210.4</v>
      </c>
      <c r="O151" s="26">
        <v>122.4</v>
      </c>
      <c r="P151" s="26">
        <v>131.1</v>
      </c>
      <c r="Q151" s="26">
        <v>133.6</v>
      </c>
      <c r="R151" s="26">
        <v>17.899999999999999</v>
      </c>
      <c r="S151" s="26"/>
      <c r="T151" s="26"/>
      <c r="U151" s="26"/>
      <c r="V151" s="26"/>
      <c r="W151" s="26"/>
      <c r="X151" s="26">
        <v>-0.3</v>
      </c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1:34" x14ac:dyDescent="0.2">
      <c r="A152" s="12" t="s">
        <v>229</v>
      </c>
      <c r="B152" s="12" t="s">
        <v>231</v>
      </c>
      <c r="C152" s="12" t="s">
        <v>47</v>
      </c>
      <c r="D152" s="12" t="s">
        <v>15</v>
      </c>
      <c r="E152" s="12" t="s">
        <v>6</v>
      </c>
      <c r="F152" s="12" t="s">
        <v>16</v>
      </c>
      <c r="G152" s="26"/>
      <c r="H152" s="26">
        <v>621.5</v>
      </c>
      <c r="I152" s="26"/>
      <c r="J152" s="26">
        <v>313.5</v>
      </c>
      <c r="K152" s="26">
        <v>305.8</v>
      </c>
      <c r="L152" s="26">
        <v>698.6</v>
      </c>
      <c r="M152" s="26">
        <v>1308</v>
      </c>
      <c r="N152" s="26">
        <v>687.5</v>
      </c>
      <c r="O152" s="26">
        <v>896.5</v>
      </c>
      <c r="P152" s="26">
        <v>1526.3</v>
      </c>
      <c r="Q152" s="26">
        <v>971.6</v>
      </c>
      <c r="R152" s="26">
        <v>4044</v>
      </c>
      <c r="S152" s="26">
        <v>5939.8</v>
      </c>
      <c r="T152" s="26">
        <v>7022</v>
      </c>
      <c r="U152" s="26">
        <v>8650.5</v>
      </c>
      <c r="V152" s="26">
        <v>11745.2</v>
      </c>
      <c r="W152" s="26">
        <v>15447.1</v>
      </c>
      <c r="X152" s="26">
        <v>18101.2</v>
      </c>
      <c r="Y152" s="26">
        <v>24265.200000000001</v>
      </c>
      <c r="Z152" s="26">
        <v>27482.400000000001</v>
      </c>
      <c r="AA152" s="26">
        <v>24985</v>
      </c>
      <c r="AB152" s="26">
        <v>28200.6</v>
      </c>
      <c r="AC152" s="26">
        <v>30043.3</v>
      </c>
      <c r="AD152" s="26">
        <v>32106.07</v>
      </c>
      <c r="AE152" s="26">
        <v>34413.51</v>
      </c>
      <c r="AF152" s="26">
        <v>26598.7</v>
      </c>
      <c r="AG152" s="26"/>
      <c r="AH152" s="26">
        <v>29122</v>
      </c>
    </row>
    <row r="153" spans="1:34" x14ac:dyDescent="0.2">
      <c r="A153" s="12" t="s">
        <v>229</v>
      </c>
      <c r="B153" s="12" t="s">
        <v>231</v>
      </c>
      <c r="C153" s="12" t="s">
        <v>56</v>
      </c>
      <c r="D153" s="12" t="s">
        <v>15</v>
      </c>
      <c r="E153" s="12" t="s">
        <v>6</v>
      </c>
      <c r="F153" s="12" t="s">
        <v>16</v>
      </c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>
        <v>21.7</v>
      </c>
      <c r="AB153" s="26">
        <v>27.7</v>
      </c>
      <c r="AC153" s="26">
        <v>27.4</v>
      </c>
      <c r="AD153" s="26">
        <v>26.4</v>
      </c>
      <c r="AE153" s="26">
        <v>28.66</v>
      </c>
      <c r="AF153" s="26">
        <v>31.84</v>
      </c>
      <c r="AG153" s="26"/>
      <c r="AH153" s="26">
        <v>27.6</v>
      </c>
    </row>
    <row r="154" spans="1:34" x14ac:dyDescent="0.2">
      <c r="A154" s="12" t="s">
        <v>229</v>
      </c>
      <c r="B154" s="12" t="s">
        <v>231</v>
      </c>
      <c r="C154" s="12" t="s">
        <v>79</v>
      </c>
      <c r="D154" s="12" t="s">
        <v>15</v>
      </c>
      <c r="E154" s="12" t="s">
        <v>6</v>
      </c>
      <c r="F154" s="12" t="s">
        <v>16</v>
      </c>
      <c r="G154" s="26"/>
      <c r="H154" s="26">
        <v>118.9</v>
      </c>
      <c r="I154" s="26"/>
      <c r="J154" s="26"/>
      <c r="K154" s="26">
        <v>205.8</v>
      </c>
      <c r="L154" s="26">
        <v>265</v>
      </c>
      <c r="M154" s="26">
        <v>266</v>
      </c>
      <c r="N154" s="26">
        <v>314.2</v>
      </c>
      <c r="O154" s="26">
        <v>280.39999999999998</v>
      </c>
      <c r="P154" s="26">
        <v>346.6</v>
      </c>
      <c r="Q154" s="26">
        <v>582.29999999999995</v>
      </c>
      <c r="R154" s="26">
        <v>583.70000000000005</v>
      </c>
      <c r="S154" s="26">
        <v>773.3</v>
      </c>
      <c r="T154" s="26">
        <v>817.7</v>
      </c>
      <c r="U154" s="26">
        <v>803.3</v>
      </c>
      <c r="V154" s="26">
        <v>1056.9000000000001</v>
      </c>
      <c r="W154" s="26">
        <v>1356.9</v>
      </c>
      <c r="X154" s="26">
        <v>1313.4</v>
      </c>
      <c r="Y154" s="26">
        <v>1589</v>
      </c>
      <c r="Z154" s="26">
        <v>2211.6999999999998</v>
      </c>
      <c r="AA154" s="26">
        <v>2258.1999999999998</v>
      </c>
      <c r="AB154" s="26">
        <v>2562.1</v>
      </c>
      <c r="AC154" s="26">
        <v>2236.8000000000002</v>
      </c>
      <c r="AD154" s="26">
        <v>1503.97</v>
      </c>
      <c r="AE154" s="26">
        <v>1565.4</v>
      </c>
      <c r="AF154" s="26">
        <v>1352.05</v>
      </c>
      <c r="AG154" s="26"/>
      <c r="AH154" s="26">
        <v>2399.5</v>
      </c>
    </row>
    <row r="155" spans="1:34" x14ac:dyDescent="0.2">
      <c r="A155" s="12" t="s">
        <v>229</v>
      </c>
      <c r="B155" s="12" t="s">
        <v>231</v>
      </c>
      <c r="C155" s="12" t="s">
        <v>100</v>
      </c>
      <c r="D155" s="12" t="s">
        <v>15</v>
      </c>
      <c r="E155" s="12" t="s">
        <v>6</v>
      </c>
      <c r="F155" s="12" t="s">
        <v>16</v>
      </c>
      <c r="G155" s="26"/>
      <c r="H155" s="26">
        <v>208.5</v>
      </c>
      <c r="I155" s="26">
        <v>138.30000000000001</v>
      </c>
      <c r="J155" s="26">
        <v>160.5</v>
      </c>
      <c r="K155" s="26">
        <v>103</v>
      </c>
      <c r="L155" s="26">
        <v>158.1</v>
      </c>
      <c r="M155" s="26">
        <v>126.4</v>
      </c>
      <c r="N155" s="26">
        <v>117.8</v>
      </c>
      <c r="O155" s="26">
        <v>296.7</v>
      </c>
      <c r="P155" s="26">
        <v>303.3</v>
      </c>
      <c r="Q155" s="26">
        <v>238.5</v>
      </c>
      <c r="R155" s="26">
        <v>329</v>
      </c>
      <c r="S155" s="26">
        <v>237.1</v>
      </c>
      <c r="T155" s="26">
        <v>176.2</v>
      </c>
      <c r="U155" s="26">
        <v>272.10000000000002</v>
      </c>
      <c r="V155" s="26">
        <v>281.39999999999998</v>
      </c>
      <c r="W155" s="26">
        <v>281.39999999999998</v>
      </c>
      <c r="X155" s="26">
        <v>482.7</v>
      </c>
      <c r="Y155" s="26">
        <v>687.8</v>
      </c>
      <c r="Z155" s="26">
        <v>778.3</v>
      </c>
      <c r="AA155" s="26">
        <v>771.2</v>
      </c>
      <c r="AB155" s="26">
        <v>699.9</v>
      </c>
      <c r="AC155" s="26">
        <v>694</v>
      </c>
      <c r="AD155" s="26">
        <v>649.70000000000005</v>
      </c>
      <c r="AE155" s="26">
        <v>298.32</v>
      </c>
      <c r="AF155" s="26">
        <v>317.08</v>
      </c>
      <c r="AG155" s="26"/>
      <c r="AH155" s="26">
        <v>697</v>
      </c>
    </row>
    <row r="156" spans="1:34" x14ac:dyDescent="0.2">
      <c r="A156" s="12" t="s">
        <v>229</v>
      </c>
      <c r="B156" s="12" t="s">
        <v>231</v>
      </c>
      <c r="C156" s="12" t="s">
        <v>123</v>
      </c>
      <c r="D156" s="12" t="s">
        <v>15</v>
      </c>
      <c r="E156" s="12" t="s">
        <v>6</v>
      </c>
      <c r="F156" s="12" t="s">
        <v>16</v>
      </c>
      <c r="G156" s="26"/>
      <c r="H156" s="26">
        <v>129.6</v>
      </c>
      <c r="I156" s="26"/>
      <c r="J156" s="26"/>
      <c r="K156" s="26">
        <v>219.3</v>
      </c>
      <c r="L156" s="26">
        <v>247.5</v>
      </c>
      <c r="M156" s="26">
        <v>266.39999999999998</v>
      </c>
      <c r="N156" s="26">
        <v>306.7</v>
      </c>
      <c r="O156" s="26">
        <v>511</v>
      </c>
      <c r="P156" s="26">
        <v>602.79999999999995</v>
      </c>
      <c r="Q156" s="26">
        <v>550</v>
      </c>
      <c r="R156" s="26">
        <v>969.2</v>
      </c>
      <c r="S156" s="26">
        <v>780.9</v>
      </c>
      <c r="T156" s="26">
        <v>395.7</v>
      </c>
      <c r="U156" s="26">
        <v>729.1</v>
      </c>
      <c r="V156" s="26">
        <v>520.9</v>
      </c>
      <c r="W156" s="26">
        <v>417.4</v>
      </c>
      <c r="X156" s="26">
        <v>597.20000000000005</v>
      </c>
      <c r="Y156" s="26">
        <v>394.9</v>
      </c>
      <c r="Z156" s="26">
        <v>372.5</v>
      </c>
      <c r="AA156" s="26">
        <v>363.6</v>
      </c>
      <c r="AB156" s="26">
        <v>375.3</v>
      </c>
      <c r="AC156" s="26">
        <v>414.9</v>
      </c>
      <c r="AD156" s="26">
        <v>392.42</v>
      </c>
      <c r="AE156" s="26">
        <v>306.67</v>
      </c>
      <c r="AF156" s="26">
        <v>357.55</v>
      </c>
      <c r="AG156" s="26"/>
      <c r="AH156" s="26">
        <v>395.1</v>
      </c>
    </row>
    <row r="157" spans="1:34" x14ac:dyDescent="0.2">
      <c r="A157" s="12" t="s">
        <v>229</v>
      </c>
      <c r="B157" s="12" t="s">
        <v>231</v>
      </c>
      <c r="C157" s="12" t="s">
        <v>139</v>
      </c>
      <c r="D157" s="12" t="s">
        <v>15</v>
      </c>
      <c r="E157" s="12" t="s">
        <v>6</v>
      </c>
      <c r="F157" s="12" t="s">
        <v>16</v>
      </c>
      <c r="G157" s="26"/>
      <c r="H157" s="26"/>
      <c r="I157" s="26"/>
      <c r="J157" s="26"/>
      <c r="K157" s="26">
        <v>56.5</v>
      </c>
      <c r="L157" s="26">
        <v>84.5</v>
      </c>
      <c r="M157" s="26">
        <v>87</v>
      </c>
      <c r="N157" s="26">
        <v>56.8</v>
      </c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1:34" x14ac:dyDescent="0.2">
      <c r="A158" s="12" t="s">
        <v>229</v>
      </c>
      <c r="B158" s="12" t="s">
        <v>231</v>
      </c>
      <c r="C158" s="12" t="s">
        <v>159</v>
      </c>
      <c r="D158" s="12" t="s">
        <v>15</v>
      </c>
      <c r="E158" s="12" t="s">
        <v>6</v>
      </c>
      <c r="F158" s="12" t="s">
        <v>16</v>
      </c>
      <c r="G158" s="26"/>
      <c r="H158" s="26">
        <v>80.3</v>
      </c>
      <c r="I158" s="26">
        <v>85.8</v>
      </c>
      <c r="J158" s="26">
        <v>102.5</v>
      </c>
      <c r="K158" s="26">
        <v>112.8</v>
      </c>
      <c r="L158" s="26">
        <v>113</v>
      </c>
      <c r="M158" s="26">
        <v>84.2</v>
      </c>
      <c r="N158" s="26">
        <v>87.2</v>
      </c>
      <c r="O158" s="26">
        <v>85.9</v>
      </c>
      <c r="P158" s="26">
        <v>89</v>
      </c>
      <c r="Q158" s="26">
        <v>66.400000000000006</v>
      </c>
      <c r="R158" s="26">
        <v>25.1</v>
      </c>
      <c r="S158" s="26">
        <v>31.3</v>
      </c>
      <c r="T158" s="26">
        <v>42.5</v>
      </c>
      <c r="U158" s="26">
        <v>27.1</v>
      </c>
      <c r="V158" s="26">
        <v>24.4</v>
      </c>
      <c r="W158" s="26">
        <v>54.7</v>
      </c>
      <c r="X158" s="26">
        <v>35</v>
      </c>
      <c r="Y158" s="26">
        <v>55.2</v>
      </c>
      <c r="Z158" s="26">
        <v>63.9</v>
      </c>
      <c r="AA158" s="26">
        <v>76.5</v>
      </c>
      <c r="AB158" s="26">
        <v>126.9</v>
      </c>
      <c r="AC158" s="26">
        <v>119.2</v>
      </c>
      <c r="AD158" s="26">
        <v>134.34</v>
      </c>
      <c r="AE158" s="26">
        <v>160.27000000000001</v>
      </c>
      <c r="AF158" s="54"/>
      <c r="AG158" s="26"/>
      <c r="AH158" s="26">
        <v>123.1</v>
      </c>
    </row>
    <row r="159" spans="1:34" x14ac:dyDescent="0.2">
      <c r="A159" s="12" t="s">
        <v>229</v>
      </c>
      <c r="B159" s="12" t="s">
        <v>231</v>
      </c>
      <c r="C159" s="12" t="s">
        <v>37</v>
      </c>
      <c r="D159" s="12" t="s">
        <v>15</v>
      </c>
      <c r="E159" s="12" t="s">
        <v>13</v>
      </c>
      <c r="F159" s="12" t="s">
        <v>18</v>
      </c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>
        <v>-1</v>
      </c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1:34" x14ac:dyDescent="0.2">
      <c r="A160" s="12" t="s">
        <v>229</v>
      </c>
      <c r="B160" s="12" t="s">
        <v>231</v>
      </c>
      <c r="C160" s="12" t="s">
        <v>37</v>
      </c>
      <c r="D160" s="12" t="s">
        <v>19</v>
      </c>
      <c r="E160" s="12" t="s">
        <v>6</v>
      </c>
      <c r="F160" s="12" t="s">
        <v>20</v>
      </c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>
        <v>-0.3</v>
      </c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1:34" x14ac:dyDescent="0.2">
      <c r="A161" s="12" t="s">
        <v>229</v>
      </c>
      <c r="B161" s="12" t="s">
        <v>231</v>
      </c>
      <c r="C161" s="12" t="s">
        <v>47</v>
      </c>
      <c r="D161" s="12" t="s">
        <v>19</v>
      </c>
      <c r="E161" s="12" t="s">
        <v>6</v>
      </c>
      <c r="F161" s="12" t="s">
        <v>20</v>
      </c>
      <c r="G161" s="26"/>
      <c r="H161" s="26"/>
      <c r="I161" s="26"/>
      <c r="J161" s="26">
        <v>64.2</v>
      </c>
      <c r="K161" s="26"/>
      <c r="L161" s="26"/>
      <c r="M161" s="26"/>
      <c r="N161" s="26">
        <v>171</v>
      </c>
      <c r="O161" s="26">
        <v>660</v>
      </c>
      <c r="P161" s="26">
        <v>876</v>
      </c>
      <c r="Q161" s="26">
        <v>1398</v>
      </c>
      <c r="R161" s="26">
        <v>876</v>
      </c>
      <c r="S161" s="26">
        <v>1438.2</v>
      </c>
      <c r="T161" s="26">
        <v>1391.4</v>
      </c>
      <c r="U161" s="26">
        <v>744</v>
      </c>
      <c r="V161" s="26">
        <v>558.4</v>
      </c>
      <c r="W161" s="26">
        <v>316.89999999999998</v>
      </c>
      <c r="X161" s="26">
        <v>322.8</v>
      </c>
      <c r="Y161" s="26">
        <v>581.5</v>
      </c>
      <c r="Z161" s="26">
        <v>411.8</v>
      </c>
      <c r="AA161" s="26">
        <v>382.7</v>
      </c>
      <c r="AB161" s="26">
        <v>241.9</v>
      </c>
      <c r="AC161" s="26">
        <v>201.7</v>
      </c>
      <c r="AD161" s="26">
        <v>174.8</v>
      </c>
      <c r="AE161" s="26">
        <v>149.80000000000001</v>
      </c>
      <c r="AF161" s="26">
        <v>100</v>
      </c>
      <c r="AG161" s="26"/>
      <c r="AH161" s="26">
        <v>776.3</v>
      </c>
    </row>
    <row r="162" spans="1:34" x14ac:dyDescent="0.2">
      <c r="A162" s="12" t="s">
        <v>229</v>
      </c>
      <c r="B162" s="12" t="s">
        <v>231</v>
      </c>
      <c r="C162" s="12" t="s">
        <v>56</v>
      </c>
      <c r="D162" s="12" t="s">
        <v>19</v>
      </c>
      <c r="E162" s="12" t="s">
        <v>6</v>
      </c>
      <c r="F162" s="12" t="s">
        <v>20</v>
      </c>
      <c r="G162" s="26"/>
      <c r="H162" s="26"/>
      <c r="I162" s="26"/>
      <c r="J162" s="26">
        <v>192</v>
      </c>
      <c r="K162" s="26"/>
      <c r="L162" s="26"/>
      <c r="M162" s="26"/>
      <c r="N162" s="26">
        <v>120</v>
      </c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>
        <v>30</v>
      </c>
    </row>
    <row r="163" spans="1:34" x14ac:dyDescent="0.2">
      <c r="A163" s="12" t="s">
        <v>229</v>
      </c>
      <c r="B163" s="12" t="s">
        <v>231</v>
      </c>
      <c r="C163" s="12" t="s">
        <v>146</v>
      </c>
      <c r="D163" s="12" t="s">
        <v>19</v>
      </c>
      <c r="E163" s="12" t="s">
        <v>6</v>
      </c>
      <c r="F163" s="12" t="s">
        <v>20</v>
      </c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>
        <v>-0.3</v>
      </c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spans="1:34" x14ac:dyDescent="0.2">
      <c r="A164" s="12" t="s">
        <v>232</v>
      </c>
      <c r="B164" s="12" t="s">
        <v>230</v>
      </c>
      <c r="C164" s="12" t="s">
        <v>233</v>
      </c>
      <c r="D164" s="12" t="s">
        <v>5</v>
      </c>
      <c r="E164" s="12" t="s">
        <v>6</v>
      </c>
      <c r="F164" s="12" t="s">
        <v>7</v>
      </c>
      <c r="G164" s="26">
        <v>67.5</v>
      </c>
      <c r="H164" s="26">
        <v>51.7</v>
      </c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>
        <v>0</v>
      </c>
      <c r="AC164" s="26">
        <v>0</v>
      </c>
      <c r="AD164" s="26">
        <v>0</v>
      </c>
      <c r="AE164" s="26">
        <v>0</v>
      </c>
      <c r="AF164" s="26">
        <v>0</v>
      </c>
      <c r="AG164" s="26"/>
      <c r="AH164" s="26">
        <v>67.5</v>
      </c>
    </row>
    <row r="165" spans="1:34" x14ac:dyDescent="0.2">
      <c r="A165" s="12" t="s">
        <v>232</v>
      </c>
      <c r="B165" s="12" t="s">
        <v>230</v>
      </c>
      <c r="C165" s="12" t="s">
        <v>164</v>
      </c>
      <c r="D165" s="12" t="s">
        <v>5</v>
      </c>
      <c r="E165" s="12" t="s">
        <v>6</v>
      </c>
      <c r="F165" s="12" t="s">
        <v>7</v>
      </c>
      <c r="G165" s="26">
        <v>14290.4</v>
      </c>
      <c r="H165" s="26">
        <v>14292.8</v>
      </c>
      <c r="I165" s="26">
        <v>7416.4</v>
      </c>
      <c r="J165" s="26">
        <v>6811.7</v>
      </c>
      <c r="K165" s="26">
        <v>5556</v>
      </c>
      <c r="L165" s="26">
        <v>3409.3</v>
      </c>
      <c r="M165" s="26">
        <v>3894.9</v>
      </c>
      <c r="N165" s="26">
        <v>2584.6999999999998</v>
      </c>
      <c r="O165" s="26">
        <v>234.2</v>
      </c>
      <c r="P165" s="26">
        <v>183.9</v>
      </c>
      <c r="Q165" s="26">
        <v>195.1</v>
      </c>
      <c r="R165" s="26">
        <v>274.10000000000002</v>
      </c>
      <c r="S165" s="26">
        <v>6.5</v>
      </c>
      <c r="T165" s="26">
        <v>6</v>
      </c>
      <c r="U165" s="26">
        <v>9.8000000000000007</v>
      </c>
      <c r="V165" s="26">
        <v>1.1000000000000001</v>
      </c>
      <c r="W165" s="26">
        <v>-61.8</v>
      </c>
      <c r="X165" s="26">
        <v>-51.4</v>
      </c>
      <c r="Y165" s="26">
        <v>-80</v>
      </c>
      <c r="Z165" s="26">
        <v>-55</v>
      </c>
      <c r="AA165" s="26">
        <v>-42</v>
      </c>
      <c r="AB165" s="26">
        <v>-46.4</v>
      </c>
      <c r="AC165" s="26">
        <v>-23.9</v>
      </c>
      <c r="AD165" s="26">
        <v>-30.1</v>
      </c>
      <c r="AE165" s="26">
        <v>-15.2</v>
      </c>
      <c r="AF165" s="26">
        <v>-7.5</v>
      </c>
      <c r="AG165" s="26"/>
      <c r="AH165" s="26">
        <v>14290.4</v>
      </c>
    </row>
    <row r="166" spans="1:34" x14ac:dyDescent="0.2">
      <c r="A166" s="12" t="s">
        <v>232</v>
      </c>
      <c r="B166" s="12" t="s">
        <v>230</v>
      </c>
      <c r="C166" s="12" t="s">
        <v>165</v>
      </c>
      <c r="D166" s="12" t="s">
        <v>5</v>
      </c>
      <c r="E166" s="12" t="s">
        <v>6</v>
      </c>
      <c r="F166" s="12" t="s">
        <v>7</v>
      </c>
      <c r="G166" s="26">
        <v>7760</v>
      </c>
      <c r="H166" s="26">
        <v>5860</v>
      </c>
      <c r="I166" s="26">
        <v>1801.9</v>
      </c>
      <c r="J166" s="26">
        <v>1738.3</v>
      </c>
      <c r="K166" s="26">
        <v>1530.5</v>
      </c>
      <c r="L166" s="26">
        <v>558.9</v>
      </c>
      <c r="M166" s="26">
        <v>922.5</v>
      </c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>
        <v>7760</v>
      </c>
    </row>
    <row r="167" spans="1:34" x14ac:dyDescent="0.2">
      <c r="A167" s="12" t="s">
        <v>232</v>
      </c>
      <c r="B167" s="12" t="s">
        <v>230</v>
      </c>
      <c r="C167" s="12" t="s">
        <v>166</v>
      </c>
      <c r="D167" s="12" t="s">
        <v>5</v>
      </c>
      <c r="E167" s="12" t="s">
        <v>6</v>
      </c>
      <c r="F167" s="12" t="s">
        <v>7</v>
      </c>
      <c r="G167" s="26">
        <v>480.6</v>
      </c>
      <c r="H167" s="26">
        <v>480.6</v>
      </c>
      <c r="I167" s="26"/>
      <c r="J167" s="26"/>
      <c r="K167" s="26"/>
      <c r="L167" s="26"/>
      <c r="M167" s="26"/>
      <c r="N167" s="26"/>
      <c r="O167" s="26">
        <v>456.5</v>
      </c>
      <c r="P167" s="26">
        <v>201.2</v>
      </c>
      <c r="Q167" s="26">
        <v>152.19999999999999</v>
      </c>
      <c r="R167" s="26">
        <v>99.9</v>
      </c>
      <c r="S167" s="26">
        <v>87.8</v>
      </c>
      <c r="T167" s="26">
        <v>52</v>
      </c>
      <c r="U167" s="26">
        <v>12</v>
      </c>
      <c r="V167" s="26">
        <v>10.199999999999999</v>
      </c>
      <c r="W167" s="26">
        <v>15.1</v>
      </c>
      <c r="X167" s="26">
        <v>21.9</v>
      </c>
      <c r="Y167" s="26">
        <v>0</v>
      </c>
      <c r="Z167" s="26">
        <v>0</v>
      </c>
      <c r="AA167" s="26">
        <v>0</v>
      </c>
      <c r="AB167" s="26">
        <v>0</v>
      </c>
      <c r="AC167" s="26">
        <v>0</v>
      </c>
      <c r="AD167" s="26">
        <v>0</v>
      </c>
      <c r="AE167" s="26">
        <v>0</v>
      </c>
      <c r="AF167" s="26"/>
      <c r="AG167" s="26"/>
      <c r="AH167" s="26">
        <v>480.6</v>
      </c>
    </row>
    <row r="168" spans="1:34" x14ac:dyDescent="0.2">
      <c r="A168" s="12" t="s">
        <v>232</v>
      </c>
      <c r="B168" s="12" t="s">
        <v>230</v>
      </c>
      <c r="C168" s="12" t="s">
        <v>167</v>
      </c>
      <c r="D168" s="12" t="s">
        <v>5</v>
      </c>
      <c r="E168" s="12" t="s">
        <v>6</v>
      </c>
      <c r="F168" s="12" t="s">
        <v>7</v>
      </c>
      <c r="G168" s="26">
        <v>2510.9</v>
      </c>
      <c r="H168" s="26">
        <v>1679.6</v>
      </c>
      <c r="I168" s="26">
        <v>1230</v>
      </c>
      <c r="J168" s="26">
        <v>1185.4000000000001</v>
      </c>
      <c r="K168" s="26">
        <v>914.2</v>
      </c>
      <c r="L168" s="26">
        <v>914.2</v>
      </c>
      <c r="M168" s="26">
        <v>900.4</v>
      </c>
      <c r="N168" s="26">
        <v>578.6</v>
      </c>
      <c r="O168" s="26">
        <v>523.5</v>
      </c>
      <c r="P168" s="26">
        <v>371.8</v>
      </c>
      <c r="Q168" s="26">
        <v>256.2</v>
      </c>
      <c r="R168" s="26">
        <v>193.7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/>
      <c r="AH168" s="26">
        <v>2510.9</v>
      </c>
    </row>
    <row r="169" spans="1:34" x14ac:dyDescent="0.2">
      <c r="A169" s="12" t="s">
        <v>232</v>
      </c>
      <c r="B169" s="12" t="s">
        <v>230</v>
      </c>
      <c r="C169" s="12" t="s">
        <v>168</v>
      </c>
      <c r="D169" s="12" t="s">
        <v>5</v>
      </c>
      <c r="E169" s="12" t="s">
        <v>6</v>
      </c>
      <c r="F169" s="12" t="s">
        <v>7</v>
      </c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x14ac:dyDescent="0.2">
      <c r="A170" s="12" t="s">
        <v>232</v>
      </c>
      <c r="B170" s="12" t="s">
        <v>230</v>
      </c>
      <c r="C170" s="12" t="s">
        <v>169</v>
      </c>
      <c r="D170" s="12" t="s">
        <v>5</v>
      </c>
      <c r="E170" s="12" t="s">
        <v>6</v>
      </c>
      <c r="F170" s="12" t="s">
        <v>7</v>
      </c>
      <c r="G170" s="26">
        <v>2940</v>
      </c>
      <c r="H170" s="26">
        <v>2611.8000000000002</v>
      </c>
      <c r="I170" s="26">
        <v>2034</v>
      </c>
      <c r="J170" s="26">
        <v>1556</v>
      </c>
      <c r="K170" s="26">
        <v>1279</v>
      </c>
      <c r="L170" s="26">
        <v>690.2</v>
      </c>
      <c r="M170" s="26">
        <v>684</v>
      </c>
      <c r="N170" s="26">
        <v>322.39999999999998</v>
      </c>
      <c r="O170" s="26">
        <v>4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/>
      <c r="AA170" s="26"/>
      <c r="AB170" s="26"/>
      <c r="AC170" s="26"/>
      <c r="AD170" s="26"/>
      <c r="AE170" s="26"/>
      <c r="AF170" s="26"/>
      <c r="AG170" s="26"/>
      <c r="AH170" s="26">
        <v>2940</v>
      </c>
    </row>
    <row r="171" spans="1:34" x14ac:dyDescent="0.2">
      <c r="A171" s="12" t="s">
        <v>232</v>
      </c>
      <c r="B171" s="12" t="s">
        <v>230</v>
      </c>
      <c r="C171" s="12" t="s">
        <v>170</v>
      </c>
      <c r="D171" s="12" t="s">
        <v>5</v>
      </c>
      <c r="E171" s="12" t="s">
        <v>6</v>
      </c>
      <c r="F171" s="12" t="s">
        <v>7</v>
      </c>
      <c r="G171" s="26">
        <v>19958.2</v>
      </c>
      <c r="H171" s="26">
        <v>18843</v>
      </c>
      <c r="I171" s="26">
        <v>13173.6</v>
      </c>
      <c r="J171" s="26">
        <v>8819.4</v>
      </c>
      <c r="K171" s="26">
        <v>10746.8</v>
      </c>
      <c r="L171" s="26">
        <v>4521</v>
      </c>
      <c r="M171" s="26">
        <v>4852.8</v>
      </c>
      <c r="N171" s="26">
        <v>4816.3999999999996</v>
      </c>
      <c r="O171" s="26">
        <v>128.80000000000001</v>
      </c>
      <c r="P171" s="26">
        <v>136.19999999999999</v>
      </c>
      <c r="Q171" s="26">
        <v>42.2</v>
      </c>
      <c r="R171" s="26">
        <v>-4.8</v>
      </c>
      <c r="S171" s="26">
        <v>10.1</v>
      </c>
      <c r="T171" s="26">
        <v>0.1</v>
      </c>
      <c r="U171" s="26">
        <v>-12.6</v>
      </c>
      <c r="V171" s="26">
        <v>-0.2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12">
        <v>0</v>
      </c>
      <c r="AE171" s="12">
        <v>0</v>
      </c>
      <c r="AF171" s="26">
        <v>0</v>
      </c>
      <c r="AG171" s="26"/>
      <c r="AH171" s="26">
        <v>19958.2</v>
      </c>
    </row>
    <row r="172" spans="1:34" x14ac:dyDescent="0.2">
      <c r="A172" s="12" t="s">
        <v>232</v>
      </c>
      <c r="B172" s="12" t="s">
        <v>230</v>
      </c>
      <c r="C172" s="12" t="s">
        <v>171</v>
      </c>
      <c r="D172" s="12" t="s">
        <v>5</v>
      </c>
      <c r="E172" s="12" t="s">
        <v>6</v>
      </c>
      <c r="F172" s="12" t="s">
        <v>7</v>
      </c>
      <c r="G172" s="26">
        <v>909</v>
      </c>
      <c r="H172" s="26">
        <v>308.5</v>
      </c>
      <c r="I172" s="26">
        <v>240.1</v>
      </c>
      <c r="J172" s="26">
        <v>249</v>
      </c>
      <c r="K172" s="26">
        <v>264.7</v>
      </c>
      <c r="L172" s="26">
        <v>429.3</v>
      </c>
      <c r="M172" s="26">
        <v>196.4</v>
      </c>
      <c r="N172" s="26">
        <v>164.6</v>
      </c>
      <c r="O172" s="26">
        <v>141</v>
      </c>
      <c r="P172" s="26">
        <v>143</v>
      </c>
      <c r="Q172" s="26">
        <v>81</v>
      </c>
      <c r="R172" s="26">
        <v>114.9</v>
      </c>
      <c r="S172" s="26">
        <v>165</v>
      </c>
      <c r="T172" s="26">
        <v>137.6</v>
      </c>
      <c r="U172" s="26">
        <v>131.80000000000001</v>
      </c>
      <c r="V172" s="26">
        <v>62.5</v>
      </c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>
        <v>909</v>
      </c>
    </row>
    <row r="173" spans="1:34" x14ac:dyDescent="0.2">
      <c r="A173" s="12" t="s">
        <v>232</v>
      </c>
      <c r="B173" s="12" t="s">
        <v>230</v>
      </c>
      <c r="C173" s="12" t="s">
        <v>172</v>
      </c>
      <c r="D173" s="12" t="s">
        <v>5</v>
      </c>
      <c r="E173" s="12" t="s">
        <v>6</v>
      </c>
      <c r="F173" s="12" t="s">
        <v>7</v>
      </c>
      <c r="G173" s="26">
        <v>5460.9</v>
      </c>
      <c r="H173" s="26">
        <v>5498</v>
      </c>
      <c r="I173" s="26"/>
      <c r="J173" s="26"/>
      <c r="K173" s="26"/>
      <c r="L173" s="26">
        <v>1038.5999999999999</v>
      </c>
      <c r="M173" s="26">
        <v>403.2</v>
      </c>
      <c r="N173" s="26">
        <v>369.2</v>
      </c>
      <c r="O173" s="26">
        <v>49.6</v>
      </c>
      <c r="P173" s="26">
        <v>11.6</v>
      </c>
      <c r="Q173" s="26">
        <v>7.9</v>
      </c>
      <c r="R173" s="26">
        <v>11.2</v>
      </c>
      <c r="S173" s="26">
        <v>5.0999999999999996</v>
      </c>
      <c r="T173" s="26">
        <v>2.9</v>
      </c>
      <c r="U173" s="26">
        <v>3.7</v>
      </c>
      <c r="V173" s="26">
        <v>-4.4000000000000004</v>
      </c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>
        <v>5460.9</v>
      </c>
    </row>
    <row r="174" spans="1:34" x14ac:dyDescent="0.2">
      <c r="A174" s="12" t="s">
        <v>232</v>
      </c>
      <c r="B174" s="12" t="s">
        <v>230</v>
      </c>
      <c r="C174" s="12" t="s">
        <v>173</v>
      </c>
      <c r="D174" s="12" t="s">
        <v>5</v>
      </c>
      <c r="E174" s="12" t="s">
        <v>6</v>
      </c>
      <c r="F174" s="12" t="s">
        <v>7</v>
      </c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x14ac:dyDescent="0.2">
      <c r="A175" s="12" t="s">
        <v>232</v>
      </c>
      <c r="B175" s="12" t="s">
        <v>230</v>
      </c>
      <c r="C175" s="12" t="s">
        <v>174</v>
      </c>
      <c r="D175" s="12" t="s">
        <v>5</v>
      </c>
      <c r="E175" s="12" t="s">
        <v>6</v>
      </c>
      <c r="F175" s="12" t="s">
        <v>7</v>
      </c>
      <c r="G175" s="26">
        <v>188.7</v>
      </c>
      <c r="H175" s="26">
        <v>190</v>
      </c>
      <c r="I175" s="26"/>
      <c r="J175" s="26"/>
      <c r="K175" s="26"/>
      <c r="L175" s="26"/>
      <c r="M175" s="26"/>
      <c r="N175" s="26">
        <v>764.8</v>
      </c>
      <c r="O175" s="26">
        <v>-442.2</v>
      </c>
      <c r="P175" s="26">
        <v>45.2</v>
      </c>
      <c r="Q175" s="26">
        <v>69.8</v>
      </c>
      <c r="R175" s="26">
        <v>56.3</v>
      </c>
      <c r="S175" s="26">
        <v>15.7</v>
      </c>
      <c r="T175" s="26">
        <v>-0.4</v>
      </c>
      <c r="U175" s="26">
        <v>0</v>
      </c>
      <c r="V175" s="26">
        <v>0</v>
      </c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>
        <v>188.7</v>
      </c>
    </row>
    <row r="176" spans="1:34" x14ac:dyDescent="0.2">
      <c r="A176" s="12" t="s">
        <v>232</v>
      </c>
      <c r="B176" s="12" t="s">
        <v>230</v>
      </c>
      <c r="C176" s="12" t="s">
        <v>234</v>
      </c>
      <c r="D176" s="12" t="s">
        <v>5</v>
      </c>
      <c r="E176" s="12" t="s">
        <v>6</v>
      </c>
      <c r="F176" s="12" t="s">
        <v>7</v>
      </c>
      <c r="G176" s="26">
        <v>301930.2</v>
      </c>
      <c r="H176" s="26">
        <v>225985</v>
      </c>
      <c r="I176" s="26">
        <v>170331.4</v>
      </c>
      <c r="J176" s="26">
        <v>150640</v>
      </c>
      <c r="K176" s="26">
        <v>126092.4</v>
      </c>
      <c r="L176" s="26">
        <v>107327.2</v>
      </c>
      <c r="M176" s="26">
        <v>44703.4</v>
      </c>
      <c r="N176" s="26">
        <v>310</v>
      </c>
      <c r="O176" s="26">
        <v>6010.2</v>
      </c>
      <c r="P176" s="26">
        <v>5636.3</v>
      </c>
      <c r="Q176" s="26">
        <v>4341.8</v>
      </c>
      <c r="R176" s="26">
        <v>4746.3999999999996</v>
      </c>
      <c r="S176" s="26">
        <v>2168.8000000000002</v>
      </c>
      <c r="T176" s="26">
        <v>2136.4</v>
      </c>
      <c r="U176" s="26">
        <v>-265.8</v>
      </c>
      <c r="V176" s="26">
        <v>294.60000000000002</v>
      </c>
      <c r="W176" s="26">
        <v>195.8</v>
      </c>
      <c r="X176" s="26">
        <v>-1151.5999999999999</v>
      </c>
      <c r="Y176" s="26">
        <v>-2.5</v>
      </c>
      <c r="Z176" s="26">
        <v>-106.7</v>
      </c>
      <c r="AA176" s="26">
        <v>-552</v>
      </c>
      <c r="AB176" s="26">
        <v>-1062.9000000000001</v>
      </c>
      <c r="AC176" s="26">
        <v>-870.6</v>
      </c>
      <c r="AD176" s="26">
        <v>-1053</v>
      </c>
      <c r="AE176" s="26">
        <v>-450.3</v>
      </c>
      <c r="AF176" s="26">
        <v>-1042.9000000000001</v>
      </c>
      <c r="AG176" s="26"/>
      <c r="AH176" s="26">
        <v>301930.2</v>
      </c>
    </row>
    <row r="177" spans="1:34" x14ac:dyDescent="0.2">
      <c r="A177" s="12" t="s">
        <v>232</v>
      </c>
      <c r="B177" s="12" t="s">
        <v>230</v>
      </c>
      <c r="C177" s="12" t="s">
        <v>175</v>
      </c>
      <c r="D177" s="12" t="s">
        <v>5</v>
      </c>
      <c r="E177" s="12" t="s">
        <v>6</v>
      </c>
      <c r="F177" s="12" t="s">
        <v>7</v>
      </c>
      <c r="G177" s="26">
        <v>3301</v>
      </c>
      <c r="H177" s="26">
        <v>1886</v>
      </c>
      <c r="I177" s="26">
        <v>1859</v>
      </c>
      <c r="J177" s="26">
        <v>1198.5999999999999</v>
      </c>
      <c r="K177" s="26">
        <v>633.79999999999995</v>
      </c>
      <c r="L177" s="26">
        <v>826.4</v>
      </c>
      <c r="M177" s="26">
        <v>508</v>
      </c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>
        <v>3301</v>
      </c>
    </row>
    <row r="178" spans="1:34" x14ac:dyDescent="0.2">
      <c r="A178" s="12" t="s">
        <v>232</v>
      </c>
      <c r="B178" s="12" t="s">
        <v>230</v>
      </c>
      <c r="C178" s="12" t="s">
        <v>176</v>
      </c>
      <c r="D178" s="12" t="s">
        <v>5</v>
      </c>
      <c r="E178" s="12" t="s">
        <v>6</v>
      </c>
      <c r="F178" s="12" t="s">
        <v>7</v>
      </c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1:34" x14ac:dyDescent="0.2">
      <c r="A179" s="12" t="s">
        <v>232</v>
      </c>
      <c r="B179" s="12" t="s">
        <v>230</v>
      </c>
      <c r="C179" s="12" t="s">
        <v>177</v>
      </c>
      <c r="D179" s="12" t="s">
        <v>5</v>
      </c>
      <c r="E179" s="12" t="s">
        <v>6</v>
      </c>
      <c r="F179" s="12" t="s">
        <v>7</v>
      </c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spans="1:34" x14ac:dyDescent="0.2">
      <c r="A180" s="12" t="s">
        <v>232</v>
      </c>
      <c r="B180" s="12" t="s">
        <v>230</v>
      </c>
      <c r="C180" s="12" t="s">
        <v>178</v>
      </c>
      <c r="D180" s="12" t="s">
        <v>5</v>
      </c>
      <c r="E180" s="12" t="s">
        <v>6</v>
      </c>
      <c r="F180" s="12" t="s">
        <v>7</v>
      </c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spans="1:34" x14ac:dyDescent="0.2">
      <c r="A181" s="12" t="s">
        <v>232</v>
      </c>
      <c r="B181" s="12" t="s">
        <v>230</v>
      </c>
      <c r="C181" s="12" t="s">
        <v>235</v>
      </c>
      <c r="D181" s="12" t="s">
        <v>5</v>
      </c>
      <c r="E181" s="12" t="s">
        <v>6</v>
      </c>
      <c r="F181" s="12" t="s">
        <v>7</v>
      </c>
      <c r="G181" s="26">
        <v>0</v>
      </c>
      <c r="H181" s="26">
        <v>0</v>
      </c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/>
      <c r="AH181" s="26">
        <v>0</v>
      </c>
    </row>
    <row r="182" spans="1:34" x14ac:dyDescent="0.2">
      <c r="A182" s="12" t="s">
        <v>232</v>
      </c>
      <c r="B182" s="12" t="s">
        <v>230</v>
      </c>
      <c r="C182" s="12" t="s">
        <v>179</v>
      </c>
      <c r="D182" s="12" t="s">
        <v>5</v>
      </c>
      <c r="E182" s="12" t="s">
        <v>6</v>
      </c>
      <c r="F182" s="12" t="s">
        <v>7</v>
      </c>
      <c r="G182" s="26">
        <v>5468</v>
      </c>
      <c r="H182" s="26">
        <v>4848</v>
      </c>
      <c r="I182" s="26">
        <v>4390</v>
      </c>
      <c r="J182" s="26">
        <v>2290</v>
      </c>
      <c r="K182" s="26">
        <v>1674.8</v>
      </c>
      <c r="L182" s="26">
        <v>1381.4</v>
      </c>
      <c r="M182" s="26">
        <v>844</v>
      </c>
      <c r="N182" s="26">
        <v>566.20000000000005</v>
      </c>
      <c r="O182" s="26">
        <v>0</v>
      </c>
      <c r="P182" s="26">
        <v>3.9</v>
      </c>
      <c r="Q182" s="26">
        <v>1.3</v>
      </c>
      <c r="R182" s="26">
        <v>0.6</v>
      </c>
      <c r="S182" s="26">
        <v>0.5</v>
      </c>
      <c r="T182" s="26">
        <v>0</v>
      </c>
      <c r="U182" s="26">
        <v>0.3</v>
      </c>
      <c r="V182" s="26">
        <v>-1.3</v>
      </c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>
        <v>5468</v>
      </c>
    </row>
    <row r="183" spans="1:34" x14ac:dyDescent="0.2">
      <c r="A183" s="12" t="s">
        <v>232</v>
      </c>
      <c r="B183" s="12" t="s">
        <v>230</v>
      </c>
      <c r="C183" s="12" t="s">
        <v>180</v>
      </c>
      <c r="D183" s="12" t="s">
        <v>5</v>
      </c>
      <c r="E183" s="12" t="s">
        <v>6</v>
      </c>
      <c r="F183" s="12" t="s">
        <v>7</v>
      </c>
      <c r="G183" s="26">
        <v>195.1</v>
      </c>
      <c r="H183" s="26">
        <v>139.69999999999999</v>
      </c>
      <c r="I183" s="26">
        <v>132.69999999999999</v>
      </c>
      <c r="J183" s="26">
        <v>93.4</v>
      </c>
      <c r="K183" s="26">
        <v>65.2</v>
      </c>
      <c r="L183" s="26">
        <v>61.9</v>
      </c>
      <c r="M183" s="26">
        <v>30.7</v>
      </c>
      <c r="N183" s="26">
        <v>0</v>
      </c>
      <c r="O183" s="26">
        <v>0</v>
      </c>
      <c r="P183" s="26">
        <v>0</v>
      </c>
      <c r="Q183" s="26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/>
      <c r="AH183" s="26">
        <v>195.1</v>
      </c>
    </row>
    <row r="184" spans="1:34" x14ac:dyDescent="0.2">
      <c r="A184" s="12" t="s">
        <v>232</v>
      </c>
      <c r="B184" s="12" t="s">
        <v>230</v>
      </c>
      <c r="C184" s="12" t="s">
        <v>181</v>
      </c>
      <c r="D184" s="12" t="s">
        <v>5</v>
      </c>
      <c r="E184" s="12" t="s">
        <v>6</v>
      </c>
      <c r="F184" s="12" t="s">
        <v>7</v>
      </c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spans="1:34" x14ac:dyDescent="0.2">
      <c r="A185" s="12" t="s">
        <v>232</v>
      </c>
      <c r="B185" s="12" t="s">
        <v>230</v>
      </c>
      <c r="C185" s="12" t="s">
        <v>182</v>
      </c>
      <c r="D185" s="12" t="s">
        <v>5</v>
      </c>
      <c r="E185" s="12" t="s">
        <v>6</v>
      </c>
      <c r="F185" s="12" t="s">
        <v>7</v>
      </c>
      <c r="G185" s="26">
        <v>4141.6000000000004</v>
      </c>
      <c r="H185" s="26">
        <v>4560.2</v>
      </c>
      <c r="I185" s="26"/>
      <c r="J185" s="26"/>
      <c r="K185" s="26">
        <v>4062.6</v>
      </c>
      <c r="L185" s="26">
        <v>3523.6</v>
      </c>
      <c r="M185" s="26">
        <v>897.4</v>
      </c>
      <c r="N185" s="26">
        <v>1095</v>
      </c>
      <c r="O185" s="26">
        <v>7</v>
      </c>
      <c r="P185" s="26">
        <v>0</v>
      </c>
      <c r="Q185" s="26">
        <v>0</v>
      </c>
      <c r="R185" s="26">
        <v>0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>
        <v>0</v>
      </c>
      <c r="AD185" s="26">
        <v>0</v>
      </c>
      <c r="AE185" s="26">
        <v>0</v>
      </c>
      <c r="AF185" s="26">
        <v>0</v>
      </c>
      <c r="AG185" s="26"/>
      <c r="AH185" s="26">
        <v>4141.6000000000004</v>
      </c>
    </row>
    <row r="186" spans="1:34" x14ac:dyDescent="0.2">
      <c r="A186" s="12" t="s">
        <v>232</v>
      </c>
      <c r="B186" s="12" t="s">
        <v>230</v>
      </c>
      <c r="C186" s="12" t="s">
        <v>183</v>
      </c>
      <c r="D186" s="12" t="s">
        <v>5</v>
      </c>
      <c r="E186" s="12" t="s">
        <v>6</v>
      </c>
      <c r="F186" s="12" t="s">
        <v>7</v>
      </c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spans="1:34" x14ac:dyDescent="0.2">
      <c r="A187" s="12" t="s">
        <v>232</v>
      </c>
      <c r="B187" s="12" t="s">
        <v>230</v>
      </c>
      <c r="C187" s="12" t="s">
        <v>184</v>
      </c>
      <c r="D187" s="12" t="s">
        <v>5</v>
      </c>
      <c r="E187" s="12" t="s">
        <v>6</v>
      </c>
      <c r="F187" s="12" t="s">
        <v>7</v>
      </c>
      <c r="G187" s="26">
        <v>118134</v>
      </c>
      <c r="H187" s="26">
        <v>146608.70000000001</v>
      </c>
      <c r="I187" s="26">
        <v>97723.199999999997</v>
      </c>
      <c r="J187" s="26">
        <v>88436.4</v>
      </c>
      <c r="K187" s="26">
        <v>58477.4</v>
      </c>
      <c r="L187" s="26">
        <v>47451.8</v>
      </c>
      <c r="M187" s="26">
        <v>19712.599999999999</v>
      </c>
      <c r="N187" s="26">
        <v>23063.8</v>
      </c>
      <c r="O187" s="26">
        <v>-614.4</v>
      </c>
      <c r="P187" s="26">
        <v>-113</v>
      </c>
      <c r="Q187" s="26">
        <v>-208</v>
      </c>
      <c r="R187" s="26">
        <v>23.2</v>
      </c>
      <c r="S187" s="26">
        <v>-24.2</v>
      </c>
      <c r="T187" s="26">
        <v>-5.5</v>
      </c>
      <c r="U187" s="26">
        <v>19.5</v>
      </c>
      <c r="V187" s="26">
        <v>4</v>
      </c>
      <c r="W187" s="26">
        <v>0</v>
      </c>
      <c r="X187" s="26">
        <v>0</v>
      </c>
      <c r="Y187" s="26">
        <v>0</v>
      </c>
      <c r="Z187" s="26">
        <v>-5</v>
      </c>
      <c r="AA187" s="26">
        <v>-0.7</v>
      </c>
      <c r="AB187" s="26">
        <v>0</v>
      </c>
      <c r="AC187" s="26">
        <v>-271.39999999999998</v>
      </c>
      <c r="AD187" s="26">
        <v>-231</v>
      </c>
      <c r="AE187" s="26">
        <v>-223.1</v>
      </c>
      <c r="AF187" s="26">
        <v>-181.3</v>
      </c>
      <c r="AG187" s="26"/>
      <c r="AH187" s="26">
        <v>118134</v>
      </c>
    </row>
    <row r="188" spans="1:34" x14ac:dyDescent="0.2">
      <c r="A188" s="12" t="s">
        <v>232</v>
      </c>
      <c r="B188" s="12" t="s">
        <v>230</v>
      </c>
      <c r="C188" s="12" t="s">
        <v>185</v>
      </c>
      <c r="D188" s="12" t="s">
        <v>5</v>
      </c>
      <c r="E188" s="12" t="s">
        <v>6</v>
      </c>
      <c r="F188" s="12" t="s">
        <v>7</v>
      </c>
      <c r="G188" s="26">
        <v>1206.2</v>
      </c>
      <c r="H188" s="26">
        <v>1394.6</v>
      </c>
      <c r="I188" s="26">
        <v>1214.3</v>
      </c>
      <c r="J188" s="26">
        <v>1205.5999999999999</v>
      </c>
      <c r="K188" s="26"/>
      <c r="L188" s="26">
        <v>2218.1999999999998</v>
      </c>
      <c r="M188" s="26"/>
      <c r="N188" s="26"/>
      <c r="O188" s="26">
        <v>825.6</v>
      </c>
      <c r="P188" s="26">
        <v>668.8</v>
      </c>
      <c r="Q188" s="26">
        <v>1025.5</v>
      </c>
      <c r="R188" s="26">
        <v>730</v>
      </c>
      <c r="S188" s="26">
        <v>523.9</v>
      </c>
      <c r="T188" s="26">
        <v>290</v>
      </c>
      <c r="U188" s="26">
        <v>112</v>
      </c>
      <c r="V188" s="26">
        <v>30.4</v>
      </c>
      <c r="W188" s="26">
        <v>11.2</v>
      </c>
      <c r="X188" s="26">
        <v>0</v>
      </c>
      <c r="Y188" s="26">
        <v>0</v>
      </c>
      <c r="Z188" s="26">
        <v>0</v>
      </c>
      <c r="AA188" s="26">
        <v>0</v>
      </c>
      <c r="AB188" s="26">
        <v>0</v>
      </c>
      <c r="AC188" s="26">
        <v>0</v>
      </c>
      <c r="AD188" s="26">
        <v>0</v>
      </c>
      <c r="AE188" s="26">
        <v>0</v>
      </c>
      <c r="AF188" s="26">
        <v>0</v>
      </c>
      <c r="AG188" s="26"/>
      <c r="AH188" s="26">
        <v>1206.2</v>
      </c>
    </row>
    <row r="189" spans="1:34" x14ac:dyDescent="0.2">
      <c r="A189" s="12" t="s">
        <v>232</v>
      </c>
      <c r="B189" s="12" t="s">
        <v>230</v>
      </c>
      <c r="C189" s="12" t="s">
        <v>186</v>
      </c>
      <c r="D189" s="12" t="s">
        <v>5</v>
      </c>
      <c r="E189" s="12" t="s">
        <v>6</v>
      </c>
      <c r="F189" s="12" t="s">
        <v>7</v>
      </c>
      <c r="G189" s="26">
        <v>6102</v>
      </c>
      <c r="H189" s="26">
        <v>4736.5</v>
      </c>
      <c r="I189" s="26"/>
      <c r="J189" s="26"/>
      <c r="K189" s="26"/>
      <c r="L189" s="26"/>
      <c r="M189" s="26"/>
      <c r="N189" s="26">
        <v>664.8</v>
      </c>
      <c r="O189" s="26">
        <v>307</v>
      </c>
      <c r="P189" s="26">
        <v>23</v>
      </c>
      <c r="Q189" s="26">
        <v>25.3</v>
      </c>
      <c r="R189" s="26">
        <v>21.6</v>
      </c>
      <c r="S189" s="26">
        <v>35.200000000000003</v>
      </c>
      <c r="T189" s="26">
        <v>0</v>
      </c>
      <c r="U189" s="26">
        <v>0</v>
      </c>
      <c r="V189" s="26">
        <v>0</v>
      </c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>
        <v>6102</v>
      </c>
    </row>
    <row r="190" spans="1:34" x14ac:dyDescent="0.2">
      <c r="A190" s="12" t="s">
        <v>232</v>
      </c>
      <c r="B190" s="12" t="s">
        <v>230</v>
      </c>
      <c r="C190" s="12" t="s">
        <v>187</v>
      </c>
      <c r="D190" s="12" t="s">
        <v>5</v>
      </c>
      <c r="E190" s="12" t="s">
        <v>6</v>
      </c>
      <c r="F190" s="12" t="s">
        <v>7</v>
      </c>
      <c r="G190" s="26">
        <v>37.200000000000003</v>
      </c>
      <c r="H190" s="26">
        <v>13</v>
      </c>
      <c r="I190" s="26">
        <v>3.4</v>
      </c>
      <c r="J190" s="26">
        <v>19</v>
      </c>
      <c r="K190" s="26">
        <v>10.4</v>
      </c>
      <c r="L190" s="26">
        <v>6.2</v>
      </c>
      <c r="M190" s="26">
        <v>3.6</v>
      </c>
      <c r="N190" s="26">
        <v>1.1000000000000001</v>
      </c>
      <c r="O190" s="26">
        <v>0</v>
      </c>
      <c r="P190" s="26">
        <v>0</v>
      </c>
      <c r="Q190" s="26">
        <v>-0.1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-0.1</v>
      </c>
      <c r="X190" s="26">
        <v>0</v>
      </c>
      <c r="Y190" s="26">
        <v>0</v>
      </c>
      <c r="Z190" s="26">
        <v>0</v>
      </c>
      <c r="AA190" s="26">
        <v>0</v>
      </c>
      <c r="AB190" s="26">
        <v>0</v>
      </c>
      <c r="AC190" s="26">
        <v>0</v>
      </c>
      <c r="AD190" s="26">
        <v>0</v>
      </c>
      <c r="AE190" s="26">
        <v>0</v>
      </c>
      <c r="AF190" s="26"/>
      <c r="AG190" s="26"/>
      <c r="AH190" s="26">
        <v>37.200000000000003</v>
      </c>
    </row>
    <row r="191" spans="1:34" x14ac:dyDescent="0.2">
      <c r="A191" s="12" t="s">
        <v>232</v>
      </c>
      <c r="B191" s="12" t="s">
        <v>230</v>
      </c>
      <c r="C191" s="12" t="s">
        <v>188</v>
      </c>
      <c r="D191" s="12" t="s">
        <v>5</v>
      </c>
      <c r="E191" s="12" t="s">
        <v>6</v>
      </c>
      <c r="F191" s="12" t="s">
        <v>7</v>
      </c>
      <c r="G191" s="26">
        <v>5462.1</v>
      </c>
      <c r="H191" s="26">
        <v>5528</v>
      </c>
      <c r="I191" s="26">
        <v>4178.8999999999996</v>
      </c>
      <c r="J191" s="26">
        <v>3814.2</v>
      </c>
      <c r="K191" s="26">
        <v>2449.9</v>
      </c>
      <c r="L191" s="26"/>
      <c r="M191" s="26">
        <v>596.29999999999995</v>
      </c>
      <c r="N191" s="26">
        <v>360.5</v>
      </c>
      <c r="O191" s="26">
        <v>288.7</v>
      </c>
      <c r="P191" s="26">
        <v>99.9</v>
      </c>
      <c r="Q191" s="26">
        <v>103.8</v>
      </c>
      <c r="R191" s="26">
        <v>85.3</v>
      </c>
      <c r="S191" s="26">
        <v>36.5</v>
      </c>
      <c r="T191" s="26">
        <v>0</v>
      </c>
      <c r="U191" s="26">
        <v>0</v>
      </c>
      <c r="V191" s="26">
        <v>0</v>
      </c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>
        <v>5462.1</v>
      </c>
    </row>
    <row r="192" spans="1:34" x14ac:dyDescent="0.2">
      <c r="A192" s="12" t="s">
        <v>232</v>
      </c>
      <c r="B192" s="12" t="s">
        <v>230</v>
      </c>
      <c r="C192" s="12" t="s">
        <v>189</v>
      </c>
      <c r="D192" s="12" t="s">
        <v>5</v>
      </c>
      <c r="E192" s="12" t="s">
        <v>6</v>
      </c>
      <c r="F192" s="12" t="s">
        <v>7</v>
      </c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1:34" x14ac:dyDescent="0.2">
      <c r="A193" s="12" t="s">
        <v>232</v>
      </c>
      <c r="B193" s="12" t="s">
        <v>230</v>
      </c>
      <c r="C193" s="12" t="s">
        <v>190</v>
      </c>
      <c r="D193" s="12" t="s">
        <v>5</v>
      </c>
      <c r="E193" s="12" t="s">
        <v>6</v>
      </c>
      <c r="F193" s="12" t="s">
        <v>7</v>
      </c>
      <c r="G193" s="26">
        <v>286.7</v>
      </c>
      <c r="H193" s="26">
        <v>366.3</v>
      </c>
      <c r="I193" s="26">
        <v>179.4</v>
      </c>
      <c r="J193" s="26">
        <v>85.2</v>
      </c>
      <c r="K193" s="26">
        <v>64.8</v>
      </c>
      <c r="L193" s="26">
        <v>61.9</v>
      </c>
      <c r="M193" s="26">
        <v>61.2</v>
      </c>
      <c r="N193" s="26">
        <v>62.8</v>
      </c>
      <c r="O193" s="26">
        <v>70.2</v>
      </c>
      <c r="P193" s="26">
        <v>60.1</v>
      </c>
      <c r="Q193" s="26">
        <v>106.6</v>
      </c>
      <c r="R193" s="26">
        <v>97.2</v>
      </c>
      <c r="S193" s="26">
        <v>67.599999999999994</v>
      </c>
      <c r="T193" s="26">
        <v>63.1</v>
      </c>
      <c r="U193" s="26">
        <v>10.3</v>
      </c>
      <c r="V193" s="26">
        <v>14</v>
      </c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>
        <v>286.7</v>
      </c>
    </row>
    <row r="194" spans="1:34" x14ac:dyDescent="0.2">
      <c r="A194" s="12" t="s">
        <v>232</v>
      </c>
      <c r="B194" s="12" t="s">
        <v>230</v>
      </c>
      <c r="C194" s="12" t="s">
        <v>191</v>
      </c>
      <c r="D194" s="12" t="s">
        <v>5</v>
      </c>
      <c r="E194" s="12" t="s">
        <v>6</v>
      </c>
      <c r="F194" s="12" t="s">
        <v>7</v>
      </c>
      <c r="G194" s="26">
        <v>6.2</v>
      </c>
      <c r="H194" s="26">
        <v>6.2</v>
      </c>
      <c r="I194" s="26"/>
      <c r="J194" s="26"/>
      <c r="K194" s="26">
        <v>6.2</v>
      </c>
      <c r="L194" s="26">
        <v>8.5</v>
      </c>
      <c r="M194" s="26">
        <v>5.2</v>
      </c>
      <c r="N194" s="26">
        <v>0</v>
      </c>
      <c r="O194" s="26">
        <v>0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>
        <v>0</v>
      </c>
      <c r="AC194" s="26">
        <v>0</v>
      </c>
      <c r="AD194" s="26">
        <v>0</v>
      </c>
      <c r="AE194" s="26">
        <v>0</v>
      </c>
      <c r="AF194" s="26">
        <v>0</v>
      </c>
      <c r="AG194" s="26"/>
      <c r="AH194" s="26">
        <v>6.2</v>
      </c>
    </row>
    <row r="195" spans="1:34" x14ac:dyDescent="0.2">
      <c r="A195" s="12" t="s">
        <v>232</v>
      </c>
      <c r="B195" s="12" t="s">
        <v>230</v>
      </c>
      <c r="C195" s="12" t="s">
        <v>192</v>
      </c>
      <c r="D195" s="12" t="s">
        <v>5</v>
      </c>
      <c r="E195" s="12" t="s">
        <v>6</v>
      </c>
      <c r="F195" s="12" t="s">
        <v>7</v>
      </c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spans="1:34" x14ac:dyDescent="0.2">
      <c r="A196" s="12" t="s">
        <v>232</v>
      </c>
      <c r="B196" s="12" t="s">
        <v>230</v>
      </c>
      <c r="C196" s="12" t="s">
        <v>193</v>
      </c>
      <c r="D196" s="12" t="s">
        <v>5</v>
      </c>
      <c r="E196" s="12" t="s">
        <v>6</v>
      </c>
      <c r="F196" s="12" t="s">
        <v>7</v>
      </c>
      <c r="G196" s="26">
        <v>2088</v>
      </c>
      <c r="H196" s="26">
        <v>1184.5</v>
      </c>
      <c r="I196" s="26">
        <v>558.4</v>
      </c>
      <c r="J196" s="26">
        <v>752.5</v>
      </c>
      <c r="K196" s="26">
        <v>651.20000000000005</v>
      </c>
      <c r="L196" s="26">
        <v>805.5</v>
      </c>
      <c r="M196" s="26">
        <v>337.8</v>
      </c>
      <c r="N196" s="26">
        <v>188.9</v>
      </c>
      <c r="O196" s="26">
        <v>1.6</v>
      </c>
      <c r="P196" s="26">
        <v>0</v>
      </c>
      <c r="Q196" s="26">
        <v>0</v>
      </c>
      <c r="R196" s="26">
        <v>0</v>
      </c>
      <c r="S196" s="26">
        <v>-2.6</v>
      </c>
      <c r="T196" s="26">
        <v>0</v>
      </c>
      <c r="U196" s="26">
        <v>-4.7</v>
      </c>
      <c r="V196" s="26">
        <v>0</v>
      </c>
      <c r="W196" s="26">
        <v>-1.1000000000000001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  <c r="AE196" s="26">
        <v>0</v>
      </c>
      <c r="AF196" s="26">
        <v>0</v>
      </c>
      <c r="AG196" s="26"/>
      <c r="AH196" s="26">
        <v>2088</v>
      </c>
    </row>
    <row r="197" spans="1:34" x14ac:dyDescent="0.2">
      <c r="A197" s="12" t="s">
        <v>232</v>
      </c>
      <c r="B197" s="12" t="s">
        <v>230</v>
      </c>
      <c r="C197" s="12" t="s">
        <v>194</v>
      </c>
      <c r="D197" s="12" t="s">
        <v>5</v>
      </c>
      <c r="E197" s="12" t="s">
        <v>6</v>
      </c>
      <c r="F197" s="12" t="s">
        <v>7</v>
      </c>
      <c r="G197" s="26">
        <v>1313</v>
      </c>
      <c r="H197" s="26">
        <v>907.6</v>
      </c>
      <c r="I197" s="26">
        <v>722.4</v>
      </c>
      <c r="J197" s="26">
        <v>414.4</v>
      </c>
      <c r="K197" s="26">
        <v>255.1</v>
      </c>
      <c r="L197" s="26">
        <v>221.6</v>
      </c>
      <c r="M197" s="26">
        <v>172.6</v>
      </c>
      <c r="N197" s="26">
        <v>3.2</v>
      </c>
      <c r="O197" s="26">
        <v>2.8</v>
      </c>
      <c r="P197" s="26">
        <v>2.6</v>
      </c>
      <c r="Q197" s="26">
        <v>-16.399999999999999</v>
      </c>
      <c r="R197" s="26">
        <v>-60.2</v>
      </c>
      <c r="S197" s="26">
        <v>-39.799999999999997</v>
      </c>
      <c r="T197" s="26">
        <v>-48.1</v>
      </c>
      <c r="U197" s="26">
        <v>-73.5</v>
      </c>
      <c r="V197" s="26">
        <v>-65.5</v>
      </c>
      <c r="W197" s="26">
        <v>-54.6</v>
      </c>
      <c r="X197" s="26">
        <v>-21.8</v>
      </c>
      <c r="Y197" s="26">
        <v>-26.7</v>
      </c>
      <c r="Z197" s="26">
        <v>-64.2</v>
      </c>
      <c r="AA197" s="26">
        <v>-3.8</v>
      </c>
      <c r="AB197" s="26">
        <v>-20.7</v>
      </c>
      <c r="AC197" s="26">
        <v>-0.3</v>
      </c>
      <c r="AD197" s="26">
        <v>-0.1</v>
      </c>
      <c r="AE197" s="26">
        <v>0</v>
      </c>
      <c r="AF197" s="26">
        <v>0</v>
      </c>
      <c r="AG197" s="26"/>
      <c r="AH197" s="26">
        <v>1313</v>
      </c>
    </row>
    <row r="198" spans="1:34" x14ac:dyDescent="0.2">
      <c r="A198" s="12" t="s">
        <v>232</v>
      </c>
      <c r="B198" s="12" t="s">
        <v>230</v>
      </c>
      <c r="C198" s="12" t="s">
        <v>195</v>
      </c>
      <c r="D198" s="12" t="s">
        <v>5</v>
      </c>
      <c r="E198" s="12" t="s">
        <v>6</v>
      </c>
      <c r="F198" s="12" t="s">
        <v>7</v>
      </c>
      <c r="G198" s="26">
        <v>4986</v>
      </c>
      <c r="H198" s="26">
        <v>4986</v>
      </c>
      <c r="I198" s="26">
        <v>4939</v>
      </c>
      <c r="J198" s="26">
        <v>2562.4</v>
      </c>
      <c r="K198" s="26">
        <v>2537</v>
      </c>
      <c r="L198" s="26">
        <v>2589.1999999999998</v>
      </c>
      <c r="M198" s="26">
        <v>1677.6</v>
      </c>
      <c r="N198" s="26">
        <v>1756</v>
      </c>
      <c r="O198" s="26">
        <v>549.4</v>
      </c>
      <c r="P198" s="26">
        <v>308.3</v>
      </c>
      <c r="Q198" s="26">
        <v>314.10000000000002</v>
      </c>
      <c r="R198" s="26">
        <v>187</v>
      </c>
      <c r="S198" s="26">
        <v>174.8</v>
      </c>
      <c r="T198" s="26">
        <v>179</v>
      </c>
      <c r="U198" s="26">
        <v>201.5</v>
      </c>
      <c r="V198" s="26">
        <v>126.3</v>
      </c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>
        <v>4986</v>
      </c>
    </row>
    <row r="199" spans="1:34" x14ac:dyDescent="0.2">
      <c r="A199" s="12" t="s">
        <v>232</v>
      </c>
      <c r="B199" s="12" t="s">
        <v>230</v>
      </c>
      <c r="C199" s="12" t="s">
        <v>196</v>
      </c>
      <c r="D199" s="12" t="s">
        <v>5</v>
      </c>
      <c r="E199" s="12" t="s">
        <v>6</v>
      </c>
      <c r="F199" s="12" t="s">
        <v>7</v>
      </c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1:34" x14ac:dyDescent="0.2">
      <c r="A200" s="12" t="s">
        <v>232</v>
      </c>
      <c r="B200" s="12" t="s">
        <v>230</v>
      </c>
      <c r="C200" s="12" t="s">
        <v>125</v>
      </c>
      <c r="D200" s="12" t="s">
        <v>5</v>
      </c>
      <c r="E200" s="12" t="s">
        <v>6</v>
      </c>
      <c r="F200" s="12" t="s">
        <v>7</v>
      </c>
      <c r="G200" s="26">
        <v>829.7</v>
      </c>
      <c r="H200" s="26"/>
      <c r="I200" s="26"/>
      <c r="J200" s="26"/>
      <c r="K200" s="26"/>
      <c r="L200" s="26">
        <v>1649.5</v>
      </c>
      <c r="M200" s="26">
        <v>960.2</v>
      </c>
      <c r="N200" s="26">
        <v>544</v>
      </c>
      <c r="O200" s="26">
        <v>762.8</v>
      </c>
      <c r="P200" s="26">
        <v>720.5</v>
      </c>
      <c r="Q200" s="26">
        <v>582</v>
      </c>
      <c r="R200" s="26">
        <v>338.1</v>
      </c>
      <c r="S200" s="26">
        <v>360.6</v>
      </c>
      <c r="T200" s="26">
        <v>185.7</v>
      </c>
      <c r="U200" s="26">
        <v>359.4</v>
      </c>
      <c r="V200" s="26">
        <v>362.1</v>
      </c>
      <c r="W200" s="26">
        <v>116.7</v>
      </c>
      <c r="X200" s="26">
        <v>180.2</v>
      </c>
      <c r="Y200" s="26">
        <v>0</v>
      </c>
      <c r="Z200" s="26"/>
      <c r="AA200" s="26"/>
      <c r="AB200" s="26"/>
      <c r="AC200" s="26"/>
      <c r="AD200" s="26"/>
      <c r="AE200" s="26"/>
      <c r="AF200" s="26"/>
      <c r="AG200" s="26"/>
      <c r="AH200" s="26">
        <v>829.7</v>
      </c>
    </row>
    <row r="201" spans="1:34" x14ac:dyDescent="0.2">
      <c r="A201" s="12" t="s">
        <v>232</v>
      </c>
      <c r="B201" s="12" t="s">
        <v>230</v>
      </c>
      <c r="C201" s="12" t="s">
        <v>197</v>
      </c>
      <c r="D201" s="12" t="s">
        <v>5</v>
      </c>
      <c r="E201" s="12" t="s">
        <v>6</v>
      </c>
      <c r="F201" s="12" t="s">
        <v>7</v>
      </c>
      <c r="G201" s="26">
        <v>100352</v>
      </c>
      <c r="H201" s="26">
        <v>100102</v>
      </c>
      <c r="I201" s="26">
        <v>98752</v>
      </c>
      <c r="J201" s="26">
        <v>38949</v>
      </c>
      <c r="K201" s="26">
        <v>36607.4</v>
      </c>
      <c r="L201" s="26">
        <v>30130</v>
      </c>
      <c r="M201" s="26">
        <v>23413.4</v>
      </c>
      <c r="N201" s="26">
        <v>20990.400000000001</v>
      </c>
      <c r="O201" s="26">
        <v>12345.3</v>
      </c>
      <c r="P201" s="26">
        <v>10986.2</v>
      </c>
      <c r="Q201" s="26">
        <v>11821.1</v>
      </c>
      <c r="R201" s="26">
        <v>14824.4</v>
      </c>
      <c r="S201" s="26">
        <v>23820.799999999999</v>
      </c>
      <c r="T201" s="26">
        <v>0</v>
      </c>
      <c r="U201" s="26">
        <v>0</v>
      </c>
      <c r="V201" s="26">
        <v>258</v>
      </c>
      <c r="W201" s="26">
        <v>373.6</v>
      </c>
      <c r="X201" s="26">
        <v>349</v>
      </c>
      <c r="Y201" s="26">
        <v>394.7</v>
      </c>
      <c r="Z201" s="26">
        <v>363</v>
      </c>
      <c r="AA201" s="26">
        <v>324</v>
      </c>
      <c r="AB201" s="26">
        <v>263.10000000000002</v>
      </c>
      <c r="AC201" s="26">
        <v>308</v>
      </c>
      <c r="AD201" s="26">
        <v>292</v>
      </c>
      <c r="AE201" s="26">
        <v>292</v>
      </c>
      <c r="AF201" s="26">
        <v>288</v>
      </c>
      <c r="AG201" s="26"/>
      <c r="AH201" s="26">
        <v>100352</v>
      </c>
    </row>
    <row r="202" spans="1:34" x14ac:dyDescent="0.2">
      <c r="A202" s="12" t="s">
        <v>232</v>
      </c>
      <c r="B202" s="12" t="s">
        <v>230</v>
      </c>
      <c r="C202" s="12" t="s">
        <v>236</v>
      </c>
      <c r="D202" s="12" t="s">
        <v>5</v>
      </c>
      <c r="E202" s="12" t="s">
        <v>6</v>
      </c>
      <c r="F202" s="12" t="s">
        <v>7</v>
      </c>
      <c r="G202" s="26">
        <v>20.2</v>
      </c>
      <c r="H202" s="26">
        <v>15.2</v>
      </c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>
        <v>0</v>
      </c>
      <c r="AC202" s="26">
        <v>0</v>
      </c>
      <c r="AD202" s="26">
        <v>0</v>
      </c>
      <c r="AE202" s="26">
        <v>0</v>
      </c>
      <c r="AF202" s="26"/>
      <c r="AG202" s="26"/>
      <c r="AH202" s="26">
        <v>20.2</v>
      </c>
    </row>
    <row r="203" spans="1:34" x14ac:dyDescent="0.2">
      <c r="A203" s="12" t="s">
        <v>232</v>
      </c>
      <c r="B203" s="12" t="s">
        <v>230</v>
      </c>
      <c r="C203" s="12" t="s">
        <v>198</v>
      </c>
      <c r="D203" s="12" t="s">
        <v>5</v>
      </c>
      <c r="E203" s="12" t="s">
        <v>6</v>
      </c>
      <c r="F203" s="12" t="s">
        <v>7</v>
      </c>
      <c r="G203" s="26">
        <v>1706.4</v>
      </c>
      <c r="H203" s="26">
        <v>1979.2</v>
      </c>
      <c r="I203" s="26"/>
      <c r="J203" s="26"/>
      <c r="K203" s="26">
        <v>608.9</v>
      </c>
      <c r="L203" s="26">
        <v>986.1</v>
      </c>
      <c r="M203" s="26">
        <v>229.4</v>
      </c>
      <c r="N203" s="26">
        <v>380.9</v>
      </c>
      <c r="O203" s="26">
        <v>0</v>
      </c>
      <c r="P203" s="26">
        <v>1.2</v>
      </c>
      <c r="Q203" s="26">
        <v>1.4</v>
      </c>
      <c r="R203" s="26">
        <v>1.4</v>
      </c>
      <c r="S203" s="26">
        <v>1.7</v>
      </c>
      <c r="T203" s="26">
        <v>3.3</v>
      </c>
      <c r="U203" s="26">
        <v>0.8</v>
      </c>
      <c r="V203" s="26">
        <v>0.6</v>
      </c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>
        <v>1706.4</v>
      </c>
    </row>
    <row r="204" spans="1:34" x14ac:dyDescent="0.2">
      <c r="A204" s="12" t="s">
        <v>232</v>
      </c>
      <c r="B204" s="12" t="s">
        <v>230</v>
      </c>
      <c r="C204" s="12" t="s">
        <v>199</v>
      </c>
      <c r="D204" s="12" t="s">
        <v>5</v>
      </c>
      <c r="E204" s="12" t="s">
        <v>6</v>
      </c>
      <c r="F204" s="12" t="s">
        <v>7</v>
      </c>
      <c r="G204" s="26">
        <v>2718.2</v>
      </c>
      <c r="H204" s="26">
        <v>2391.4</v>
      </c>
      <c r="I204" s="26">
        <v>343.4</v>
      </c>
      <c r="J204" s="26">
        <v>222.4</v>
      </c>
      <c r="K204" s="26">
        <v>1098</v>
      </c>
      <c r="L204" s="26">
        <v>594.29999999999995</v>
      </c>
      <c r="M204" s="26">
        <v>564.20000000000005</v>
      </c>
      <c r="N204" s="26">
        <v>353.8</v>
      </c>
      <c r="O204" s="26">
        <v>1.2</v>
      </c>
      <c r="P204" s="26">
        <v>0.4</v>
      </c>
      <c r="Q204" s="26">
        <v>0.1</v>
      </c>
      <c r="R204" s="26">
        <v>0.1</v>
      </c>
      <c r="S204" s="26">
        <v>0.3</v>
      </c>
      <c r="T204" s="26">
        <v>2.6</v>
      </c>
      <c r="U204" s="26">
        <v>0.4</v>
      </c>
      <c r="V204" s="26">
        <v>0.6</v>
      </c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>
        <v>2718.2</v>
      </c>
    </row>
    <row r="205" spans="1:34" x14ac:dyDescent="0.2">
      <c r="A205" s="12" t="s">
        <v>232</v>
      </c>
      <c r="B205" s="12" t="s">
        <v>230</v>
      </c>
      <c r="C205" s="12" t="s">
        <v>200</v>
      </c>
      <c r="D205" s="12" t="s">
        <v>5</v>
      </c>
      <c r="E205" s="12" t="s">
        <v>6</v>
      </c>
      <c r="F205" s="12" t="s">
        <v>7</v>
      </c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spans="1:34" x14ac:dyDescent="0.2">
      <c r="A206" s="12" t="s">
        <v>232</v>
      </c>
      <c r="B206" s="12" t="s">
        <v>230</v>
      </c>
      <c r="C206" s="12" t="s">
        <v>201</v>
      </c>
      <c r="D206" s="12" t="s">
        <v>5</v>
      </c>
      <c r="E206" s="12" t="s">
        <v>6</v>
      </c>
      <c r="F206" s="12" t="s">
        <v>7</v>
      </c>
      <c r="G206" s="26">
        <v>4962</v>
      </c>
      <c r="H206" s="26">
        <v>2552.1999999999998</v>
      </c>
      <c r="I206" s="26">
        <v>1818</v>
      </c>
      <c r="J206" s="26">
        <v>1118.7</v>
      </c>
      <c r="K206" s="26">
        <v>1159.5999999999999</v>
      </c>
      <c r="L206" s="26">
        <v>685.6</v>
      </c>
      <c r="M206" s="26">
        <v>215.4</v>
      </c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>
        <v>4962</v>
      </c>
    </row>
    <row r="207" spans="1:34" x14ac:dyDescent="0.2">
      <c r="A207" s="12" t="s">
        <v>232</v>
      </c>
      <c r="B207" s="12" t="s">
        <v>230</v>
      </c>
      <c r="C207" s="12" t="s">
        <v>202</v>
      </c>
      <c r="D207" s="12" t="s">
        <v>5</v>
      </c>
      <c r="E207" s="12" t="s">
        <v>6</v>
      </c>
      <c r="F207" s="12" t="s">
        <v>7</v>
      </c>
      <c r="G207" s="26">
        <v>7960</v>
      </c>
      <c r="H207" s="26">
        <v>4023</v>
      </c>
      <c r="I207" s="26">
        <v>2920.2</v>
      </c>
      <c r="J207" s="26">
        <v>2186</v>
      </c>
      <c r="K207" s="26">
        <v>1561.7</v>
      </c>
      <c r="L207" s="26">
        <v>1206</v>
      </c>
      <c r="M207" s="26">
        <v>741.3</v>
      </c>
      <c r="N207" s="26">
        <v>274.8</v>
      </c>
      <c r="O207" s="26">
        <v>-43.3</v>
      </c>
      <c r="P207" s="26">
        <v>-40.9</v>
      </c>
      <c r="Q207" s="26">
        <v>-28.1</v>
      </c>
      <c r="R207" s="26">
        <v>-4.5</v>
      </c>
      <c r="S207" s="26">
        <v>-5.8</v>
      </c>
      <c r="T207" s="26">
        <v>-1.6</v>
      </c>
      <c r="U207" s="26">
        <v>-3.4</v>
      </c>
      <c r="V207" s="26">
        <v>-9.1</v>
      </c>
      <c r="W207" s="26">
        <v>-19</v>
      </c>
      <c r="X207" s="26">
        <v>-30</v>
      </c>
      <c r="Y207" s="26">
        <v>0</v>
      </c>
      <c r="Z207" s="26">
        <v>0</v>
      </c>
      <c r="AA207" s="26">
        <v>0</v>
      </c>
      <c r="AB207" s="26">
        <v>0</v>
      </c>
      <c r="AC207" s="26">
        <v>0</v>
      </c>
      <c r="AD207" s="26">
        <v>0</v>
      </c>
      <c r="AE207" s="26">
        <v>0.1</v>
      </c>
      <c r="AF207" s="26"/>
      <c r="AG207" s="26"/>
      <c r="AH207" s="26">
        <v>7960</v>
      </c>
    </row>
    <row r="208" spans="1:34" x14ac:dyDescent="0.2">
      <c r="A208" s="12" t="s">
        <v>232</v>
      </c>
      <c r="B208" s="12" t="s">
        <v>230</v>
      </c>
      <c r="C208" s="12" t="s">
        <v>203</v>
      </c>
      <c r="D208" s="12" t="s">
        <v>5</v>
      </c>
      <c r="E208" s="12" t="s">
        <v>6</v>
      </c>
      <c r="F208" s="12" t="s">
        <v>7</v>
      </c>
      <c r="G208" s="26">
        <v>211</v>
      </c>
      <c r="H208" s="26">
        <v>644.4</v>
      </c>
      <c r="I208" s="26"/>
      <c r="J208" s="26">
        <v>91.3</v>
      </c>
      <c r="K208" s="26"/>
      <c r="L208" s="26"/>
      <c r="M208" s="26"/>
      <c r="N208" s="26">
        <v>31.7</v>
      </c>
      <c r="O208" s="26">
        <v>34.9</v>
      </c>
      <c r="P208" s="26">
        <v>48.2</v>
      </c>
      <c r="Q208" s="26">
        <v>56.3</v>
      </c>
      <c r="R208" s="26">
        <v>50.7</v>
      </c>
      <c r="S208" s="26">
        <v>28</v>
      </c>
      <c r="T208" s="26">
        <v>28.3</v>
      </c>
      <c r="U208" s="26">
        <v>11.8</v>
      </c>
      <c r="V208" s="26">
        <v>4.7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/>
      <c r="AH208" s="26">
        <v>211</v>
      </c>
    </row>
    <row r="209" spans="1:34" x14ac:dyDescent="0.2">
      <c r="A209" s="12" t="s">
        <v>232</v>
      </c>
      <c r="B209" s="12" t="s">
        <v>230</v>
      </c>
      <c r="C209" s="12" t="s">
        <v>204</v>
      </c>
      <c r="D209" s="12" t="s">
        <v>5</v>
      </c>
      <c r="E209" s="12" t="s">
        <v>6</v>
      </c>
      <c r="F209" s="12" t="s">
        <v>7</v>
      </c>
      <c r="G209" s="26">
        <v>4725.2</v>
      </c>
      <c r="H209" s="26">
        <v>4518</v>
      </c>
      <c r="I209" s="26">
        <v>4518</v>
      </c>
      <c r="J209" s="26">
        <v>4518</v>
      </c>
      <c r="K209" s="26">
        <v>3432.2</v>
      </c>
      <c r="L209" s="26">
        <v>1703.4</v>
      </c>
      <c r="M209" s="26">
        <v>2420.9</v>
      </c>
      <c r="N209" s="26">
        <v>746.3</v>
      </c>
      <c r="O209" s="26">
        <v>1401</v>
      </c>
      <c r="P209" s="26">
        <v>1404.7</v>
      </c>
      <c r="Q209" s="26">
        <v>1100.7</v>
      </c>
      <c r="R209" s="26">
        <v>951.2</v>
      </c>
      <c r="S209" s="26">
        <v>838.7</v>
      </c>
      <c r="T209" s="26">
        <v>1076.5</v>
      </c>
      <c r="U209" s="26">
        <v>119.7</v>
      </c>
      <c r="V209" s="26">
        <v>77.8</v>
      </c>
      <c r="W209" s="26">
        <v>80</v>
      </c>
      <c r="X209" s="26">
        <v>53.1</v>
      </c>
      <c r="Y209" s="26">
        <v>0</v>
      </c>
      <c r="Z209" s="26">
        <v>0</v>
      </c>
      <c r="AA209" s="26">
        <v>0</v>
      </c>
      <c r="AB209" s="26">
        <v>0</v>
      </c>
      <c r="AC209" s="26">
        <v>0</v>
      </c>
      <c r="AD209" s="26">
        <v>0</v>
      </c>
      <c r="AE209" s="26">
        <v>0</v>
      </c>
      <c r="AF209" s="26">
        <v>0</v>
      </c>
      <c r="AG209" s="26"/>
      <c r="AH209" s="26">
        <v>4725.2</v>
      </c>
    </row>
    <row r="210" spans="1:34" x14ac:dyDescent="0.2">
      <c r="A210" s="12" t="s">
        <v>232</v>
      </c>
      <c r="B210" s="12" t="s">
        <v>230</v>
      </c>
      <c r="C210" s="12" t="s">
        <v>205</v>
      </c>
      <c r="D210" s="12" t="s">
        <v>5</v>
      </c>
      <c r="E210" s="12" t="s">
        <v>6</v>
      </c>
      <c r="F210" s="12" t="s">
        <v>7</v>
      </c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spans="1:34" x14ac:dyDescent="0.2">
      <c r="A211" s="12" t="s">
        <v>232</v>
      </c>
      <c r="B211" s="12" t="s">
        <v>230</v>
      </c>
      <c r="C211" s="12" t="s">
        <v>206</v>
      </c>
      <c r="D211" s="12" t="s">
        <v>5</v>
      </c>
      <c r="E211" s="12" t="s">
        <v>6</v>
      </c>
      <c r="F211" s="12" t="s">
        <v>7</v>
      </c>
      <c r="G211" s="26">
        <v>305963.59999999998</v>
      </c>
      <c r="H211" s="26">
        <v>317543</v>
      </c>
      <c r="I211" s="26">
        <v>198308.2</v>
      </c>
      <c r="J211" s="26">
        <v>174261.8</v>
      </c>
      <c r="K211" s="26">
        <v>144855.79999999999</v>
      </c>
      <c r="L211" s="26">
        <v>111458.8</v>
      </c>
      <c r="M211" s="26">
        <v>72534.399999999994</v>
      </c>
      <c r="N211" s="26">
        <v>35529.599999999999</v>
      </c>
      <c r="O211" s="26">
        <v>1331</v>
      </c>
      <c r="P211" s="26">
        <v>742.5</v>
      </c>
      <c r="Q211" s="26">
        <v>2706</v>
      </c>
      <c r="R211" s="26">
        <v>2903.8</v>
      </c>
      <c r="S211" s="26">
        <v>2613</v>
      </c>
      <c r="T211" s="26">
        <v>2805.2</v>
      </c>
      <c r="U211" s="26">
        <v>1357.2</v>
      </c>
      <c r="V211" s="26">
        <v>1605.2</v>
      </c>
      <c r="W211" s="26">
        <v>1153.5999999999999</v>
      </c>
      <c r="X211" s="26">
        <v>1496.6</v>
      </c>
      <c r="Y211" s="26">
        <v>752.7</v>
      </c>
      <c r="Z211" s="26">
        <v>-68.599999999999994</v>
      </c>
      <c r="AA211" s="26">
        <v>-569.20000000000005</v>
      </c>
      <c r="AB211" s="26">
        <v>-223.6</v>
      </c>
      <c r="AC211" s="26">
        <v>-661.8</v>
      </c>
      <c r="AD211" s="26">
        <v>-1374.6</v>
      </c>
      <c r="AE211" s="26">
        <v>-1050.3</v>
      </c>
      <c r="AF211" s="54"/>
      <c r="AG211" s="26"/>
      <c r="AH211" s="26">
        <v>305963.59999999998</v>
      </c>
    </row>
    <row r="212" spans="1:34" x14ac:dyDescent="0.2">
      <c r="A212" s="12" t="s">
        <v>232</v>
      </c>
      <c r="B212" s="12" t="s">
        <v>230</v>
      </c>
      <c r="C212" s="12" t="s">
        <v>207</v>
      </c>
      <c r="D212" s="12" t="s">
        <v>5</v>
      </c>
      <c r="E212" s="12" t="s">
        <v>6</v>
      </c>
      <c r="F212" s="12" t="s">
        <v>7</v>
      </c>
      <c r="G212" s="26">
        <v>1779.2</v>
      </c>
      <c r="H212" s="26">
        <v>2454.5</v>
      </c>
      <c r="I212" s="26"/>
      <c r="J212" s="26"/>
      <c r="K212" s="26"/>
      <c r="L212" s="26">
        <v>585.29999999999995</v>
      </c>
      <c r="M212" s="26">
        <v>250.1</v>
      </c>
      <c r="N212" s="26">
        <v>293.8</v>
      </c>
      <c r="O212" s="26">
        <v>260.3</v>
      </c>
      <c r="P212" s="26">
        <v>53</v>
      </c>
      <c r="Q212" s="26">
        <v>119.8</v>
      </c>
      <c r="R212" s="26">
        <v>52.8</v>
      </c>
      <c r="S212" s="26">
        <v>41.7</v>
      </c>
      <c r="T212" s="26">
        <v>15.3</v>
      </c>
      <c r="U212" s="26">
        <v>0</v>
      </c>
      <c r="V212" s="26">
        <v>0</v>
      </c>
      <c r="W212" s="26">
        <v>0</v>
      </c>
      <c r="X212" s="26">
        <v>0</v>
      </c>
      <c r="Y212" s="26">
        <v>0</v>
      </c>
      <c r="Z212" s="26">
        <v>0</v>
      </c>
      <c r="AA212" s="26">
        <v>0</v>
      </c>
      <c r="AB212" s="26">
        <v>0</v>
      </c>
      <c r="AC212" s="26">
        <v>0</v>
      </c>
      <c r="AD212" s="26">
        <v>0</v>
      </c>
      <c r="AE212" s="26">
        <v>0</v>
      </c>
      <c r="AF212" s="26"/>
      <c r="AG212" s="26"/>
      <c r="AH212" s="26">
        <v>1779.2</v>
      </c>
    </row>
    <row r="213" spans="1:34" x14ac:dyDescent="0.2">
      <c r="A213" s="12" t="s">
        <v>232</v>
      </c>
      <c r="B213" s="12" t="s">
        <v>230</v>
      </c>
      <c r="C213" s="12" t="s">
        <v>233</v>
      </c>
      <c r="D213" s="12" t="s">
        <v>5</v>
      </c>
      <c r="E213" s="12" t="s">
        <v>8</v>
      </c>
      <c r="F213" s="12" t="s">
        <v>9</v>
      </c>
      <c r="G213" s="26">
        <v>10.4</v>
      </c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>
        <v>0</v>
      </c>
      <c r="AC213" s="26">
        <v>0</v>
      </c>
      <c r="AD213" s="26">
        <v>0</v>
      </c>
      <c r="AE213" s="26">
        <v>0</v>
      </c>
      <c r="AF213" s="26">
        <v>0</v>
      </c>
      <c r="AG213" s="26"/>
      <c r="AH213" s="26">
        <v>10.4</v>
      </c>
    </row>
    <row r="214" spans="1:34" x14ac:dyDescent="0.2">
      <c r="A214" s="12" t="s">
        <v>232</v>
      </c>
      <c r="B214" s="12" t="s">
        <v>230</v>
      </c>
      <c r="C214" s="12" t="s">
        <v>164</v>
      </c>
      <c r="D214" s="12" t="s">
        <v>5</v>
      </c>
      <c r="E214" s="12" t="s">
        <v>8</v>
      </c>
      <c r="F214" s="12" t="s">
        <v>9</v>
      </c>
      <c r="G214" s="26">
        <v>4270</v>
      </c>
      <c r="H214" s="26">
        <v>0</v>
      </c>
      <c r="I214" s="26">
        <v>18</v>
      </c>
      <c r="J214" s="26">
        <v>445.7</v>
      </c>
      <c r="K214" s="26">
        <v>429.7</v>
      </c>
      <c r="L214" s="26">
        <v>0</v>
      </c>
      <c r="M214" s="26">
        <v>0</v>
      </c>
      <c r="N214" s="26">
        <v>0</v>
      </c>
      <c r="O214" s="26">
        <v>0</v>
      </c>
      <c r="P214" s="26">
        <v>0</v>
      </c>
      <c r="Q214" s="26">
        <v>-19.5</v>
      </c>
      <c r="R214" s="26">
        <v>0</v>
      </c>
      <c r="S214" s="26">
        <v>-11.7</v>
      </c>
      <c r="T214" s="26">
        <v>-3.3</v>
      </c>
      <c r="U214" s="26">
        <v>-3.9</v>
      </c>
      <c r="V214" s="26">
        <v>0</v>
      </c>
      <c r="W214" s="26">
        <v>-33</v>
      </c>
      <c r="X214" s="26">
        <v>0</v>
      </c>
      <c r="Y214" s="26">
        <v>0</v>
      </c>
      <c r="Z214" s="26">
        <v>0</v>
      </c>
      <c r="AA214" s="26">
        <v>0</v>
      </c>
      <c r="AB214" s="26">
        <v>0</v>
      </c>
      <c r="AC214" s="26">
        <v>-56</v>
      </c>
      <c r="AD214" s="26">
        <v>0</v>
      </c>
      <c r="AE214" s="26">
        <v>-69.8</v>
      </c>
      <c r="AF214" s="26">
        <v>0</v>
      </c>
      <c r="AG214" s="26"/>
      <c r="AH214" s="26">
        <v>4270</v>
      </c>
    </row>
    <row r="215" spans="1:34" x14ac:dyDescent="0.2">
      <c r="A215" s="12" t="s">
        <v>232</v>
      </c>
      <c r="B215" s="12" t="s">
        <v>230</v>
      </c>
      <c r="C215" s="12" t="s">
        <v>165</v>
      </c>
      <c r="D215" s="12" t="s">
        <v>5</v>
      </c>
      <c r="E215" s="12" t="s">
        <v>8</v>
      </c>
      <c r="F215" s="12" t="s">
        <v>9</v>
      </c>
      <c r="G215" s="26">
        <v>1650</v>
      </c>
      <c r="H215" s="26">
        <v>490</v>
      </c>
      <c r="I215" s="26">
        <v>56.6</v>
      </c>
      <c r="J215" s="26">
        <v>14.4</v>
      </c>
      <c r="K215" s="26">
        <v>52.9</v>
      </c>
      <c r="L215" s="26">
        <v>13.4</v>
      </c>
      <c r="M215" s="26">
        <v>14.5</v>
      </c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>
        <v>1650</v>
      </c>
    </row>
    <row r="216" spans="1:34" x14ac:dyDescent="0.2">
      <c r="A216" s="12" t="s">
        <v>232</v>
      </c>
      <c r="B216" s="12" t="s">
        <v>230</v>
      </c>
      <c r="C216" s="12" t="s">
        <v>166</v>
      </c>
      <c r="D216" s="12" t="s">
        <v>5</v>
      </c>
      <c r="E216" s="12" t="s">
        <v>8</v>
      </c>
      <c r="F216" s="12" t="s">
        <v>9</v>
      </c>
      <c r="G216" s="26">
        <v>3279</v>
      </c>
      <c r="H216" s="26"/>
      <c r="I216" s="26"/>
      <c r="J216" s="26"/>
      <c r="K216" s="26"/>
      <c r="L216" s="26"/>
      <c r="M216" s="26"/>
      <c r="N216" s="26"/>
      <c r="O216" s="26">
        <v>501.2</v>
      </c>
      <c r="P216" s="26">
        <v>25.8</v>
      </c>
      <c r="Q216" s="26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>
        <v>0</v>
      </c>
      <c r="AB216" s="26">
        <v>0</v>
      </c>
      <c r="AC216" s="26">
        <v>0</v>
      </c>
      <c r="AD216" s="26">
        <v>0</v>
      </c>
      <c r="AE216" s="26">
        <v>0</v>
      </c>
      <c r="AF216" s="26"/>
      <c r="AG216" s="26"/>
      <c r="AH216" s="26">
        <v>3279</v>
      </c>
    </row>
    <row r="217" spans="1:34" x14ac:dyDescent="0.2">
      <c r="A217" s="12" t="s">
        <v>232</v>
      </c>
      <c r="B217" s="12" t="s">
        <v>230</v>
      </c>
      <c r="C217" s="12" t="s">
        <v>167</v>
      </c>
      <c r="D217" s="12" t="s">
        <v>5</v>
      </c>
      <c r="E217" s="12" t="s">
        <v>8</v>
      </c>
      <c r="F217" s="12" t="s">
        <v>9</v>
      </c>
      <c r="G217" s="26">
        <v>278.39999999999998</v>
      </c>
      <c r="H217" s="26">
        <v>321.2</v>
      </c>
      <c r="I217" s="26">
        <v>298</v>
      </c>
      <c r="J217" s="26">
        <v>236.4</v>
      </c>
      <c r="K217" s="26">
        <v>220.8</v>
      </c>
      <c r="L217" s="26">
        <v>220.8</v>
      </c>
      <c r="M217" s="26">
        <v>92.4</v>
      </c>
      <c r="N217" s="26">
        <v>0</v>
      </c>
      <c r="O217" s="26">
        <v>23.9</v>
      </c>
      <c r="P217" s="26">
        <v>26.8</v>
      </c>
      <c r="Q217" s="26">
        <v>19.399999999999999</v>
      </c>
      <c r="R217" s="26">
        <v>9.6999999999999993</v>
      </c>
      <c r="S217" s="26">
        <v>0</v>
      </c>
      <c r="T217" s="26">
        <v>0</v>
      </c>
      <c r="U217" s="26">
        <v>0</v>
      </c>
      <c r="V217" s="26">
        <v>0</v>
      </c>
      <c r="W217" s="26">
        <v>0</v>
      </c>
      <c r="X217" s="26">
        <v>0</v>
      </c>
      <c r="Y217" s="26">
        <v>0</v>
      </c>
      <c r="Z217" s="26">
        <v>0</v>
      </c>
      <c r="AA217" s="26">
        <v>0</v>
      </c>
      <c r="AB217" s="26">
        <v>0</v>
      </c>
      <c r="AC217" s="26">
        <v>0</v>
      </c>
      <c r="AD217" s="26">
        <v>0</v>
      </c>
      <c r="AE217" s="26">
        <v>0</v>
      </c>
      <c r="AF217" s="26">
        <v>0</v>
      </c>
      <c r="AG217" s="26"/>
      <c r="AH217" s="26">
        <v>278.39999999999998</v>
      </c>
    </row>
    <row r="218" spans="1:34" x14ac:dyDescent="0.2">
      <c r="A218" s="12" t="s">
        <v>232</v>
      </c>
      <c r="B218" s="12" t="s">
        <v>230</v>
      </c>
      <c r="C218" s="12" t="s">
        <v>168</v>
      </c>
      <c r="D218" s="12" t="s">
        <v>5</v>
      </c>
      <c r="E218" s="12" t="s">
        <v>8</v>
      </c>
      <c r="F218" s="12" t="s">
        <v>9</v>
      </c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spans="1:34" x14ac:dyDescent="0.2">
      <c r="A219" s="12" t="s">
        <v>232</v>
      </c>
      <c r="B219" s="12" t="s">
        <v>230</v>
      </c>
      <c r="C219" s="12" t="s">
        <v>169</v>
      </c>
      <c r="D219" s="12" t="s">
        <v>5</v>
      </c>
      <c r="E219" s="12" t="s">
        <v>8</v>
      </c>
      <c r="F219" s="12" t="s">
        <v>9</v>
      </c>
      <c r="G219" s="26">
        <v>40</v>
      </c>
      <c r="H219" s="26">
        <v>40</v>
      </c>
      <c r="I219" s="26">
        <v>22</v>
      </c>
      <c r="J219" s="26">
        <v>16</v>
      </c>
      <c r="K219" s="26">
        <v>16</v>
      </c>
      <c r="L219" s="26">
        <v>15</v>
      </c>
      <c r="M219" s="26">
        <v>16</v>
      </c>
      <c r="N219" s="26">
        <v>16</v>
      </c>
      <c r="O219" s="26">
        <v>1.6</v>
      </c>
      <c r="P219" s="26">
        <v>1.6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0</v>
      </c>
      <c r="W219" s="26">
        <v>0</v>
      </c>
      <c r="X219" s="26">
        <v>0</v>
      </c>
      <c r="Y219" s="26">
        <v>0</v>
      </c>
      <c r="Z219" s="26"/>
      <c r="AA219" s="26"/>
      <c r="AB219" s="26"/>
      <c r="AC219" s="26"/>
      <c r="AD219" s="26"/>
      <c r="AE219" s="26"/>
      <c r="AF219" s="26"/>
      <c r="AG219" s="26"/>
      <c r="AH219" s="26">
        <v>40</v>
      </c>
    </row>
    <row r="220" spans="1:34" x14ac:dyDescent="0.2">
      <c r="A220" s="12" t="s">
        <v>232</v>
      </c>
      <c r="B220" s="12" t="s">
        <v>230</v>
      </c>
      <c r="C220" s="12" t="s">
        <v>170</v>
      </c>
      <c r="D220" s="12" t="s">
        <v>5</v>
      </c>
      <c r="E220" s="12" t="s">
        <v>8</v>
      </c>
      <c r="F220" s="12" t="s">
        <v>9</v>
      </c>
      <c r="G220" s="26">
        <v>3218</v>
      </c>
      <c r="H220" s="26">
        <v>2767</v>
      </c>
      <c r="I220" s="26">
        <v>2128</v>
      </c>
      <c r="J220" s="26">
        <v>1642</v>
      </c>
      <c r="K220" s="26">
        <v>620</v>
      </c>
      <c r="L220" s="26">
        <v>140</v>
      </c>
      <c r="M220" s="26">
        <v>0</v>
      </c>
      <c r="N220" s="26">
        <v>0</v>
      </c>
      <c r="O220" s="26">
        <v>0</v>
      </c>
      <c r="P220" s="26">
        <v>0</v>
      </c>
      <c r="Q220" s="26">
        <v>-25.8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  <c r="AC220" s="26">
        <v>0</v>
      </c>
      <c r="AD220" s="26">
        <v>0</v>
      </c>
      <c r="AE220" s="26">
        <v>0</v>
      </c>
      <c r="AF220" s="26">
        <v>0</v>
      </c>
      <c r="AG220" s="26"/>
      <c r="AH220" s="26">
        <v>3218</v>
      </c>
    </row>
    <row r="221" spans="1:34" x14ac:dyDescent="0.2">
      <c r="A221" s="12" t="s">
        <v>232</v>
      </c>
      <c r="B221" s="12" t="s">
        <v>230</v>
      </c>
      <c r="C221" s="12" t="s">
        <v>171</v>
      </c>
      <c r="D221" s="12" t="s">
        <v>5</v>
      </c>
      <c r="E221" s="12" t="s">
        <v>8</v>
      </c>
      <c r="F221" s="12" t="s">
        <v>9</v>
      </c>
      <c r="G221" s="26">
        <v>14.3</v>
      </c>
      <c r="H221" s="26">
        <v>14.4</v>
      </c>
      <c r="I221" s="26">
        <v>24.1</v>
      </c>
      <c r="J221" s="26">
        <v>41.6</v>
      </c>
      <c r="K221" s="26">
        <v>57.9</v>
      </c>
      <c r="L221" s="26">
        <v>33.9</v>
      </c>
      <c r="M221" s="26">
        <v>14.1</v>
      </c>
      <c r="N221" s="26">
        <v>19.2</v>
      </c>
      <c r="O221" s="26">
        <v>1.8</v>
      </c>
      <c r="P221" s="26">
        <v>17.399999999999999</v>
      </c>
      <c r="Q221" s="26">
        <v>48.6</v>
      </c>
      <c r="R221" s="26">
        <v>39</v>
      </c>
      <c r="S221" s="26">
        <v>129</v>
      </c>
      <c r="T221" s="26">
        <v>26.8</v>
      </c>
      <c r="U221" s="26">
        <v>0</v>
      </c>
      <c r="V221" s="26">
        <v>0</v>
      </c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>
        <v>14.3</v>
      </c>
    </row>
    <row r="222" spans="1:34" x14ac:dyDescent="0.2">
      <c r="A222" s="12" t="s">
        <v>232</v>
      </c>
      <c r="B222" s="12" t="s">
        <v>230</v>
      </c>
      <c r="C222" s="12" t="s">
        <v>172</v>
      </c>
      <c r="D222" s="12" t="s">
        <v>5</v>
      </c>
      <c r="E222" s="12" t="s">
        <v>8</v>
      </c>
      <c r="F222" s="12" t="s">
        <v>9</v>
      </c>
      <c r="G222" s="26">
        <v>91.9</v>
      </c>
      <c r="H222" s="26"/>
      <c r="I222" s="26"/>
      <c r="J222" s="26"/>
      <c r="K222" s="26"/>
      <c r="L222" s="26">
        <v>49</v>
      </c>
      <c r="M222" s="26">
        <v>113</v>
      </c>
      <c r="N222" s="26">
        <v>3</v>
      </c>
      <c r="O222" s="26">
        <v>0</v>
      </c>
      <c r="P222" s="26">
        <v>0</v>
      </c>
      <c r="Q222" s="26">
        <v>0</v>
      </c>
      <c r="R222" s="26">
        <v>0</v>
      </c>
      <c r="S222" s="26">
        <v>0</v>
      </c>
      <c r="T222" s="26">
        <v>0</v>
      </c>
      <c r="U222" s="26">
        <v>0</v>
      </c>
      <c r="V222" s="26">
        <v>0</v>
      </c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>
        <v>91.9</v>
      </c>
    </row>
    <row r="223" spans="1:34" x14ac:dyDescent="0.2">
      <c r="A223" s="12" t="s">
        <v>232</v>
      </c>
      <c r="B223" s="12" t="s">
        <v>230</v>
      </c>
      <c r="C223" s="12" t="s">
        <v>173</v>
      </c>
      <c r="D223" s="12" t="s">
        <v>5</v>
      </c>
      <c r="E223" s="12" t="s">
        <v>8</v>
      </c>
      <c r="F223" s="12" t="s">
        <v>9</v>
      </c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spans="1:34" x14ac:dyDescent="0.2">
      <c r="A224" s="12" t="s">
        <v>232</v>
      </c>
      <c r="B224" s="12" t="s">
        <v>230</v>
      </c>
      <c r="C224" s="12" t="s">
        <v>174</v>
      </c>
      <c r="D224" s="12" t="s">
        <v>5</v>
      </c>
      <c r="E224" s="12" t="s">
        <v>8</v>
      </c>
      <c r="F224" s="12" t="s">
        <v>9</v>
      </c>
      <c r="G224" s="26">
        <v>122.9</v>
      </c>
      <c r="H224" s="26">
        <v>130.1</v>
      </c>
      <c r="I224" s="26"/>
      <c r="J224" s="26"/>
      <c r="K224" s="26"/>
      <c r="L224" s="26"/>
      <c r="M224" s="26"/>
      <c r="N224" s="26">
        <v>0</v>
      </c>
      <c r="O224" s="26">
        <v>0</v>
      </c>
      <c r="P224" s="26">
        <v>0</v>
      </c>
      <c r="Q224" s="26">
        <v>-16.2</v>
      </c>
      <c r="R224" s="26">
        <v>0</v>
      </c>
      <c r="S224" s="26">
        <v>-0.3</v>
      </c>
      <c r="T224" s="26">
        <v>0</v>
      </c>
      <c r="U224" s="26">
        <v>0</v>
      </c>
      <c r="V224" s="26">
        <v>0</v>
      </c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>
        <v>122.9</v>
      </c>
    </row>
    <row r="225" spans="1:34" x14ac:dyDescent="0.2">
      <c r="A225" s="12" t="s">
        <v>232</v>
      </c>
      <c r="B225" s="12" t="s">
        <v>230</v>
      </c>
      <c r="C225" s="12" t="s">
        <v>234</v>
      </c>
      <c r="D225" s="12" t="s">
        <v>5</v>
      </c>
      <c r="E225" s="12" t="s">
        <v>8</v>
      </c>
      <c r="F225" s="12" t="s">
        <v>9</v>
      </c>
      <c r="G225" s="26">
        <v>40993</v>
      </c>
      <c r="H225" s="26">
        <v>49928</v>
      </c>
      <c r="I225" s="26">
        <v>37717</v>
      </c>
      <c r="J225" s="26">
        <v>35426</v>
      </c>
      <c r="K225" s="26">
        <v>23900</v>
      </c>
      <c r="L225" s="26">
        <v>18300</v>
      </c>
      <c r="M225" s="26">
        <v>-78</v>
      </c>
      <c r="N225" s="26">
        <v>0</v>
      </c>
      <c r="O225" s="26">
        <v>0</v>
      </c>
      <c r="P225" s="26">
        <v>0</v>
      </c>
      <c r="Q225" s="26">
        <v>0</v>
      </c>
      <c r="R225" s="26">
        <v>0</v>
      </c>
      <c r="S225" s="26">
        <v>0</v>
      </c>
      <c r="T225" s="26">
        <v>-403</v>
      </c>
      <c r="U225" s="26">
        <v>-1609</v>
      </c>
      <c r="V225" s="26">
        <v>0</v>
      </c>
      <c r="W225" s="26">
        <v>-7837</v>
      </c>
      <c r="X225" s="26">
        <v>-2339.8000000000002</v>
      </c>
      <c r="Y225" s="26">
        <v>-254.9</v>
      </c>
      <c r="Z225" s="26">
        <v>-211</v>
      </c>
      <c r="AA225" s="26">
        <v>0</v>
      </c>
      <c r="AB225" s="26">
        <v>-216.7</v>
      </c>
      <c r="AC225" s="26">
        <v>-87.1</v>
      </c>
      <c r="AD225" s="26">
        <v>-252.9</v>
      </c>
      <c r="AE225" s="26">
        <v>-121.9</v>
      </c>
      <c r="AF225" s="26">
        <v>-64.3</v>
      </c>
      <c r="AG225" s="26"/>
      <c r="AH225" s="26">
        <v>40993</v>
      </c>
    </row>
    <row r="226" spans="1:34" x14ac:dyDescent="0.2">
      <c r="A226" s="12" t="s">
        <v>232</v>
      </c>
      <c r="B226" s="12" t="s">
        <v>230</v>
      </c>
      <c r="C226" s="12" t="s">
        <v>175</v>
      </c>
      <c r="D226" s="12" t="s">
        <v>5</v>
      </c>
      <c r="E226" s="12" t="s">
        <v>8</v>
      </c>
      <c r="F226" s="12" t="s">
        <v>9</v>
      </c>
      <c r="G226" s="26">
        <v>598</v>
      </c>
      <c r="H226" s="26">
        <v>886.1</v>
      </c>
      <c r="I226" s="26">
        <v>516</v>
      </c>
      <c r="J226" s="26">
        <v>362</v>
      </c>
      <c r="K226" s="26">
        <v>205</v>
      </c>
      <c r="L226" s="26">
        <v>233</v>
      </c>
      <c r="M226" s="26">
        <v>0</v>
      </c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>
        <v>598</v>
      </c>
    </row>
    <row r="227" spans="1:34" x14ac:dyDescent="0.2">
      <c r="A227" s="12" t="s">
        <v>232</v>
      </c>
      <c r="B227" s="12" t="s">
        <v>230</v>
      </c>
      <c r="C227" s="12" t="s">
        <v>176</v>
      </c>
      <c r="D227" s="12" t="s">
        <v>5</v>
      </c>
      <c r="E227" s="12" t="s">
        <v>8</v>
      </c>
      <c r="F227" s="12" t="s">
        <v>9</v>
      </c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spans="1:34" x14ac:dyDescent="0.2">
      <c r="A228" s="12" t="s">
        <v>232</v>
      </c>
      <c r="B228" s="12" t="s">
        <v>230</v>
      </c>
      <c r="C228" s="12" t="s">
        <v>177</v>
      </c>
      <c r="D228" s="12" t="s">
        <v>5</v>
      </c>
      <c r="E228" s="12" t="s">
        <v>8</v>
      </c>
      <c r="F228" s="12" t="s">
        <v>9</v>
      </c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spans="1:34" x14ac:dyDescent="0.2">
      <c r="A229" s="12" t="s">
        <v>232</v>
      </c>
      <c r="B229" s="12" t="s">
        <v>230</v>
      </c>
      <c r="C229" s="12" t="s">
        <v>178</v>
      </c>
      <c r="D229" s="12" t="s">
        <v>5</v>
      </c>
      <c r="E229" s="12" t="s">
        <v>8</v>
      </c>
      <c r="F229" s="12" t="s">
        <v>9</v>
      </c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spans="1:34" x14ac:dyDescent="0.2">
      <c r="A230" s="12" t="s">
        <v>232</v>
      </c>
      <c r="B230" s="12" t="s">
        <v>230</v>
      </c>
      <c r="C230" s="12" t="s">
        <v>235</v>
      </c>
      <c r="D230" s="12" t="s">
        <v>5</v>
      </c>
      <c r="E230" s="12" t="s">
        <v>8</v>
      </c>
      <c r="F230" s="12" t="s">
        <v>9</v>
      </c>
      <c r="G230" s="26">
        <v>0</v>
      </c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>
        <v>0</v>
      </c>
      <c r="AB230" s="26">
        <v>0</v>
      </c>
      <c r="AC230" s="26">
        <v>0</v>
      </c>
      <c r="AD230" s="26">
        <v>0</v>
      </c>
      <c r="AE230" s="26">
        <v>0</v>
      </c>
      <c r="AF230" s="26">
        <v>0</v>
      </c>
      <c r="AG230" s="26"/>
      <c r="AH230" s="26">
        <v>0</v>
      </c>
    </row>
    <row r="231" spans="1:34" x14ac:dyDescent="0.2">
      <c r="A231" s="12" t="s">
        <v>232</v>
      </c>
      <c r="B231" s="12" t="s">
        <v>230</v>
      </c>
      <c r="C231" s="12" t="s">
        <v>179</v>
      </c>
      <c r="D231" s="12" t="s">
        <v>5</v>
      </c>
      <c r="E231" s="12" t="s">
        <v>8</v>
      </c>
      <c r="F231" s="12" t="s">
        <v>9</v>
      </c>
      <c r="G231" s="26">
        <v>1883</v>
      </c>
      <c r="H231" s="26">
        <v>1300</v>
      </c>
      <c r="I231" s="26">
        <v>2628</v>
      </c>
      <c r="J231" s="26">
        <v>1030</v>
      </c>
      <c r="K231" s="26">
        <v>507</v>
      </c>
      <c r="L231" s="26">
        <v>390</v>
      </c>
      <c r="M231" s="26">
        <v>0</v>
      </c>
      <c r="N231" s="26">
        <v>0</v>
      </c>
      <c r="O231" s="26">
        <v>0</v>
      </c>
      <c r="P231" s="26">
        <v>0</v>
      </c>
      <c r="Q231" s="26">
        <v>0</v>
      </c>
      <c r="R231" s="26">
        <v>0</v>
      </c>
      <c r="S231" s="26">
        <v>0</v>
      </c>
      <c r="T231" s="26">
        <v>0</v>
      </c>
      <c r="U231" s="26">
        <v>0</v>
      </c>
      <c r="V231" s="26">
        <v>0</v>
      </c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>
        <v>1883</v>
      </c>
    </row>
    <row r="232" spans="1:34" x14ac:dyDescent="0.2">
      <c r="A232" s="12" t="s">
        <v>232</v>
      </c>
      <c r="B232" s="12" t="s">
        <v>230</v>
      </c>
      <c r="C232" s="12" t="s">
        <v>180</v>
      </c>
      <c r="D232" s="12" t="s">
        <v>5</v>
      </c>
      <c r="E232" s="12" t="s">
        <v>8</v>
      </c>
      <c r="F232" s="12" t="s">
        <v>9</v>
      </c>
      <c r="G232" s="26">
        <v>80.900000000000006</v>
      </c>
      <c r="H232" s="26">
        <v>76.5</v>
      </c>
      <c r="I232" s="26">
        <v>33.1</v>
      </c>
      <c r="J232" s="26">
        <v>26.4</v>
      </c>
      <c r="K232" s="26">
        <v>17.7</v>
      </c>
      <c r="L232" s="26">
        <v>1</v>
      </c>
      <c r="M232" s="26">
        <v>0</v>
      </c>
      <c r="N232" s="26">
        <v>0</v>
      </c>
      <c r="O232" s="26">
        <v>0</v>
      </c>
      <c r="P232" s="26">
        <v>0</v>
      </c>
      <c r="Q232" s="26">
        <v>0</v>
      </c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6">
        <v>0</v>
      </c>
      <c r="Z232" s="26">
        <v>0</v>
      </c>
      <c r="AA232" s="26">
        <v>0</v>
      </c>
      <c r="AB232" s="26">
        <v>0</v>
      </c>
      <c r="AC232" s="26">
        <v>0</v>
      </c>
      <c r="AD232" s="26">
        <v>0</v>
      </c>
      <c r="AE232" s="26">
        <v>0</v>
      </c>
      <c r="AF232" s="26">
        <v>0</v>
      </c>
      <c r="AG232" s="26"/>
      <c r="AH232" s="26">
        <v>80.900000000000006</v>
      </c>
    </row>
    <row r="233" spans="1:34" x14ac:dyDescent="0.2">
      <c r="A233" s="12" t="s">
        <v>232</v>
      </c>
      <c r="B233" s="12" t="s">
        <v>230</v>
      </c>
      <c r="C233" s="12" t="s">
        <v>181</v>
      </c>
      <c r="D233" s="12" t="s">
        <v>5</v>
      </c>
      <c r="E233" s="12" t="s">
        <v>8</v>
      </c>
      <c r="F233" s="12" t="s">
        <v>9</v>
      </c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spans="1:34" x14ac:dyDescent="0.2">
      <c r="A234" s="12" t="s">
        <v>232</v>
      </c>
      <c r="B234" s="12" t="s">
        <v>230</v>
      </c>
      <c r="C234" s="12" t="s">
        <v>182</v>
      </c>
      <c r="D234" s="12" t="s">
        <v>5</v>
      </c>
      <c r="E234" s="12" t="s">
        <v>8</v>
      </c>
      <c r="F234" s="12" t="s">
        <v>9</v>
      </c>
      <c r="G234" s="26">
        <v>2405</v>
      </c>
      <c r="H234" s="26"/>
      <c r="I234" s="26"/>
      <c r="J234" s="26"/>
      <c r="K234" s="26">
        <v>1956</v>
      </c>
      <c r="L234" s="26">
        <v>1571</v>
      </c>
      <c r="M234" s="26">
        <v>0</v>
      </c>
      <c r="N234" s="26">
        <v>0</v>
      </c>
      <c r="O234" s="26">
        <v>0</v>
      </c>
      <c r="P234" s="26">
        <v>0</v>
      </c>
      <c r="Q234" s="26">
        <v>0</v>
      </c>
      <c r="R234" s="26">
        <v>0</v>
      </c>
      <c r="S234" s="26">
        <v>0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26">
        <v>0</v>
      </c>
      <c r="Z234" s="26">
        <v>0</v>
      </c>
      <c r="AA234" s="26">
        <v>0</v>
      </c>
      <c r="AB234" s="26">
        <v>0</v>
      </c>
      <c r="AC234" s="26">
        <v>0</v>
      </c>
      <c r="AD234" s="26">
        <v>0</v>
      </c>
      <c r="AE234" s="26">
        <v>0</v>
      </c>
      <c r="AF234" s="26">
        <v>0</v>
      </c>
      <c r="AG234" s="26"/>
      <c r="AH234" s="26">
        <v>2405</v>
      </c>
    </row>
    <row r="235" spans="1:34" x14ac:dyDescent="0.2">
      <c r="A235" s="12" t="s">
        <v>232</v>
      </c>
      <c r="B235" s="12" t="s">
        <v>230</v>
      </c>
      <c r="C235" s="12" t="s">
        <v>183</v>
      </c>
      <c r="D235" s="12" t="s">
        <v>5</v>
      </c>
      <c r="E235" s="12" t="s">
        <v>8</v>
      </c>
      <c r="F235" s="12" t="s">
        <v>9</v>
      </c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spans="1:34" x14ac:dyDescent="0.2">
      <c r="A236" s="12" t="s">
        <v>232</v>
      </c>
      <c r="B236" s="12" t="s">
        <v>230</v>
      </c>
      <c r="C236" s="12" t="s">
        <v>184</v>
      </c>
      <c r="D236" s="12" t="s">
        <v>5</v>
      </c>
      <c r="E236" s="12" t="s">
        <v>8</v>
      </c>
      <c r="F236" s="12" t="s">
        <v>9</v>
      </c>
      <c r="G236" s="26">
        <v>16955</v>
      </c>
      <c r="H236" s="26">
        <v>35580.300000000003</v>
      </c>
      <c r="I236" s="26">
        <v>22351</v>
      </c>
      <c r="J236" s="26">
        <v>31770.400000000001</v>
      </c>
      <c r="K236" s="26">
        <v>14786</v>
      </c>
      <c r="L236" s="26">
        <v>7530</v>
      </c>
      <c r="M236" s="26">
        <v>0</v>
      </c>
      <c r="N236" s="26">
        <v>0</v>
      </c>
      <c r="O236" s="26">
        <v>-20</v>
      </c>
      <c r="P236" s="26">
        <v>0</v>
      </c>
      <c r="Q236" s="26">
        <v>0</v>
      </c>
      <c r="R236" s="26">
        <v>0</v>
      </c>
      <c r="S236" s="26">
        <v>0</v>
      </c>
      <c r="T236" s="26">
        <v>0</v>
      </c>
      <c r="U236" s="26">
        <v>0</v>
      </c>
      <c r="V236" s="26">
        <v>0</v>
      </c>
      <c r="W236" s="26">
        <v>0</v>
      </c>
      <c r="X236" s="26">
        <v>0</v>
      </c>
      <c r="Y236" s="26">
        <v>0</v>
      </c>
      <c r="Z236" s="26">
        <v>0</v>
      </c>
      <c r="AA236" s="26">
        <v>0</v>
      </c>
      <c r="AB236" s="26">
        <v>0</v>
      </c>
      <c r="AC236" s="26">
        <v>0</v>
      </c>
      <c r="AD236" s="26">
        <v>0</v>
      </c>
      <c r="AE236" s="26">
        <v>0</v>
      </c>
      <c r="AF236" s="26">
        <v>0</v>
      </c>
      <c r="AG236" s="26"/>
      <c r="AH236" s="26">
        <v>16955</v>
      </c>
    </row>
    <row r="237" spans="1:34" x14ac:dyDescent="0.2">
      <c r="A237" s="12" t="s">
        <v>232</v>
      </c>
      <c r="B237" s="12" t="s">
        <v>230</v>
      </c>
      <c r="C237" s="12" t="s">
        <v>185</v>
      </c>
      <c r="D237" s="12" t="s">
        <v>5</v>
      </c>
      <c r="E237" s="12" t="s">
        <v>8</v>
      </c>
      <c r="F237" s="12" t="s">
        <v>9</v>
      </c>
      <c r="G237" s="26">
        <v>1088.4000000000001</v>
      </c>
      <c r="H237" s="26">
        <v>1088.4000000000001</v>
      </c>
      <c r="I237" s="26">
        <v>1088.4000000000001</v>
      </c>
      <c r="J237" s="26">
        <v>1011.2</v>
      </c>
      <c r="K237" s="26"/>
      <c r="L237" s="26">
        <v>1014</v>
      </c>
      <c r="M237" s="26"/>
      <c r="N237" s="26"/>
      <c r="O237" s="26">
        <v>878.4</v>
      </c>
      <c r="P237" s="26">
        <v>838.2</v>
      </c>
      <c r="Q237" s="26">
        <v>905.7</v>
      </c>
      <c r="R237" s="26">
        <v>76.2</v>
      </c>
      <c r="S237" s="26">
        <v>13.2</v>
      </c>
      <c r="T237" s="26">
        <v>7.2</v>
      </c>
      <c r="U237" s="26">
        <v>2.4</v>
      </c>
      <c r="V237" s="26">
        <v>0</v>
      </c>
      <c r="W237" s="26">
        <v>0</v>
      </c>
      <c r="X237" s="26">
        <v>0</v>
      </c>
      <c r="Y237" s="26">
        <v>0</v>
      </c>
      <c r="Z237" s="26">
        <v>0</v>
      </c>
      <c r="AA237" s="26">
        <v>0</v>
      </c>
      <c r="AB237" s="26">
        <v>0</v>
      </c>
      <c r="AC237" s="26">
        <v>0</v>
      </c>
      <c r="AD237" s="26">
        <v>0</v>
      </c>
      <c r="AE237" s="26">
        <v>0</v>
      </c>
      <c r="AF237" s="26">
        <v>0</v>
      </c>
      <c r="AG237" s="26"/>
      <c r="AH237" s="26">
        <v>1088.4000000000001</v>
      </c>
    </row>
    <row r="238" spans="1:34" x14ac:dyDescent="0.2">
      <c r="A238" s="12" t="s">
        <v>232</v>
      </c>
      <c r="B238" s="12" t="s">
        <v>230</v>
      </c>
      <c r="C238" s="12" t="s">
        <v>186</v>
      </c>
      <c r="D238" s="12" t="s">
        <v>5</v>
      </c>
      <c r="E238" s="12" t="s">
        <v>8</v>
      </c>
      <c r="F238" s="12" t="s">
        <v>9</v>
      </c>
      <c r="G238" s="26">
        <v>61.2</v>
      </c>
      <c r="H238" s="26"/>
      <c r="I238" s="26"/>
      <c r="J238" s="26"/>
      <c r="K238" s="26"/>
      <c r="L238" s="26"/>
      <c r="M238" s="26"/>
      <c r="N238" s="26">
        <v>30</v>
      </c>
      <c r="O238" s="26">
        <v>0</v>
      </c>
      <c r="P238" s="26">
        <v>0</v>
      </c>
      <c r="Q238" s="26">
        <v>0</v>
      </c>
      <c r="R238" s="26">
        <v>0</v>
      </c>
      <c r="S238" s="26">
        <v>0</v>
      </c>
      <c r="T238" s="26">
        <v>0</v>
      </c>
      <c r="U238" s="26">
        <v>0</v>
      </c>
      <c r="V238" s="26">
        <v>0</v>
      </c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>
        <v>61.2</v>
      </c>
    </row>
    <row r="239" spans="1:34" x14ac:dyDescent="0.2">
      <c r="A239" s="12" t="s">
        <v>232</v>
      </c>
      <c r="B239" s="12" t="s">
        <v>230</v>
      </c>
      <c r="C239" s="12" t="s">
        <v>187</v>
      </c>
      <c r="D239" s="12" t="s">
        <v>5</v>
      </c>
      <c r="E239" s="12" t="s">
        <v>8</v>
      </c>
      <c r="F239" s="12" t="s">
        <v>9</v>
      </c>
      <c r="G239" s="26">
        <v>6</v>
      </c>
      <c r="H239" s="26">
        <v>0</v>
      </c>
      <c r="I239" s="26">
        <v>3</v>
      </c>
      <c r="J239" s="26">
        <v>1</v>
      </c>
      <c r="K239" s="26">
        <v>0</v>
      </c>
      <c r="L239" s="26">
        <v>0</v>
      </c>
      <c r="M239" s="26">
        <v>0</v>
      </c>
      <c r="N239" s="26">
        <v>0</v>
      </c>
      <c r="O239" s="26">
        <v>0</v>
      </c>
      <c r="P239" s="26">
        <v>0</v>
      </c>
      <c r="Q239" s="26">
        <v>0</v>
      </c>
      <c r="R239" s="26">
        <v>0</v>
      </c>
      <c r="S239" s="26">
        <v>0</v>
      </c>
      <c r="T239" s="26">
        <v>0</v>
      </c>
      <c r="U239" s="26">
        <v>0</v>
      </c>
      <c r="V239" s="26">
        <v>0</v>
      </c>
      <c r="W239" s="26">
        <v>0</v>
      </c>
      <c r="X239" s="26">
        <v>0</v>
      </c>
      <c r="Y239" s="26">
        <v>0</v>
      </c>
      <c r="Z239" s="26">
        <v>0</v>
      </c>
      <c r="AA239" s="26">
        <v>0</v>
      </c>
      <c r="AB239" s="26">
        <v>0</v>
      </c>
      <c r="AC239" s="26">
        <v>0</v>
      </c>
      <c r="AD239" s="26">
        <v>0</v>
      </c>
      <c r="AE239" s="26">
        <v>0</v>
      </c>
      <c r="AF239" s="26"/>
      <c r="AG239" s="26"/>
      <c r="AH239" s="26">
        <v>6</v>
      </c>
    </row>
    <row r="240" spans="1:34" x14ac:dyDescent="0.2">
      <c r="A240" s="12" t="s">
        <v>232</v>
      </c>
      <c r="B240" s="12" t="s">
        <v>230</v>
      </c>
      <c r="C240" s="12" t="s">
        <v>188</v>
      </c>
      <c r="D240" s="12" t="s">
        <v>5</v>
      </c>
      <c r="E240" s="12" t="s">
        <v>8</v>
      </c>
      <c r="F240" s="12" t="s">
        <v>9</v>
      </c>
      <c r="G240" s="26">
        <v>39.6</v>
      </c>
      <c r="H240" s="26"/>
      <c r="I240" s="26"/>
      <c r="J240" s="26"/>
      <c r="K240" s="26"/>
      <c r="L240" s="26"/>
      <c r="M240" s="26">
        <v>0</v>
      </c>
      <c r="N240" s="26">
        <v>0</v>
      </c>
      <c r="O240" s="26">
        <v>0.9</v>
      </c>
      <c r="P240" s="26">
        <v>14.7</v>
      </c>
      <c r="Q240" s="26">
        <v>0</v>
      </c>
      <c r="R240" s="26">
        <v>0</v>
      </c>
      <c r="S240" s="26">
        <v>0</v>
      </c>
      <c r="T240" s="26">
        <v>0</v>
      </c>
      <c r="U240" s="26">
        <v>0</v>
      </c>
      <c r="V240" s="26">
        <v>0</v>
      </c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>
        <v>39.6</v>
      </c>
    </row>
    <row r="241" spans="1:34" x14ac:dyDescent="0.2">
      <c r="A241" s="12" t="s">
        <v>232</v>
      </c>
      <c r="B241" s="12" t="s">
        <v>230</v>
      </c>
      <c r="C241" s="12" t="s">
        <v>189</v>
      </c>
      <c r="D241" s="12" t="s">
        <v>5</v>
      </c>
      <c r="E241" s="12" t="s">
        <v>8</v>
      </c>
      <c r="F241" s="12" t="s">
        <v>9</v>
      </c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 spans="1:34" x14ac:dyDescent="0.2">
      <c r="A242" s="12" t="s">
        <v>232</v>
      </c>
      <c r="B242" s="12" t="s">
        <v>230</v>
      </c>
      <c r="C242" s="12" t="s">
        <v>190</v>
      </c>
      <c r="D242" s="12" t="s">
        <v>5</v>
      </c>
      <c r="E242" s="12" t="s">
        <v>8</v>
      </c>
      <c r="F242" s="12" t="s">
        <v>9</v>
      </c>
      <c r="G242" s="26">
        <v>18.399999999999999</v>
      </c>
      <c r="H242" s="26">
        <v>13.2</v>
      </c>
      <c r="I242" s="26">
        <v>15.3</v>
      </c>
      <c r="J242" s="26">
        <v>17</v>
      </c>
      <c r="K242" s="26">
        <v>9</v>
      </c>
      <c r="L242" s="26">
        <v>5</v>
      </c>
      <c r="M242" s="26">
        <v>0</v>
      </c>
      <c r="N242" s="26">
        <v>0</v>
      </c>
      <c r="O242" s="26">
        <v>0</v>
      </c>
      <c r="P242" s="26">
        <v>0</v>
      </c>
      <c r="Q242" s="26">
        <v>0</v>
      </c>
      <c r="R242" s="26">
        <v>130</v>
      </c>
      <c r="S242" s="26">
        <v>0</v>
      </c>
      <c r="T242" s="26">
        <v>0</v>
      </c>
      <c r="U242" s="26">
        <v>0</v>
      </c>
      <c r="V242" s="26">
        <v>0</v>
      </c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>
        <v>18.399999999999999</v>
      </c>
    </row>
    <row r="243" spans="1:34" x14ac:dyDescent="0.2">
      <c r="A243" s="12" t="s">
        <v>232</v>
      </c>
      <c r="B243" s="12" t="s">
        <v>230</v>
      </c>
      <c r="C243" s="12" t="s">
        <v>191</v>
      </c>
      <c r="D243" s="12" t="s">
        <v>5</v>
      </c>
      <c r="E243" s="12" t="s">
        <v>8</v>
      </c>
      <c r="F243" s="12" t="s">
        <v>9</v>
      </c>
      <c r="G243" s="26">
        <v>0</v>
      </c>
      <c r="H243" s="26">
        <v>0</v>
      </c>
      <c r="I243" s="26"/>
      <c r="J243" s="26"/>
      <c r="K243" s="26">
        <v>0</v>
      </c>
      <c r="L243" s="26">
        <v>0</v>
      </c>
      <c r="M243" s="26">
        <v>0</v>
      </c>
      <c r="N243" s="26">
        <v>0</v>
      </c>
      <c r="O243" s="26">
        <v>0</v>
      </c>
      <c r="P243" s="26">
        <v>0</v>
      </c>
      <c r="Q243" s="26">
        <v>0</v>
      </c>
      <c r="R243" s="26">
        <v>0</v>
      </c>
      <c r="S243" s="26">
        <v>0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0</v>
      </c>
      <c r="AC243" s="26">
        <v>0</v>
      </c>
      <c r="AD243" s="26">
        <v>0</v>
      </c>
      <c r="AE243" s="26">
        <v>0</v>
      </c>
      <c r="AF243" s="26">
        <v>0</v>
      </c>
      <c r="AG243" s="26"/>
      <c r="AH243" s="26">
        <v>0</v>
      </c>
    </row>
    <row r="244" spans="1:34" x14ac:dyDescent="0.2">
      <c r="A244" s="12" t="s">
        <v>232</v>
      </c>
      <c r="B244" s="12" t="s">
        <v>230</v>
      </c>
      <c r="C244" s="12" t="s">
        <v>192</v>
      </c>
      <c r="D244" s="12" t="s">
        <v>5</v>
      </c>
      <c r="E244" s="12" t="s">
        <v>8</v>
      </c>
      <c r="F244" s="12" t="s">
        <v>9</v>
      </c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 spans="1:34" x14ac:dyDescent="0.2">
      <c r="A245" s="12" t="s">
        <v>232</v>
      </c>
      <c r="B245" s="12" t="s">
        <v>230</v>
      </c>
      <c r="C245" s="12" t="s">
        <v>193</v>
      </c>
      <c r="D245" s="12" t="s">
        <v>5</v>
      </c>
      <c r="E245" s="12" t="s">
        <v>8</v>
      </c>
      <c r="F245" s="12" t="s">
        <v>9</v>
      </c>
      <c r="G245" s="26">
        <v>490</v>
      </c>
      <c r="H245" s="26">
        <v>936</v>
      </c>
      <c r="I245" s="26">
        <v>637</v>
      </c>
      <c r="J245" s="26">
        <v>3.1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-43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6">
        <v>0</v>
      </c>
      <c r="AE245" s="26">
        <v>0</v>
      </c>
      <c r="AF245" s="26">
        <v>25.3</v>
      </c>
      <c r="AG245" s="26"/>
      <c r="AH245" s="26">
        <v>490</v>
      </c>
    </row>
    <row r="246" spans="1:34" x14ac:dyDescent="0.2">
      <c r="A246" s="12" t="s">
        <v>232</v>
      </c>
      <c r="B246" s="12" t="s">
        <v>230</v>
      </c>
      <c r="C246" s="12" t="s">
        <v>194</v>
      </c>
      <c r="D246" s="12" t="s">
        <v>5</v>
      </c>
      <c r="E246" s="12" t="s">
        <v>8</v>
      </c>
      <c r="F246" s="12" t="s">
        <v>9</v>
      </c>
      <c r="G246" s="26">
        <v>1411</v>
      </c>
      <c r="H246" s="26">
        <v>872</v>
      </c>
      <c r="I246" s="26">
        <v>1332</v>
      </c>
      <c r="J246" s="26">
        <v>879</v>
      </c>
      <c r="K246" s="26">
        <v>437</v>
      </c>
      <c r="L246" s="26">
        <v>220</v>
      </c>
      <c r="M246" s="26">
        <v>0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0</v>
      </c>
      <c r="T246" s="26">
        <v>0</v>
      </c>
      <c r="U246" s="26">
        <v>0</v>
      </c>
      <c r="V246" s="26">
        <v>-13</v>
      </c>
      <c r="W246" s="26">
        <v>-20.6</v>
      </c>
      <c r="X246" s="26">
        <v>0</v>
      </c>
      <c r="Y246" s="26">
        <v>0</v>
      </c>
      <c r="Z246" s="26">
        <v>0</v>
      </c>
      <c r="AA246" s="26">
        <v>4.8</v>
      </c>
      <c r="AB246" s="26">
        <v>0</v>
      </c>
      <c r="AC246" s="26">
        <v>2</v>
      </c>
      <c r="AD246" s="26">
        <v>0</v>
      </c>
      <c r="AE246" s="26">
        <v>0</v>
      </c>
      <c r="AF246" s="26">
        <v>0</v>
      </c>
      <c r="AG246" s="26"/>
      <c r="AH246" s="26">
        <v>1411</v>
      </c>
    </row>
    <row r="247" spans="1:34" x14ac:dyDescent="0.2">
      <c r="A247" s="12" t="s">
        <v>232</v>
      </c>
      <c r="B247" s="12" t="s">
        <v>230</v>
      </c>
      <c r="C247" s="12" t="s">
        <v>195</v>
      </c>
      <c r="D247" s="12" t="s">
        <v>5</v>
      </c>
      <c r="E247" s="12" t="s">
        <v>8</v>
      </c>
      <c r="F247" s="12" t="s">
        <v>9</v>
      </c>
      <c r="G247" s="26">
        <v>3900</v>
      </c>
      <c r="H247" s="26"/>
      <c r="I247" s="26">
        <v>330</v>
      </c>
      <c r="J247" s="26">
        <v>828</v>
      </c>
      <c r="K247" s="26">
        <v>100</v>
      </c>
      <c r="L247" s="26">
        <v>33</v>
      </c>
      <c r="M247" s="26">
        <v>0</v>
      </c>
      <c r="N247" s="26">
        <v>0</v>
      </c>
      <c r="O247" s="26">
        <v>0</v>
      </c>
      <c r="P247" s="26">
        <v>0</v>
      </c>
      <c r="Q247" s="26">
        <v>0</v>
      </c>
      <c r="R247" s="26">
        <v>0</v>
      </c>
      <c r="S247" s="26">
        <v>0</v>
      </c>
      <c r="T247" s="26">
        <v>0</v>
      </c>
      <c r="U247" s="26">
        <v>0</v>
      </c>
      <c r="V247" s="26">
        <v>0</v>
      </c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>
        <v>3900</v>
      </c>
    </row>
    <row r="248" spans="1:34" x14ac:dyDescent="0.2">
      <c r="A248" s="12" t="s">
        <v>232</v>
      </c>
      <c r="B248" s="12" t="s">
        <v>230</v>
      </c>
      <c r="C248" s="12" t="s">
        <v>196</v>
      </c>
      <c r="D248" s="12" t="s">
        <v>5</v>
      </c>
      <c r="E248" s="12" t="s">
        <v>8</v>
      </c>
      <c r="F248" s="12" t="s">
        <v>9</v>
      </c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 spans="1:34" x14ac:dyDescent="0.2">
      <c r="A249" s="12" t="s">
        <v>232</v>
      </c>
      <c r="B249" s="12" t="s">
        <v>230</v>
      </c>
      <c r="C249" s="12" t="s">
        <v>125</v>
      </c>
      <c r="D249" s="12" t="s">
        <v>5</v>
      </c>
      <c r="E249" s="12" t="s">
        <v>8</v>
      </c>
      <c r="F249" s="12" t="s">
        <v>9</v>
      </c>
      <c r="G249" s="26">
        <v>0</v>
      </c>
      <c r="H249" s="26"/>
      <c r="I249" s="26"/>
      <c r="J249" s="26"/>
      <c r="K249" s="26"/>
      <c r="L249" s="26">
        <v>12</v>
      </c>
      <c r="M249" s="26">
        <v>0.3</v>
      </c>
      <c r="N249" s="26">
        <v>0</v>
      </c>
      <c r="O249" s="26">
        <v>0</v>
      </c>
      <c r="P249" s="26">
        <v>10.5</v>
      </c>
      <c r="Q249" s="26">
        <v>1.1000000000000001</v>
      </c>
      <c r="R249" s="26">
        <v>0</v>
      </c>
      <c r="S249" s="26">
        <v>1.8</v>
      </c>
      <c r="T249" s="26">
        <v>0</v>
      </c>
      <c r="U249" s="26">
        <v>0</v>
      </c>
      <c r="V249" s="26">
        <v>0</v>
      </c>
      <c r="W249" s="26">
        <v>1.8</v>
      </c>
      <c r="X249" s="26">
        <v>0</v>
      </c>
      <c r="Y249" s="26">
        <v>0</v>
      </c>
      <c r="Z249" s="26"/>
      <c r="AA249" s="26"/>
      <c r="AB249" s="26"/>
      <c r="AC249" s="26"/>
      <c r="AD249" s="26"/>
      <c r="AE249" s="26"/>
      <c r="AF249" s="26"/>
      <c r="AG249" s="26"/>
      <c r="AH249" s="26">
        <v>0</v>
      </c>
    </row>
    <row r="250" spans="1:34" x14ac:dyDescent="0.2">
      <c r="A250" s="12" t="s">
        <v>232</v>
      </c>
      <c r="B250" s="12" t="s">
        <v>230</v>
      </c>
      <c r="C250" s="12" t="s">
        <v>197</v>
      </c>
      <c r="D250" s="12" t="s">
        <v>5</v>
      </c>
      <c r="E250" s="12" t="s">
        <v>8</v>
      </c>
      <c r="F250" s="12" t="s">
        <v>9</v>
      </c>
      <c r="G250" s="26">
        <v>28800</v>
      </c>
      <c r="H250" s="26">
        <v>15240</v>
      </c>
      <c r="I250" s="26">
        <v>28800</v>
      </c>
      <c r="J250" s="26">
        <v>9950</v>
      </c>
      <c r="K250" s="26">
        <v>8996</v>
      </c>
      <c r="L250" s="26">
        <v>2460</v>
      </c>
      <c r="M250" s="26">
        <v>1258.0999999999999</v>
      </c>
      <c r="N250" s="26">
        <v>1085.2</v>
      </c>
      <c r="O250" s="26">
        <v>926</v>
      </c>
      <c r="P250" s="26">
        <v>896.8</v>
      </c>
      <c r="Q250" s="26">
        <v>469.7</v>
      </c>
      <c r="R250" s="26">
        <v>370.2</v>
      </c>
      <c r="S250" s="26">
        <v>1763.4</v>
      </c>
      <c r="T250" s="26">
        <v>0</v>
      </c>
      <c r="U250" s="26">
        <v>0</v>
      </c>
      <c r="V250" s="26">
        <v>0</v>
      </c>
      <c r="W250" s="26">
        <v>0</v>
      </c>
      <c r="X250" s="26">
        <v>0</v>
      </c>
      <c r="Y250" s="26">
        <v>0</v>
      </c>
      <c r="Z250" s="26">
        <v>0</v>
      </c>
      <c r="AA250" s="26">
        <v>0</v>
      </c>
      <c r="AB250" s="26">
        <v>0</v>
      </c>
      <c r="AC250" s="26">
        <v>0</v>
      </c>
      <c r="AD250" s="26">
        <v>0</v>
      </c>
      <c r="AE250" s="26">
        <v>0</v>
      </c>
      <c r="AF250" s="26">
        <v>0</v>
      </c>
      <c r="AG250" s="26"/>
      <c r="AH250" s="26">
        <v>28800</v>
      </c>
    </row>
    <row r="251" spans="1:34" x14ac:dyDescent="0.2">
      <c r="A251" s="12" t="s">
        <v>232</v>
      </c>
      <c r="B251" s="12" t="s">
        <v>230</v>
      </c>
      <c r="C251" s="12" t="s">
        <v>236</v>
      </c>
      <c r="D251" s="12" t="s">
        <v>5</v>
      </c>
      <c r="E251" s="12" t="s">
        <v>8</v>
      </c>
      <c r="F251" s="12" t="s">
        <v>9</v>
      </c>
      <c r="G251" s="26">
        <v>8.1999999999999993</v>
      </c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>
        <v>0</v>
      </c>
      <c r="AC251" s="26">
        <v>0</v>
      </c>
      <c r="AD251" s="26">
        <v>0</v>
      </c>
      <c r="AE251" s="26">
        <v>0</v>
      </c>
      <c r="AF251" s="26"/>
      <c r="AG251" s="26"/>
      <c r="AH251" s="26">
        <v>8.1999999999999993</v>
      </c>
    </row>
    <row r="252" spans="1:34" x14ac:dyDescent="0.2">
      <c r="A252" s="12" t="s">
        <v>232</v>
      </c>
      <c r="B252" s="12" t="s">
        <v>230</v>
      </c>
      <c r="C252" s="12" t="s">
        <v>198</v>
      </c>
      <c r="D252" s="12" t="s">
        <v>5</v>
      </c>
      <c r="E252" s="12" t="s">
        <v>8</v>
      </c>
      <c r="F252" s="12" t="s">
        <v>9</v>
      </c>
      <c r="G252" s="26">
        <v>47</v>
      </c>
      <c r="H252" s="26"/>
      <c r="I252" s="26"/>
      <c r="J252" s="26"/>
      <c r="K252" s="26">
        <v>21.5</v>
      </c>
      <c r="L252" s="26">
        <v>20</v>
      </c>
      <c r="M252" s="26">
        <v>0</v>
      </c>
      <c r="N252" s="26">
        <v>0</v>
      </c>
      <c r="O252" s="26">
        <v>0</v>
      </c>
      <c r="P252" s="26">
        <v>0</v>
      </c>
      <c r="Q252" s="26">
        <v>0</v>
      </c>
      <c r="R252" s="26">
        <v>0</v>
      </c>
      <c r="S252" s="26">
        <v>0</v>
      </c>
      <c r="T252" s="26">
        <v>0</v>
      </c>
      <c r="U252" s="26">
        <v>0</v>
      </c>
      <c r="V252" s="26">
        <v>0</v>
      </c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>
        <v>47</v>
      </c>
    </row>
    <row r="253" spans="1:34" x14ac:dyDescent="0.2">
      <c r="A253" s="12" t="s">
        <v>232</v>
      </c>
      <c r="B253" s="12" t="s">
        <v>230</v>
      </c>
      <c r="C253" s="12" t="s">
        <v>199</v>
      </c>
      <c r="D253" s="12" t="s">
        <v>5</v>
      </c>
      <c r="E253" s="12" t="s">
        <v>8</v>
      </c>
      <c r="F253" s="12" t="s">
        <v>9</v>
      </c>
      <c r="G253" s="26">
        <v>19</v>
      </c>
      <c r="H253" s="26"/>
      <c r="I253" s="26"/>
      <c r="J253" s="26"/>
      <c r="K253" s="26">
        <v>19</v>
      </c>
      <c r="L253" s="26">
        <v>0</v>
      </c>
      <c r="M253" s="26">
        <v>-9</v>
      </c>
      <c r="N253" s="26">
        <v>0</v>
      </c>
      <c r="O253" s="26">
        <v>0</v>
      </c>
      <c r="P253" s="26">
        <v>0</v>
      </c>
      <c r="Q253" s="26">
        <v>0</v>
      </c>
      <c r="R253" s="26">
        <v>0</v>
      </c>
      <c r="S253" s="26">
        <v>0</v>
      </c>
      <c r="T253" s="26">
        <v>0</v>
      </c>
      <c r="U253" s="26">
        <v>0</v>
      </c>
      <c r="V253" s="26">
        <v>0</v>
      </c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>
        <v>19</v>
      </c>
    </row>
    <row r="254" spans="1:34" x14ac:dyDescent="0.2">
      <c r="A254" s="12" t="s">
        <v>232</v>
      </c>
      <c r="B254" s="12" t="s">
        <v>230</v>
      </c>
      <c r="C254" s="12" t="s">
        <v>200</v>
      </c>
      <c r="D254" s="12" t="s">
        <v>5</v>
      </c>
      <c r="E254" s="12" t="s">
        <v>8</v>
      </c>
      <c r="F254" s="12" t="s">
        <v>9</v>
      </c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 spans="1:34" x14ac:dyDescent="0.2">
      <c r="A255" s="12" t="s">
        <v>232</v>
      </c>
      <c r="B255" s="12" t="s">
        <v>230</v>
      </c>
      <c r="C255" s="12" t="s">
        <v>201</v>
      </c>
      <c r="D255" s="12" t="s">
        <v>5</v>
      </c>
      <c r="E255" s="12" t="s">
        <v>8</v>
      </c>
      <c r="F255" s="12" t="s">
        <v>9</v>
      </c>
      <c r="G255" s="26">
        <v>1831</v>
      </c>
      <c r="H255" s="26">
        <v>-320</v>
      </c>
      <c r="I255" s="26">
        <v>396</v>
      </c>
      <c r="J255" s="26">
        <v>259</v>
      </c>
      <c r="K255" s="26">
        <v>270</v>
      </c>
      <c r="L255" s="26">
        <v>69</v>
      </c>
      <c r="M255" s="26">
        <v>6</v>
      </c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>
        <v>1831</v>
      </c>
    </row>
    <row r="256" spans="1:34" x14ac:dyDescent="0.2">
      <c r="A256" s="12" t="s">
        <v>232</v>
      </c>
      <c r="B256" s="12" t="s">
        <v>230</v>
      </c>
      <c r="C256" s="12" t="s">
        <v>202</v>
      </c>
      <c r="D256" s="12" t="s">
        <v>5</v>
      </c>
      <c r="E256" s="12" t="s">
        <v>8</v>
      </c>
      <c r="F256" s="12" t="s">
        <v>9</v>
      </c>
      <c r="G256" s="26">
        <v>1050</v>
      </c>
      <c r="H256" s="26">
        <v>706</v>
      </c>
      <c r="I256" s="26">
        <v>473.4</v>
      </c>
      <c r="J256" s="26">
        <v>351.8</v>
      </c>
      <c r="K256" s="26">
        <v>16.5</v>
      </c>
      <c r="L256" s="26">
        <v>140</v>
      </c>
      <c r="M256" s="26">
        <v>42</v>
      </c>
      <c r="N256" s="26">
        <v>20</v>
      </c>
      <c r="O256" s="26">
        <v>0</v>
      </c>
      <c r="P256" s="26">
        <v>0</v>
      </c>
      <c r="Q256" s="26">
        <v>0</v>
      </c>
      <c r="R256" s="26">
        <v>0</v>
      </c>
      <c r="S256" s="26">
        <v>0</v>
      </c>
      <c r="T256" s="26">
        <v>0</v>
      </c>
      <c r="U256" s="26">
        <v>0</v>
      </c>
      <c r="V256" s="26">
        <v>0</v>
      </c>
      <c r="W256" s="26">
        <v>0</v>
      </c>
      <c r="X256" s="26">
        <v>0</v>
      </c>
      <c r="Y256" s="26">
        <v>0</v>
      </c>
      <c r="Z256" s="26">
        <v>0</v>
      </c>
      <c r="AA256" s="26">
        <v>0</v>
      </c>
      <c r="AB256" s="26">
        <v>0</v>
      </c>
      <c r="AC256" s="26">
        <v>0</v>
      </c>
      <c r="AD256" s="26">
        <v>0</v>
      </c>
      <c r="AE256" s="26">
        <v>0</v>
      </c>
      <c r="AF256" s="26"/>
      <c r="AG256" s="26"/>
      <c r="AH256" s="26">
        <v>1050</v>
      </c>
    </row>
    <row r="257" spans="1:34" x14ac:dyDescent="0.2">
      <c r="A257" s="12" t="s">
        <v>232</v>
      </c>
      <c r="B257" s="12" t="s">
        <v>230</v>
      </c>
      <c r="C257" s="12" t="s">
        <v>203</v>
      </c>
      <c r="D257" s="12" t="s">
        <v>5</v>
      </c>
      <c r="E257" s="12" t="s">
        <v>8</v>
      </c>
      <c r="F257" s="12" t="s">
        <v>9</v>
      </c>
      <c r="G257" s="26">
        <v>0</v>
      </c>
      <c r="H257" s="26">
        <v>0</v>
      </c>
      <c r="I257" s="26"/>
      <c r="J257" s="26">
        <v>0</v>
      </c>
      <c r="K257" s="26"/>
      <c r="L257" s="26"/>
      <c r="M257" s="26"/>
      <c r="N257" s="26">
        <v>0</v>
      </c>
      <c r="O257" s="26">
        <v>0</v>
      </c>
      <c r="P257" s="26">
        <v>0</v>
      </c>
      <c r="Q257" s="26">
        <v>0</v>
      </c>
      <c r="R257" s="26">
        <v>0</v>
      </c>
      <c r="S257" s="26">
        <v>0</v>
      </c>
      <c r="T257" s="26">
        <v>0</v>
      </c>
      <c r="U257" s="26">
        <v>0</v>
      </c>
      <c r="V257" s="26">
        <v>0</v>
      </c>
      <c r="W257" s="26">
        <v>0</v>
      </c>
      <c r="X257" s="26">
        <v>0</v>
      </c>
      <c r="Y257" s="26">
        <v>0</v>
      </c>
      <c r="Z257" s="26">
        <v>0</v>
      </c>
      <c r="AA257" s="26">
        <v>0</v>
      </c>
      <c r="AB257" s="26">
        <v>0</v>
      </c>
      <c r="AC257" s="26">
        <v>0</v>
      </c>
      <c r="AD257" s="26">
        <v>0</v>
      </c>
      <c r="AE257" s="26">
        <v>0</v>
      </c>
      <c r="AF257" s="26">
        <v>0</v>
      </c>
      <c r="AG257" s="26"/>
      <c r="AH257" s="26">
        <v>0</v>
      </c>
    </row>
    <row r="258" spans="1:34" x14ac:dyDescent="0.2">
      <c r="A258" s="12" t="s">
        <v>232</v>
      </c>
      <c r="B258" s="12" t="s">
        <v>230</v>
      </c>
      <c r="C258" s="12" t="s">
        <v>204</v>
      </c>
      <c r="D258" s="12" t="s">
        <v>5</v>
      </c>
      <c r="E258" s="12" t="s">
        <v>8</v>
      </c>
      <c r="F258" s="12" t="s">
        <v>9</v>
      </c>
      <c r="G258" s="26">
        <v>258</v>
      </c>
      <c r="H258" s="26">
        <v>0</v>
      </c>
      <c r="I258" s="26">
        <v>0</v>
      </c>
      <c r="J258" s="26">
        <v>0</v>
      </c>
      <c r="K258" s="26">
        <v>18</v>
      </c>
      <c r="L258" s="26">
        <v>0</v>
      </c>
      <c r="M258" s="26">
        <v>0</v>
      </c>
      <c r="N258" s="26">
        <v>0</v>
      </c>
      <c r="O258" s="26">
        <v>63.6</v>
      </c>
      <c r="P258" s="26">
        <v>0</v>
      </c>
      <c r="Q258" s="26">
        <v>0</v>
      </c>
      <c r="R258" s="26">
        <v>0</v>
      </c>
      <c r="S258" s="26">
        <v>0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6">
        <v>0</v>
      </c>
      <c r="Z258" s="26">
        <v>0</v>
      </c>
      <c r="AA258" s="26">
        <v>0</v>
      </c>
      <c r="AB258" s="26">
        <v>0</v>
      </c>
      <c r="AC258" s="26">
        <v>0</v>
      </c>
      <c r="AD258" s="26">
        <v>0</v>
      </c>
      <c r="AE258" s="26">
        <v>0</v>
      </c>
      <c r="AF258" s="26">
        <v>0</v>
      </c>
      <c r="AG258" s="26"/>
      <c r="AH258" s="26">
        <v>258</v>
      </c>
    </row>
    <row r="259" spans="1:34" x14ac:dyDescent="0.2">
      <c r="A259" s="12" t="s">
        <v>232</v>
      </c>
      <c r="B259" s="12" t="s">
        <v>230</v>
      </c>
      <c r="C259" s="12" t="s">
        <v>205</v>
      </c>
      <c r="D259" s="12" t="s">
        <v>5</v>
      </c>
      <c r="E259" s="12" t="s">
        <v>8</v>
      </c>
      <c r="F259" s="12" t="s">
        <v>9</v>
      </c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 spans="1:34" x14ac:dyDescent="0.2">
      <c r="A260" s="12" t="s">
        <v>232</v>
      </c>
      <c r="B260" s="12" t="s">
        <v>230</v>
      </c>
      <c r="C260" s="12" t="s">
        <v>206</v>
      </c>
      <c r="D260" s="12" t="s">
        <v>5</v>
      </c>
      <c r="E260" s="12" t="s">
        <v>8</v>
      </c>
      <c r="F260" s="12" t="s">
        <v>9</v>
      </c>
      <c r="G260" s="26">
        <v>57803</v>
      </c>
      <c r="H260" s="26">
        <v>45694</v>
      </c>
      <c r="I260" s="26">
        <v>34554</v>
      </c>
      <c r="J260" s="26">
        <v>33453</v>
      </c>
      <c r="K260" s="26">
        <v>23980</v>
      </c>
      <c r="L260" s="26">
        <v>18075</v>
      </c>
      <c r="M260" s="26">
        <v>0</v>
      </c>
      <c r="N260" s="26">
        <v>0</v>
      </c>
      <c r="O260" s="26">
        <v>0</v>
      </c>
      <c r="P260" s="26">
        <v>0</v>
      </c>
      <c r="Q260" s="26">
        <v>0</v>
      </c>
      <c r="R260" s="26">
        <v>0</v>
      </c>
      <c r="S260" s="26">
        <v>0</v>
      </c>
      <c r="T260" s="26">
        <v>0</v>
      </c>
      <c r="U260" s="26">
        <v>0</v>
      </c>
      <c r="V260" s="26">
        <v>0</v>
      </c>
      <c r="W260" s="26">
        <v>0</v>
      </c>
      <c r="X260" s="26">
        <v>0</v>
      </c>
      <c r="Y260" s="26">
        <v>0</v>
      </c>
      <c r="Z260" s="26">
        <v>-1.3</v>
      </c>
      <c r="AA260" s="26">
        <v>-224.4</v>
      </c>
      <c r="AB260" s="26">
        <v>-12.5</v>
      </c>
      <c r="AC260" s="26">
        <v>-19.7</v>
      </c>
      <c r="AD260" s="26">
        <v>-12.9</v>
      </c>
      <c r="AE260" s="26">
        <v>-60.6</v>
      </c>
      <c r="AF260" s="26"/>
      <c r="AG260" s="26"/>
      <c r="AH260" s="26">
        <v>57803</v>
      </c>
    </row>
    <row r="261" spans="1:34" x14ac:dyDescent="0.2">
      <c r="A261" s="12" t="s">
        <v>232</v>
      </c>
      <c r="B261" s="12" t="s">
        <v>230</v>
      </c>
      <c r="C261" s="12" t="s">
        <v>207</v>
      </c>
      <c r="D261" s="12" t="s">
        <v>5</v>
      </c>
      <c r="E261" s="12" t="s">
        <v>8</v>
      </c>
      <c r="F261" s="12" t="s">
        <v>9</v>
      </c>
      <c r="G261" s="26">
        <v>32</v>
      </c>
      <c r="H261" s="26"/>
      <c r="I261" s="26"/>
      <c r="J261" s="26"/>
      <c r="K261" s="26"/>
      <c r="L261" s="26">
        <v>40.6</v>
      </c>
      <c r="M261" s="26">
        <v>0</v>
      </c>
      <c r="N261" s="26">
        <v>0</v>
      </c>
      <c r="O261" s="26">
        <v>0</v>
      </c>
      <c r="P261" s="26">
        <v>0</v>
      </c>
      <c r="Q261" s="26">
        <v>0</v>
      </c>
      <c r="R261" s="26">
        <v>0</v>
      </c>
      <c r="S261" s="26">
        <v>0</v>
      </c>
      <c r="T261" s="26">
        <v>0</v>
      </c>
      <c r="U261" s="26">
        <v>0</v>
      </c>
      <c r="V261" s="26">
        <v>0</v>
      </c>
      <c r="W261" s="26">
        <v>0</v>
      </c>
      <c r="X261" s="26">
        <v>0</v>
      </c>
      <c r="Y261" s="26">
        <v>0</v>
      </c>
      <c r="Z261" s="26">
        <v>0</v>
      </c>
      <c r="AA261" s="26">
        <v>0</v>
      </c>
      <c r="AB261" s="26">
        <v>0</v>
      </c>
      <c r="AC261" s="26">
        <v>0</v>
      </c>
      <c r="AD261" s="26">
        <v>0</v>
      </c>
      <c r="AE261" s="26">
        <v>0</v>
      </c>
      <c r="AF261" s="26"/>
      <c r="AG261" s="26"/>
      <c r="AH261" s="26">
        <v>32</v>
      </c>
    </row>
    <row r="262" spans="1:34" x14ac:dyDescent="0.2">
      <c r="A262" s="12" t="s">
        <v>232</v>
      </c>
      <c r="B262" s="12" t="s">
        <v>230</v>
      </c>
      <c r="C262" s="12" t="s">
        <v>233</v>
      </c>
      <c r="D262" s="12" t="s">
        <v>10</v>
      </c>
      <c r="E262" s="12" t="s">
        <v>6</v>
      </c>
      <c r="F262" s="12" t="s">
        <v>11</v>
      </c>
      <c r="G262" s="26"/>
      <c r="H262" s="26">
        <v>0</v>
      </c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>
        <v>0</v>
      </c>
      <c r="AC262" s="26">
        <v>0</v>
      </c>
      <c r="AD262" s="26">
        <v>0</v>
      </c>
      <c r="AE262" s="26">
        <v>0</v>
      </c>
      <c r="AF262" s="26">
        <v>0</v>
      </c>
      <c r="AG262" s="26"/>
      <c r="AH262" s="26">
        <v>0</v>
      </c>
    </row>
    <row r="263" spans="1:34" x14ac:dyDescent="0.2">
      <c r="A263" s="12" t="s">
        <v>232</v>
      </c>
      <c r="B263" s="12" t="s">
        <v>230</v>
      </c>
      <c r="C263" s="12" t="s">
        <v>164</v>
      </c>
      <c r="D263" s="12" t="s">
        <v>10</v>
      </c>
      <c r="E263" s="12" t="s">
        <v>6</v>
      </c>
      <c r="F263" s="12" t="s">
        <v>11</v>
      </c>
      <c r="G263" s="26"/>
      <c r="H263" s="26">
        <v>1.5</v>
      </c>
      <c r="I263" s="26"/>
      <c r="J263" s="26"/>
      <c r="K263" s="26">
        <v>0</v>
      </c>
      <c r="L263" s="26">
        <v>0</v>
      </c>
      <c r="M263" s="26">
        <v>0</v>
      </c>
      <c r="N263" s="26">
        <v>0.4</v>
      </c>
      <c r="O263" s="26">
        <v>0</v>
      </c>
      <c r="P263" s="26">
        <v>0</v>
      </c>
      <c r="Q263" s="26">
        <v>0</v>
      </c>
      <c r="R263" s="26">
        <v>0</v>
      </c>
      <c r="S263" s="26">
        <v>0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26">
        <v>0</v>
      </c>
      <c r="Z263" s="26">
        <v>0</v>
      </c>
      <c r="AA263" s="26">
        <v>0</v>
      </c>
      <c r="AB263" s="26">
        <v>0</v>
      </c>
      <c r="AC263" s="26">
        <v>0</v>
      </c>
      <c r="AD263" s="26">
        <v>0</v>
      </c>
      <c r="AE263" s="26">
        <v>0</v>
      </c>
      <c r="AF263" s="26">
        <v>0</v>
      </c>
      <c r="AG263" s="26"/>
      <c r="AH263" s="26">
        <v>1.5</v>
      </c>
    </row>
    <row r="264" spans="1:34" x14ac:dyDescent="0.2">
      <c r="A264" s="12" t="s">
        <v>232</v>
      </c>
      <c r="B264" s="12" t="s">
        <v>230</v>
      </c>
      <c r="C264" s="12" t="s">
        <v>165</v>
      </c>
      <c r="D264" s="12" t="s">
        <v>10</v>
      </c>
      <c r="E264" s="12" t="s">
        <v>6</v>
      </c>
      <c r="F264" s="12" t="s">
        <v>11</v>
      </c>
      <c r="G264" s="26"/>
      <c r="H264" s="26">
        <v>0</v>
      </c>
      <c r="I264" s="26">
        <v>0</v>
      </c>
      <c r="J264" s="26">
        <v>0</v>
      </c>
      <c r="K264" s="26">
        <v>0</v>
      </c>
      <c r="L264" s="26">
        <v>36.799999999999997</v>
      </c>
      <c r="M264" s="26">
        <v>4.5</v>
      </c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>
        <v>0</v>
      </c>
    </row>
    <row r="265" spans="1:34" x14ac:dyDescent="0.2">
      <c r="A265" s="12" t="s">
        <v>232</v>
      </c>
      <c r="B265" s="12" t="s">
        <v>230</v>
      </c>
      <c r="C265" s="12" t="s">
        <v>166</v>
      </c>
      <c r="D265" s="12" t="s">
        <v>10</v>
      </c>
      <c r="E265" s="12" t="s">
        <v>6</v>
      </c>
      <c r="F265" s="12" t="s">
        <v>11</v>
      </c>
      <c r="G265" s="26"/>
      <c r="H265" s="26">
        <v>0</v>
      </c>
      <c r="I265" s="26"/>
      <c r="J265" s="26"/>
      <c r="K265" s="26"/>
      <c r="L265" s="26"/>
      <c r="M265" s="26"/>
      <c r="N265" s="26"/>
      <c r="O265" s="26">
        <v>0</v>
      </c>
      <c r="P265" s="26">
        <v>0</v>
      </c>
      <c r="Q265" s="26">
        <v>0</v>
      </c>
      <c r="R265" s="26">
        <v>0</v>
      </c>
      <c r="S265" s="26">
        <v>0</v>
      </c>
      <c r="T265" s="26">
        <v>0</v>
      </c>
      <c r="U265" s="26">
        <v>0</v>
      </c>
      <c r="V265" s="26">
        <v>0</v>
      </c>
      <c r="W265" s="26">
        <v>0</v>
      </c>
      <c r="X265" s="26">
        <v>0</v>
      </c>
      <c r="Y265" s="26">
        <v>0</v>
      </c>
      <c r="Z265" s="26">
        <v>0</v>
      </c>
      <c r="AA265" s="26">
        <v>0</v>
      </c>
      <c r="AB265" s="26">
        <v>0</v>
      </c>
      <c r="AC265" s="26">
        <v>0</v>
      </c>
      <c r="AD265" s="26">
        <v>0</v>
      </c>
      <c r="AE265" s="26">
        <v>0</v>
      </c>
      <c r="AF265" s="26"/>
      <c r="AG265" s="26"/>
      <c r="AH265" s="26">
        <v>0</v>
      </c>
    </row>
    <row r="266" spans="1:34" x14ac:dyDescent="0.2">
      <c r="A266" s="12" t="s">
        <v>232</v>
      </c>
      <c r="B266" s="12" t="s">
        <v>230</v>
      </c>
      <c r="C266" s="12" t="s">
        <v>167</v>
      </c>
      <c r="D266" s="12" t="s">
        <v>10</v>
      </c>
      <c r="E266" s="12" t="s">
        <v>6</v>
      </c>
      <c r="F266" s="12" t="s">
        <v>11</v>
      </c>
      <c r="G266" s="26"/>
      <c r="H266" s="26">
        <v>1.6</v>
      </c>
      <c r="I266" s="26">
        <v>5.3</v>
      </c>
      <c r="J266" s="26">
        <v>5.3</v>
      </c>
      <c r="K266" s="26">
        <v>5.3</v>
      </c>
      <c r="L266" s="26">
        <v>5.3</v>
      </c>
      <c r="M266" s="26">
        <v>1.4</v>
      </c>
      <c r="N266" s="26">
        <v>0</v>
      </c>
      <c r="O266" s="26">
        <v>0.6</v>
      </c>
      <c r="P266" s="26">
        <v>-1</v>
      </c>
      <c r="Q266" s="26">
        <v>0.6</v>
      </c>
      <c r="R266" s="26">
        <v>0.1</v>
      </c>
      <c r="S266" s="26">
        <v>0</v>
      </c>
      <c r="T266" s="26">
        <v>0</v>
      </c>
      <c r="U266" s="26">
        <v>0</v>
      </c>
      <c r="V266" s="26">
        <v>0</v>
      </c>
      <c r="W266" s="26">
        <v>0</v>
      </c>
      <c r="X266" s="26">
        <v>0</v>
      </c>
      <c r="Y266" s="26">
        <v>0</v>
      </c>
      <c r="Z266" s="26">
        <v>0</v>
      </c>
      <c r="AA266" s="26">
        <v>0</v>
      </c>
      <c r="AB266" s="26">
        <v>0</v>
      </c>
      <c r="AC266" s="26">
        <v>0</v>
      </c>
      <c r="AD266" s="26">
        <v>0</v>
      </c>
      <c r="AE266" s="26">
        <v>0</v>
      </c>
      <c r="AF266" s="26">
        <v>0</v>
      </c>
      <c r="AG266" s="26"/>
      <c r="AH266" s="26">
        <v>1.6</v>
      </c>
    </row>
    <row r="267" spans="1:34" x14ac:dyDescent="0.2">
      <c r="A267" s="12" t="s">
        <v>232</v>
      </c>
      <c r="B267" s="12" t="s">
        <v>230</v>
      </c>
      <c r="C267" s="12" t="s">
        <v>168</v>
      </c>
      <c r="D267" s="12" t="s">
        <v>10</v>
      </c>
      <c r="E267" s="12" t="s">
        <v>6</v>
      </c>
      <c r="F267" s="12" t="s">
        <v>11</v>
      </c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 spans="1:34" x14ac:dyDescent="0.2">
      <c r="A268" s="12" t="s">
        <v>232</v>
      </c>
      <c r="B268" s="12" t="s">
        <v>230</v>
      </c>
      <c r="C268" s="12" t="s">
        <v>169</v>
      </c>
      <c r="D268" s="12" t="s">
        <v>10</v>
      </c>
      <c r="E268" s="12" t="s">
        <v>6</v>
      </c>
      <c r="F268" s="12" t="s">
        <v>11</v>
      </c>
      <c r="G268" s="26"/>
      <c r="H268" s="26">
        <v>20</v>
      </c>
      <c r="I268" s="26"/>
      <c r="J268" s="26"/>
      <c r="K268" s="26">
        <v>20</v>
      </c>
      <c r="L268" s="26"/>
      <c r="M268" s="26">
        <v>0</v>
      </c>
      <c r="N268" s="26">
        <v>0</v>
      </c>
      <c r="O268" s="26">
        <v>0</v>
      </c>
      <c r="P268" s="26">
        <v>0</v>
      </c>
      <c r="Q268" s="26">
        <v>0</v>
      </c>
      <c r="R268" s="26">
        <v>0</v>
      </c>
      <c r="S268" s="26">
        <v>0</v>
      </c>
      <c r="T268" s="26">
        <v>0</v>
      </c>
      <c r="U268" s="26">
        <v>0</v>
      </c>
      <c r="V268" s="26">
        <v>0</v>
      </c>
      <c r="W268" s="26">
        <v>0</v>
      </c>
      <c r="X268" s="26">
        <v>0</v>
      </c>
      <c r="Y268" s="26">
        <v>0</v>
      </c>
      <c r="Z268" s="26"/>
      <c r="AA268" s="26"/>
      <c r="AB268" s="26"/>
      <c r="AC268" s="26"/>
      <c r="AD268" s="26"/>
      <c r="AE268" s="26"/>
      <c r="AF268" s="26"/>
      <c r="AG268" s="26"/>
      <c r="AH268" s="26">
        <v>20</v>
      </c>
    </row>
    <row r="269" spans="1:34" x14ac:dyDescent="0.2">
      <c r="A269" s="12" t="s">
        <v>232</v>
      </c>
      <c r="B269" s="12" t="s">
        <v>230</v>
      </c>
      <c r="C269" s="12" t="s">
        <v>170</v>
      </c>
      <c r="D269" s="12" t="s">
        <v>10</v>
      </c>
      <c r="E269" s="12" t="s">
        <v>6</v>
      </c>
      <c r="F269" s="12" t="s">
        <v>11</v>
      </c>
      <c r="G269" s="26"/>
      <c r="H269" s="26">
        <v>2</v>
      </c>
      <c r="I269" s="26">
        <v>1.9</v>
      </c>
      <c r="J269" s="26">
        <v>1.5</v>
      </c>
      <c r="K269" s="26">
        <v>1</v>
      </c>
      <c r="L269" s="26">
        <v>1</v>
      </c>
      <c r="M269" s="26">
        <v>1</v>
      </c>
      <c r="N269" s="26">
        <v>0.4</v>
      </c>
      <c r="O269" s="26">
        <v>0</v>
      </c>
      <c r="P269" s="26">
        <v>0</v>
      </c>
      <c r="Q269" s="26">
        <v>0</v>
      </c>
      <c r="R269" s="26">
        <v>0</v>
      </c>
      <c r="S269" s="26">
        <v>0</v>
      </c>
      <c r="T269" s="26">
        <v>0</v>
      </c>
      <c r="U269" s="26">
        <v>0</v>
      </c>
      <c r="V269" s="26">
        <v>0</v>
      </c>
      <c r="W269" s="26">
        <v>0</v>
      </c>
      <c r="X269" s="26">
        <v>0</v>
      </c>
      <c r="Y269" s="26">
        <v>0</v>
      </c>
      <c r="Z269" s="26">
        <v>0</v>
      </c>
      <c r="AA269" s="26">
        <v>0</v>
      </c>
      <c r="AB269" s="26">
        <v>0</v>
      </c>
      <c r="AC269" s="26">
        <v>0</v>
      </c>
      <c r="AD269" s="26">
        <v>0</v>
      </c>
      <c r="AE269" s="26">
        <v>0</v>
      </c>
      <c r="AF269" s="26">
        <v>0</v>
      </c>
      <c r="AG269" s="26"/>
      <c r="AH269" s="26">
        <v>2</v>
      </c>
    </row>
    <row r="270" spans="1:34" x14ac:dyDescent="0.2">
      <c r="A270" s="12" t="s">
        <v>232</v>
      </c>
      <c r="B270" s="12" t="s">
        <v>230</v>
      </c>
      <c r="C270" s="12" t="s">
        <v>171</v>
      </c>
      <c r="D270" s="12" t="s">
        <v>10</v>
      </c>
      <c r="E270" s="12" t="s">
        <v>6</v>
      </c>
      <c r="F270" s="12" t="s">
        <v>11</v>
      </c>
      <c r="G270" s="26"/>
      <c r="H270" s="26">
        <v>0</v>
      </c>
      <c r="I270" s="26">
        <v>0</v>
      </c>
      <c r="J270" s="26"/>
      <c r="K270" s="26">
        <v>12</v>
      </c>
      <c r="L270" s="26">
        <v>54.8</v>
      </c>
      <c r="M270" s="26">
        <v>0</v>
      </c>
      <c r="N270" s="26">
        <v>0</v>
      </c>
      <c r="O270" s="26">
        <v>18.899999999999999</v>
      </c>
      <c r="P270" s="26">
        <v>37.200000000000003</v>
      </c>
      <c r="Q270" s="26">
        <v>76.099999999999994</v>
      </c>
      <c r="R270" s="26">
        <v>0</v>
      </c>
      <c r="S270" s="26">
        <v>0</v>
      </c>
      <c r="T270" s="26">
        <v>0</v>
      </c>
      <c r="U270" s="26">
        <v>0</v>
      </c>
      <c r="V270" s="26">
        <v>0</v>
      </c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>
        <v>0</v>
      </c>
    </row>
    <row r="271" spans="1:34" x14ac:dyDescent="0.2">
      <c r="A271" s="12" t="s">
        <v>232</v>
      </c>
      <c r="B271" s="12" t="s">
        <v>230</v>
      </c>
      <c r="C271" s="12" t="s">
        <v>172</v>
      </c>
      <c r="D271" s="12" t="s">
        <v>10</v>
      </c>
      <c r="E271" s="12" t="s">
        <v>6</v>
      </c>
      <c r="F271" s="12" t="s">
        <v>11</v>
      </c>
      <c r="G271" s="26"/>
      <c r="H271" s="26">
        <v>9.3000000000000007</v>
      </c>
      <c r="I271" s="26"/>
      <c r="J271" s="26"/>
      <c r="K271" s="26"/>
      <c r="L271" s="26">
        <v>0</v>
      </c>
      <c r="M271" s="26">
        <v>0</v>
      </c>
      <c r="N271" s="26">
        <v>0</v>
      </c>
      <c r="O271" s="26">
        <v>0</v>
      </c>
      <c r="P271" s="26">
        <v>0</v>
      </c>
      <c r="Q271" s="26">
        <v>0</v>
      </c>
      <c r="R271" s="26">
        <v>0</v>
      </c>
      <c r="S271" s="26">
        <v>0</v>
      </c>
      <c r="T271" s="26">
        <v>0</v>
      </c>
      <c r="U271" s="26">
        <v>0</v>
      </c>
      <c r="V271" s="26">
        <v>0</v>
      </c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>
        <v>9.3000000000000007</v>
      </c>
    </row>
    <row r="272" spans="1:34" x14ac:dyDescent="0.2">
      <c r="A272" s="12" t="s">
        <v>232</v>
      </c>
      <c r="B272" s="12" t="s">
        <v>230</v>
      </c>
      <c r="C272" s="12" t="s">
        <v>173</v>
      </c>
      <c r="D272" s="12" t="s">
        <v>10</v>
      </c>
      <c r="E272" s="12" t="s">
        <v>6</v>
      </c>
      <c r="F272" s="12" t="s">
        <v>11</v>
      </c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 spans="1:35" x14ac:dyDescent="0.2">
      <c r="A273" s="12" t="s">
        <v>232</v>
      </c>
      <c r="B273" s="12" t="s">
        <v>230</v>
      </c>
      <c r="C273" s="12" t="s">
        <v>174</v>
      </c>
      <c r="D273" s="12" t="s">
        <v>10</v>
      </c>
      <c r="E273" s="12" t="s">
        <v>6</v>
      </c>
      <c r="F273" s="12" t="s">
        <v>11</v>
      </c>
      <c r="G273" s="26"/>
      <c r="H273" s="26">
        <v>0</v>
      </c>
      <c r="I273" s="26"/>
      <c r="J273" s="26"/>
      <c r="K273" s="26"/>
      <c r="L273" s="26"/>
      <c r="M273" s="26"/>
      <c r="N273" s="26">
        <v>0</v>
      </c>
      <c r="O273" s="26">
        <v>0</v>
      </c>
      <c r="P273" s="26">
        <v>0</v>
      </c>
      <c r="Q273" s="26">
        <v>1.2</v>
      </c>
      <c r="R273" s="26">
        <v>0</v>
      </c>
      <c r="S273" s="26">
        <v>0</v>
      </c>
      <c r="T273" s="26">
        <v>0</v>
      </c>
      <c r="U273" s="26">
        <v>0</v>
      </c>
      <c r="V273" s="26">
        <v>0</v>
      </c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>
        <v>0</v>
      </c>
    </row>
    <row r="274" spans="1:35" x14ac:dyDescent="0.2">
      <c r="A274" s="12" t="s">
        <v>232</v>
      </c>
      <c r="B274" s="12" t="s">
        <v>230</v>
      </c>
      <c r="C274" s="12" t="s">
        <v>234</v>
      </c>
      <c r="D274" s="12" t="s">
        <v>10</v>
      </c>
      <c r="E274" s="12" t="s">
        <v>6</v>
      </c>
      <c r="F274" s="12" t="s">
        <v>11</v>
      </c>
      <c r="G274" s="26"/>
      <c r="H274" s="26">
        <v>58</v>
      </c>
      <c r="I274" s="26">
        <v>42</v>
      </c>
      <c r="J274" s="26">
        <v>38</v>
      </c>
      <c r="K274" s="26">
        <v>35</v>
      </c>
      <c r="L274" s="26">
        <v>40</v>
      </c>
      <c r="M274" s="26">
        <v>8</v>
      </c>
      <c r="N274" s="26">
        <v>0</v>
      </c>
      <c r="O274" s="26">
        <v>0</v>
      </c>
      <c r="P274" s="26">
        <v>-1</v>
      </c>
      <c r="Q274" s="26">
        <v>0</v>
      </c>
      <c r="R274" s="26">
        <v>0</v>
      </c>
      <c r="S274" s="26">
        <v>0</v>
      </c>
      <c r="T274" s="26">
        <v>0</v>
      </c>
      <c r="U274" s="26">
        <v>3</v>
      </c>
      <c r="V274" s="26">
        <v>-3</v>
      </c>
      <c r="W274" s="26">
        <v>-1441</v>
      </c>
      <c r="X274" s="26">
        <v>-2.8</v>
      </c>
      <c r="Y274" s="26">
        <v>0</v>
      </c>
      <c r="Z274" s="26">
        <v>0</v>
      </c>
      <c r="AA274" s="26">
        <v>0</v>
      </c>
      <c r="AB274" s="26">
        <v>0</v>
      </c>
      <c r="AC274" s="26">
        <v>0</v>
      </c>
      <c r="AD274" s="26">
        <v>-42.6</v>
      </c>
      <c r="AE274" s="26">
        <v>-34.9</v>
      </c>
      <c r="AF274" s="26">
        <v>-35.700000000000003</v>
      </c>
      <c r="AG274" s="26"/>
      <c r="AH274" s="26">
        <v>58</v>
      </c>
      <c r="AI274" s="47"/>
    </row>
    <row r="275" spans="1:35" x14ac:dyDescent="0.2">
      <c r="A275" s="12" t="s">
        <v>232</v>
      </c>
      <c r="B275" s="12" t="s">
        <v>230</v>
      </c>
      <c r="C275" s="12" t="s">
        <v>175</v>
      </c>
      <c r="D275" s="12" t="s">
        <v>10</v>
      </c>
      <c r="E275" s="12" t="s">
        <v>6</v>
      </c>
      <c r="F275" s="12" t="s">
        <v>11</v>
      </c>
      <c r="G275" s="26"/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0</v>
      </c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>
        <v>0</v>
      </c>
    </row>
    <row r="276" spans="1:35" x14ac:dyDescent="0.2">
      <c r="A276" s="12" t="s">
        <v>232</v>
      </c>
      <c r="B276" s="12" t="s">
        <v>230</v>
      </c>
      <c r="C276" s="12" t="s">
        <v>176</v>
      </c>
      <c r="D276" s="12" t="s">
        <v>10</v>
      </c>
      <c r="E276" s="12" t="s">
        <v>6</v>
      </c>
      <c r="F276" s="12" t="s">
        <v>11</v>
      </c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 spans="1:35" x14ac:dyDescent="0.2">
      <c r="A277" s="12" t="s">
        <v>232</v>
      </c>
      <c r="B277" s="12" t="s">
        <v>230</v>
      </c>
      <c r="C277" s="12" t="s">
        <v>177</v>
      </c>
      <c r="D277" s="12" t="s">
        <v>10</v>
      </c>
      <c r="E277" s="12" t="s">
        <v>6</v>
      </c>
      <c r="F277" s="12" t="s">
        <v>11</v>
      </c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 spans="1:35" x14ac:dyDescent="0.2">
      <c r="A278" s="12" t="s">
        <v>232</v>
      </c>
      <c r="B278" s="12" t="s">
        <v>230</v>
      </c>
      <c r="C278" s="12" t="s">
        <v>178</v>
      </c>
      <c r="D278" s="12" t="s">
        <v>10</v>
      </c>
      <c r="E278" s="12" t="s">
        <v>6</v>
      </c>
      <c r="F278" s="12" t="s">
        <v>11</v>
      </c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 spans="1:35" x14ac:dyDescent="0.2">
      <c r="A279" s="12" t="s">
        <v>232</v>
      </c>
      <c r="B279" s="12" t="s">
        <v>230</v>
      </c>
      <c r="C279" s="12" t="s">
        <v>235</v>
      </c>
      <c r="D279" s="12" t="s">
        <v>10</v>
      </c>
      <c r="E279" s="12" t="s">
        <v>6</v>
      </c>
      <c r="F279" s="12" t="s">
        <v>11</v>
      </c>
      <c r="G279" s="26"/>
      <c r="H279" s="26">
        <v>0</v>
      </c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>
        <v>0</v>
      </c>
      <c r="AB279" s="26">
        <v>0</v>
      </c>
      <c r="AC279" s="26">
        <v>0</v>
      </c>
      <c r="AD279" s="26">
        <v>0</v>
      </c>
      <c r="AE279" s="26">
        <v>0</v>
      </c>
      <c r="AF279" s="26">
        <v>0</v>
      </c>
      <c r="AG279" s="26"/>
      <c r="AH279" s="26">
        <v>0</v>
      </c>
    </row>
    <row r="280" spans="1:35" x14ac:dyDescent="0.2">
      <c r="A280" s="12" t="s">
        <v>232</v>
      </c>
      <c r="B280" s="12" t="s">
        <v>230</v>
      </c>
      <c r="C280" s="12" t="s">
        <v>179</v>
      </c>
      <c r="D280" s="12" t="s">
        <v>10</v>
      </c>
      <c r="E280" s="12" t="s">
        <v>6</v>
      </c>
      <c r="F280" s="12" t="s">
        <v>11</v>
      </c>
      <c r="G280" s="26"/>
      <c r="H280" s="26">
        <v>0</v>
      </c>
      <c r="I280" s="26"/>
      <c r="J280" s="26"/>
      <c r="K280" s="26"/>
      <c r="L280" s="26"/>
      <c r="M280" s="26">
        <v>0</v>
      </c>
      <c r="N280" s="26">
        <v>0</v>
      </c>
      <c r="O280" s="26">
        <v>0</v>
      </c>
      <c r="P280" s="26">
        <v>0</v>
      </c>
      <c r="Q280" s="26">
        <v>0</v>
      </c>
      <c r="R280" s="26">
        <v>0</v>
      </c>
      <c r="S280" s="26">
        <v>0</v>
      </c>
      <c r="T280" s="26">
        <v>0</v>
      </c>
      <c r="U280" s="26">
        <v>0</v>
      </c>
      <c r="V280" s="26">
        <v>0</v>
      </c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>
        <v>0</v>
      </c>
    </row>
    <row r="281" spans="1:35" x14ac:dyDescent="0.2">
      <c r="A281" s="12" t="s">
        <v>232</v>
      </c>
      <c r="B281" s="12" t="s">
        <v>230</v>
      </c>
      <c r="C281" s="12" t="s">
        <v>180</v>
      </c>
      <c r="D281" s="12" t="s">
        <v>10</v>
      </c>
      <c r="E281" s="12" t="s">
        <v>6</v>
      </c>
      <c r="F281" s="12" t="s">
        <v>11</v>
      </c>
      <c r="G281" s="26"/>
      <c r="H281" s="26">
        <v>0</v>
      </c>
      <c r="I281" s="26">
        <v>0</v>
      </c>
      <c r="J281" s="26">
        <v>0</v>
      </c>
      <c r="K281" s="26">
        <v>0</v>
      </c>
      <c r="L281" s="26">
        <v>0</v>
      </c>
      <c r="M281" s="26">
        <v>0</v>
      </c>
      <c r="N281" s="26">
        <v>0</v>
      </c>
      <c r="O281" s="26">
        <v>0</v>
      </c>
      <c r="P281" s="26">
        <v>0</v>
      </c>
      <c r="Q281" s="26">
        <v>0</v>
      </c>
      <c r="R281" s="26">
        <v>0</v>
      </c>
      <c r="S281" s="26">
        <v>0</v>
      </c>
      <c r="T281" s="26">
        <v>0</v>
      </c>
      <c r="U281" s="26">
        <v>0</v>
      </c>
      <c r="V281" s="26">
        <v>0</v>
      </c>
      <c r="W281" s="26">
        <v>0</v>
      </c>
      <c r="X281" s="26">
        <v>0</v>
      </c>
      <c r="Y281" s="26">
        <v>0</v>
      </c>
      <c r="Z281" s="26">
        <v>0</v>
      </c>
      <c r="AA281" s="26">
        <v>0</v>
      </c>
      <c r="AB281" s="26">
        <v>0</v>
      </c>
      <c r="AC281" s="26">
        <v>0</v>
      </c>
      <c r="AD281" s="26">
        <v>0</v>
      </c>
      <c r="AE281" s="26">
        <v>0</v>
      </c>
      <c r="AF281" s="26">
        <v>0</v>
      </c>
      <c r="AG281" s="26"/>
      <c r="AH281" s="26">
        <v>0</v>
      </c>
    </row>
    <row r="282" spans="1:35" x14ac:dyDescent="0.2">
      <c r="A282" s="12" t="s">
        <v>232</v>
      </c>
      <c r="B282" s="12" t="s">
        <v>230</v>
      </c>
      <c r="C282" s="12" t="s">
        <v>181</v>
      </c>
      <c r="D282" s="12" t="s">
        <v>10</v>
      </c>
      <c r="E282" s="12" t="s">
        <v>6</v>
      </c>
      <c r="F282" s="12" t="s">
        <v>11</v>
      </c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 spans="1:35" x14ac:dyDescent="0.2">
      <c r="A283" s="12" t="s">
        <v>232</v>
      </c>
      <c r="B283" s="12" t="s">
        <v>230</v>
      </c>
      <c r="C283" s="12" t="s">
        <v>182</v>
      </c>
      <c r="D283" s="12" t="s">
        <v>10</v>
      </c>
      <c r="E283" s="12" t="s">
        <v>6</v>
      </c>
      <c r="F283" s="12" t="s">
        <v>11</v>
      </c>
      <c r="G283" s="26"/>
      <c r="H283" s="26">
        <v>0</v>
      </c>
      <c r="I283" s="26"/>
      <c r="J283" s="26"/>
      <c r="K283" s="26">
        <v>0</v>
      </c>
      <c r="L283" s="26">
        <v>0</v>
      </c>
      <c r="M283" s="26">
        <v>0</v>
      </c>
      <c r="N283" s="26">
        <v>0</v>
      </c>
      <c r="O283" s="26">
        <v>0</v>
      </c>
      <c r="P283" s="26">
        <v>0</v>
      </c>
      <c r="Q283" s="26">
        <v>0</v>
      </c>
      <c r="R283" s="26">
        <v>0</v>
      </c>
      <c r="S283" s="26">
        <v>0</v>
      </c>
      <c r="T283" s="26">
        <v>0</v>
      </c>
      <c r="U283" s="26">
        <v>0</v>
      </c>
      <c r="V283" s="26">
        <v>0</v>
      </c>
      <c r="W283" s="26">
        <v>0</v>
      </c>
      <c r="X283" s="26">
        <v>0</v>
      </c>
      <c r="Y283" s="26">
        <v>0</v>
      </c>
      <c r="Z283" s="26">
        <v>0</v>
      </c>
      <c r="AA283" s="26">
        <v>0</v>
      </c>
      <c r="AB283" s="26">
        <v>0</v>
      </c>
      <c r="AC283" s="26">
        <v>0</v>
      </c>
      <c r="AD283" s="26">
        <v>0</v>
      </c>
      <c r="AE283" s="26">
        <v>0</v>
      </c>
      <c r="AF283" s="26">
        <v>0</v>
      </c>
      <c r="AG283" s="26"/>
      <c r="AH283" s="26">
        <v>0</v>
      </c>
    </row>
    <row r="284" spans="1:35" x14ac:dyDescent="0.2">
      <c r="A284" s="12" t="s">
        <v>232</v>
      </c>
      <c r="B284" s="12" t="s">
        <v>230</v>
      </c>
      <c r="C284" s="12" t="s">
        <v>183</v>
      </c>
      <c r="D284" s="12" t="s">
        <v>10</v>
      </c>
      <c r="E284" s="12" t="s">
        <v>6</v>
      </c>
      <c r="F284" s="12" t="s">
        <v>11</v>
      </c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 spans="1:35" x14ac:dyDescent="0.2">
      <c r="A285" s="12" t="s">
        <v>232</v>
      </c>
      <c r="B285" s="12" t="s">
        <v>230</v>
      </c>
      <c r="C285" s="12" t="s">
        <v>184</v>
      </c>
      <c r="D285" s="12" t="s">
        <v>10</v>
      </c>
      <c r="E285" s="12" t="s">
        <v>6</v>
      </c>
      <c r="F285" s="12" t="s">
        <v>11</v>
      </c>
      <c r="G285" s="26"/>
      <c r="H285" s="26">
        <v>2331</v>
      </c>
      <c r="I285" s="26"/>
      <c r="J285" s="26">
        <v>1580</v>
      </c>
      <c r="K285" s="26">
        <v>1600</v>
      </c>
      <c r="L285" s="26">
        <v>788</v>
      </c>
      <c r="M285" s="26">
        <v>136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  <c r="Z285" s="26">
        <v>0</v>
      </c>
      <c r="AA285" s="26">
        <v>0</v>
      </c>
      <c r="AB285" s="26">
        <v>0</v>
      </c>
      <c r="AC285" s="26">
        <v>0</v>
      </c>
      <c r="AD285" s="26">
        <v>0</v>
      </c>
      <c r="AE285" s="26">
        <v>0</v>
      </c>
      <c r="AF285" s="26">
        <v>0</v>
      </c>
      <c r="AG285" s="26"/>
      <c r="AH285" s="26">
        <v>2331</v>
      </c>
    </row>
    <row r="286" spans="1:35" x14ac:dyDescent="0.2">
      <c r="A286" s="12" t="s">
        <v>232</v>
      </c>
      <c r="B286" s="12" t="s">
        <v>230</v>
      </c>
      <c r="C286" s="12" t="s">
        <v>185</v>
      </c>
      <c r="D286" s="12" t="s">
        <v>10</v>
      </c>
      <c r="E286" s="12" t="s">
        <v>6</v>
      </c>
      <c r="F286" s="12" t="s">
        <v>11</v>
      </c>
      <c r="G286" s="26"/>
      <c r="H286" s="26">
        <v>0</v>
      </c>
      <c r="I286" s="26">
        <v>0</v>
      </c>
      <c r="J286" s="26">
        <v>0</v>
      </c>
      <c r="K286" s="26"/>
      <c r="L286" s="26">
        <v>0</v>
      </c>
      <c r="M286" s="26"/>
      <c r="N286" s="26"/>
      <c r="O286" s="26">
        <v>0</v>
      </c>
      <c r="P286" s="26">
        <v>0</v>
      </c>
      <c r="Q286" s="26">
        <v>0</v>
      </c>
      <c r="R286" s="26">
        <v>0</v>
      </c>
      <c r="S286" s="26">
        <v>0</v>
      </c>
      <c r="T286" s="26">
        <v>0</v>
      </c>
      <c r="U286" s="26">
        <v>0</v>
      </c>
      <c r="V286" s="26">
        <v>0</v>
      </c>
      <c r="W286" s="26">
        <v>0</v>
      </c>
      <c r="X286" s="26">
        <v>0</v>
      </c>
      <c r="Y286" s="26">
        <v>0</v>
      </c>
      <c r="Z286" s="26">
        <v>0</v>
      </c>
      <c r="AA286" s="26">
        <v>0</v>
      </c>
      <c r="AB286" s="26">
        <v>0</v>
      </c>
      <c r="AC286" s="26">
        <v>0</v>
      </c>
      <c r="AD286" s="26">
        <v>0</v>
      </c>
      <c r="AE286" s="26">
        <v>0</v>
      </c>
      <c r="AF286" s="26">
        <v>0</v>
      </c>
      <c r="AG286" s="26"/>
      <c r="AH286" s="26">
        <v>0</v>
      </c>
    </row>
    <row r="287" spans="1:35" x14ac:dyDescent="0.2">
      <c r="A287" s="12" t="s">
        <v>232</v>
      </c>
      <c r="B287" s="12" t="s">
        <v>230</v>
      </c>
      <c r="C287" s="12" t="s">
        <v>186</v>
      </c>
      <c r="D287" s="12" t="s">
        <v>10</v>
      </c>
      <c r="E287" s="12" t="s">
        <v>6</v>
      </c>
      <c r="F287" s="12" t="s">
        <v>11</v>
      </c>
      <c r="G287" s="26"/>
      <c r="H287" s="26">
        <v>0</v>
      </c>
      <c r="I287" s="26"/>
      <c r="J287" s="26"/>
      <c r="K287" s="26"/>
      <c r="L287" s="26"/>
      <c r="M287" s="26"/>
      <c r="N287" s="26">
        <v>0</v>
      </c>
      <c r="O287" s="26">
        <v>0</v>
      </c>
      <c r="P287" s="26">
        <v>0</v>
      </c>
      <c r="Q287" s="26">
        <v>0</v>
      </c>
      <c r="R287" s="26">
        <v>0</v>
      </c>
      <c r="S287" s="26">
        <v>0</v>
      </c>
      <c r="T287" s="26">
        <v>0</v>
      </c>
      <c r="U287" s="26">
        <v>0</v>
      </c>
      <c r="V287" s="26">
        <v>0</v>
      </c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>
        <v>0</v>
      </c>
      <c r="AI287" s="47"/>
    </row>
    <row r="288" spans="1:35" x14ac:dyDescent="0.2">
      <c r="A288" s="12" t="s">
        <v>232</v>
      </c>
      <c r="B288" s="12" t="s">
        <v>230</v>
      </c>
      <c r="C288" s="12" t="s">
        <v>187</v>
      </c>
      <c r="D288" s="12" t="s">
        <v>10</v>
      </c>
      <c r="E288" s="12" t="s">
        <v>6</v>
      </c>
      <c r="F288" s="12" t="s">
        <v>11</v>
      </c>
      <c r="G288" s="26"/>
      <c r="H288" s="26">
        <v>0</v>
      </c>
      <c r="I288" s="26">
        <v>0</v>
      </c>
      <c r="J288" s="26">
        <v>0</v>
      </c>
      <c r="K288" s="26">
        <v>0</v>
      </c>
      <c r="L288" s="26">
        <v>0</v>
      </c>
      <c r="M288" s="26">
        <v>0</v>
      </c>
      <c r="N288" s="26">
        <v>0</v>
      </c>
      <c r="O288" s="26">
        <v>0</v>
      </c>
      <c r="P288" s="26">
        <v>0</v>
      </c>
      <c r="Q288" s="26">
        <v>0</v>
      </c>
      <c r="R288" s="26">
        <v>0</v>
      </c>
      <c r="S288" s="26">
        <v>0</v>
      </c>
      <c r="T288" s="26">
        <v>0</v>
      </c>
      <c r="U288" s="26">
        <v>0</v>
      </c>
      <c r="V288" s="26">
        <v>0</v>
      </c>
      <c r="W288" s="26">
        <v>0</v>
      </c>
      <c r="X288" s="26">
        <v>0</v>
      </c>
      <c r="Y288" s="26">
        <v>0</v>
      </c>
      <c r="Z288" s="26">
        <v>0</v>
      </c>
      <c r="AA288" s="26">
        <v>0</v>
      </c>
      <c r="AB288" s="26">
        <v>0</v>
      </c>
      <c r="AC288" s="26">
        <v>0</v>
      </c>
      <c r="AD288" s="26">
        <v>0</v>
      </c>
      <c r="AE288" s="26">
        <v>0</v>
      </c>
      <c r="AF288" s="26"/>
      <c r="AG288" s="26"/>
      <c r="AH288" s="26">
        <v>0</v>
      </c>
    </row>
    <row r="289" spans="1:34" x14ac:dyDescent="0.2">
      <c r="A289" s="12" t="s">
        <v>232</v>
      </c>
      <c r="B289" s="12" t="s">
        <v>230</v>
      </c>
      <c r="C289" s="12" t="s">
        <v>188</v>
      </c>
      <c r="D289" s="12" t="s">
        <v>10</v>
      </c>
      <c r="E289" s="12" t="s">
        <v>6</v>
      </c>
      <c r="F289" s="12" t="s">
        <v>11</v>
      </c>
      <c r="G289" s="26"/>
      <c r="H289" s="26">
        <v>0</v>
      </c>
      <c r="I289" s="26"/>
      <c r="J289" s="26"/>
      <c r="K289" s="26"/>
      <c r="L289" s="26"/>
      <c r="M289" s="26">
        <v>0.3</v>
      </c>
      <c r="N289" s="26">
        <v>0</v>
      </c>
      <c r="O289" s="26">
        <v>0.1</v>
      </c>
      <c r="P289" s="26">
        <v>0</v>
      </c>
      <c r="Q289" s="26">
        <v>0</v>
      </c>
      <c r="R289" s="26">
        <v>0</v>
      </c>
      <c r="S289" s="26">
        <v>0</v>
      </c>
      <c r="T289" s="26">
        <v>0</v>
      </c>
      <c r="U289" s="26">
        <v>0</v>
      </c>
      <c r="V289" s="26">
        <v>0</v>
      </c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>
        <v>0</v>
      </c>
    </row>
    <row r="290" spans="1:34" x14ac:dyDescent="0.2">
      <c r="A290" s="12" t="s">
        <v>232</v>
      </c>
      <c r="B290" s="12" t="s">
        <v>230</v>
      </c>
      <c r="C290" s="12" t="s">
        <v>189</v>
      </c>
      <c r="D290" s="12" t="s">
        <v>10</v>
      </c>
      <c r="E290" s="12" t="s">
        <v>6</v>
      </c>
      <c r="F290" s="12" t="s">
        <v>11</v>
      </c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 spans="1:34" x14ac:dyDescent="0.2">
      <c r="A291" s="12" t="s">
        <v>232</v>
      </c>
      <c r="B291" s="12" t="s">
        <v>230</v>
      </c>
      <c r="C291" s="12" t="s">
        <v>190</v>
      </c>
      <c r="D291" s="12" t="s">
        <v>10</v>
      </c>
      <c r="E291" s="12" t="s">
        <v>6</v>
      </c>
      <c r="F291" s="12" t="s">
        <v>11</v>
      </c>
      <c r="G291" s="26"/>
      <c r="H291" s="26">
        <v>0.3</v>
      </c>
      <c r="I291" s="26"/>
      <c r="J291" s="26">
        <v>0</v>
      </c>
      <c r="K291" s="26">
        <v>0</v>
      </c>
      <c r="L291" s="26">
        <v>0.2</v>
      </c>
      <c r="M291" s="26">
        <v>0</v>
      </c>
      <c r="N291" s="26">
        <v>0</v>
      </c>
      <c r="O291" s="26">
        <v>0</v>
      </c>
      <c r="P291" s="26">
        <v>0</v>
      </c>
      <c r="Q291" s="26">
        <v>0</v>
      </c>
      <c r="R291" s="26">
        <v>0</v>
      </c>
      <c r="S291" s="26">
        <v>0</v>
      </c>
      <c r="T291" s="26">
        <v>0</v>
      </c>
      <c r="U291" s="26">
        <v>0</v>
      </c>
      <c r="V291" s="26">
        <v>0</v>
      </c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>
        <v>0.3</v>
      </c>
    </row>
    <row r="292" spans="1:34" x14ac:dyDescent="0.2">
      <c r="A292" s="12" t="s">
        <v>232</v>
      </c>
      <c r="B292" s="12" t="s">
        <v>230</v>
      </c>
      <c r="C292" s="12" t="s">
        <v>191</v>
      </c>
      <c r="D292" s="12" t="s">
        <v>10</v>
      </c>
      <c r="E292" s="12" t="s">
        <v>6</v>
      </c>
      <c r="F292" s="12" t="s">
        <v>11</v>
      </c>
      <c r="G292" s="26"/>
      <c r="H292" s="26">
        <v>0</v>
      </c>
      <c r="I292" s="26"/>
      <c r="J292" s="26"/>
      <c r="K292" s="26">
        <v>0</v>
      </c>
      <c r="L292" s="26">
        <v>0</v>
      </c>
      <c r="M292" s="26">
        <v>0</v>
      </c>
      <c r="N292" s="26">
        <v>0</v>
      </c>
      <c r="O292" s="26">
        <v>0</v>
      </c>
      <c r="P292" s="26">
        <v>0</v>
      </c>
      <c r="Q292" s="26">
        <v>0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Y292" s="26">
        <v>0</v>
      </c>
      <c r="Z292" s="26">
        <v>0</v>
      </c>
      <c r="AA292" s="26">
        <v>0</v>
      </c>
      <c r="AB292" s="26">
        <v>0</v>
      </c>
      <c r="AC292" s="26">
        <v>0</v>
      </c>
      <c r="AD292" s="26">
        <v>0</v>
      </c>
      <c r="AE292" s="26">
        <v>0</v>
      </c>
      <c r="AF292" s="26">
        <v>0</v>
      </c>
      <c r="AG292" s="26"/>
      <c r="AH292" s="26">
        <v>0</v>
      </c>
    </row>
    <row r="293" spans="1:34" x14ac:dyDescent="0.2">
      <c r="A293" s="12" t="s">
        <v>232</v>
      </c>
      <c r="B293" s="12" t="s">
        <v>230</v>
      </c>
      <c r="C293" s="12" t="s">
        <v>192</v>
      </c>
      <c r="D293" s="12" t="s">
        <v>10</v>
      </c>
      <c r="E293" s="12" t="s">
        <v>6</v>
      </c>
      <c r="F293" s="12" t="s">
        <v>11</v>
      </c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 spans="1:34" x14ac:dyDescent="0.2">
      <c r="A294" s="12" t="s">
        <v>232</v>
      </c>
      <c r="B294" s="12" t="s">
        <v>230</v>
      </c>
      <c r="C294" s="12" t="s">
        <v>193</v>
      </c>
      <c r="D294" s="12" t="s">
        <v>10</v>
      </c>
      <c r="E294" s="12" t="s">
        <v>6</v>
      </c>
      <c r="F294" s="12" t="s">
        <v>11</v>
      </c>
      <c r="G294" s="26"/>
      <c r="H294" s="26">
        <v>0.1</v>
      </c>
      <c r="I294" s="26"/>
      <c r="J294" s="26"/>
      <c r="K294" s="26"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0</v>
      </c>
      <c r="Q294" s="26">
        <v>0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Y294" s="26">
        <v>0</v>
      </c>
      <c r="Z294" s="26">
        <v>0</v>
      </c>
      <c r="AA294" s="26">
        <v>0</v>
      </c>
      <c r="AB294" s="26">
        <v>0</v>
      </c>
      <c r="AC294" s="26">
        <v>0</v>
      </c>
      <c r="AD294" s="26">
        <v>0</v>
      </c>
      <c r="AE294" s="26">
        <v>0</v>
      </c>
      <c r="AF294" s="26">
        <v>0</v>
      </c>
      <c r="AG294" s="26"/>
      <c r="AH294" s="26">
        <v>0.1</v>
      </c>
    </row>
    <row r="295" spans="1:34" x14ac:dyDescent="0.2">
      <c r="A295" s="12" t="s">
        <v>232</v>
      </c>
      <c r="B295" s="12" t="s">
        <v>230</v>
      </c>
      <c r="C295" s="12" t="s">
        <v>194</v>
      </c>
      <c r="D295" s="12" t="s">
        <v>10</v>
      </c>
      <c r="E295" s="12" t="s">
        <v>6</v>
      </c>
      <c r="F295" s="12" t="s">
        <v>11</v>
      </c>
      <c r="G295" s="26"/>
      <c r="H295" s="26">
        <v>1</v>
      </c>
      <c r="I295" s="26">
        <v>1</v>
      </c>
      <c r="J295" s="26">
        <v>1</v>
      </c>
      <c r="K295" s="26">
        <v>0</v>
      </c>
      <c r="L295" s="26">
        <v>1</v>
      </c>
      <c r="M295" s="26">
        <v>1</v>
      </c>
      <c r="N295" s="26">
        <v>0</v>
      </c>
      <c r="O295" s="26">
        <v>0</v>
      </c>
      <c r="P295" s="26">
        <v>0</v>
      </c>
      <c r="Q295" s="26">
        <v>0</v>
      </c>
      <c r="R295" s="26">
        <v>0</v>
      </c>
      <c r="S295" s="26">
        <v>0</v>
      </c>
      <c r="T295" s="26">
        <v>-0.1</v>
      </c>
      <c r="U295" s="26">
        <v>-1</v>
      </c>
      <c r="V295" s="26">
        <v>0</v>
      </c>
      <c r="W295" s="26">
        <v>0</v>
      </c>
      <c r="X295" s="26">
        <v>0</v>
      </c>
      <c r="Y295" s="26">
        <v>0</v>
      </c>
      <c r="Z295" s="26">
        <v>0</v>
      </c>
      <c r="AA295" s="26">
        <v>0</v>
      </c>
      <c r="AB295" s="26">
        <v>0</v>
      </c>
      <c r="AC295" s="26">
        <v>-0.1</v>
      </c>
      <c r="AD295" s="26">
        <v>0</v>
      </c>
      <c r="AE295" s="26">
        <v>0</v>
      </c>
      <c r="AF295" s="26">
        <v>0</v>
      </c>
      <c r="AG295" s="26"/>
      <c r="AH295" s="26">
        <v>1</v>
      </c>
    </row>
    <row r="296" spans="1:34" x14ac:dyDescent="0.2">
      <c r="A296" s="12" t="s">
        <v>232</v>
      </c>
      <c r="B296" s="12" t="s">
        <v>230</v>
      </c>
      <c r="C296" s="12" t="s">
        <v>195</v>
      </c>
      <c r="D296" s="12" t="s">
        <v>10</v>
      </c>
      <c r="E296" s="12" t="s">
        <v>6</v>
      </c>
      <c r="F296" s="12" t="s">
        <v>11</v>
      </c>
      <c r="G296" s="26"/>
      <c r="H296" s="26">
        <v>2</v>
      </c>
      <c r="I296" s="26"/>
      <c r="J296" s="26"/>
      <c r="K296" s="26"/>
      <c r="L296" s="26">
        <v>1</v>
      </c>
      <c r="M296" s="26"/>
      <c r="N296" s="26"/>
      <c r="O296" s="26">
        <v>19.5</v>
      </c>
      <c r="P296" s="26">
        <v>0</v>
      </c>
      <c r="Q296" s="26">
        <v>0</v>
      </c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>
        <v>2</v>
      </c>
    </row>
    <row r="297" spans="1:34" x14ac:dyDescent="0.2">
      <c r="A297" s="12" t="s">
        <v>232</v>
      </c>
      <c r="B297" s="12" t="s">
        <v>230</v>
      </c>
      <c r="C297" s="12" t="s">
        <v>196</v>
      </c>
      <c r="D297" s="12" t="s">
        <v>10</v>
      </c>
      <c r="E297" s="12" t="s">
        <v>6</v>
      </c>
      <c r="F297" s="12" t="s">
        <v>11</v>
      </c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 spans="1:34" x14ac:dyDescent="0.2">
      <c r="A298" s="12" t="s">
        <v>232</v>
      </c>
      <c r="B298" s="12" t="s">
        <v>230</v>
      </c>
      <c r="C298" s="12" t="s">
        <v>125</v>
      </c>
      <c r="D298" s="12" t="s">
        <v>10</v>
      </c>
      <c r="E298" s="12" t="s">
        <v>6</v>
      </c>
      <c r="F298" s="12" t="s">
        <v>11</v>
      </c>
      <c r="G298" s="26"/>
      <c r="H298" s="26">
        <v>0</v>
      </c>
      <c r="I298" s="26"/>
      <c r="J298" s="26"/>
      <c r="K298" s="26"/>
      <c r="L298" s="26">
        <v>0</v>
      </c>
      <c r="M298" s="26">
        <v>0</v>
      </c>
      <c r="N298" s="26">
        <v>0.1</v>
      </c>
      <c r="O298" s="26">
        <v>0</v>
      </c>
      <c r="P298" s="26">
        <v>0.4</v>
      </c>
      <c r="Q298" s="26">
        <v>0.2</v>
      </c>
      <c r="R298" s="26">
        <v>0.7</v>
      </c>
      <c r="S298" s="26">
        <v>0</v>
      </c>
      <c r="T298" s="26">
        <v>-0.4</v>
      </c>
      <c r="U298" s="26">
        <v>0</v>
      </c>
      <c r="V298" s="26">
        <v>0</v>
      </c>
      <c r="W298" s="26">
        <v>0</v>
      </c>
      <c r="X298" s="26">
        <v>0</v>
      </c>
      <c r="Y298" s="26">
        <v>0</v>
      </c>
      <c r="Z298" s="26"/>
      <c r="AA298" s="26"/>
      <c r="AB298" s="26"/>
      <c r="AC298" s="26"/>
      <c r="AD298" s="26"/>
      <c r="AE298" s="26"/>
      <c r="AF298" s="26"/>
      <c r="AG298" s="26"/>
      <c r="AH298" s="26">
        <v>0</v>
      </c>
    </row>
    <row r="299" spans="1:34" x14ac:dyDescent="0.2">
      <c r="A299" s="12" t="s">
        <v>232</v>
      </c>
      <c r="B299" s="12" t="s">
        <v>230</v>
      </c>
      <c r="C299" s="12" t="s">
        <v>197</v>
      </c>
      <c r="D299" s="12" t="s">
        <v>10</v>
      </c>
      <c r="E299" s="12" t="s">
        <v>6</v>
      </c>
      <c r="F299" s="12" t="s">
        <v>11</v>
      </c>
      <c r="G299" s="26"/>
      <c r="H299" s="26">
        <v>300</v>
      </c>
      <c r="I299" s="26">
        <v>300</v>
      </c>
      <c r="J299" s="26">
        <v>250</v>
      </c>
      <c r="K299" s="26">
        <v>18.2</v>
      </c>
      <c r="L299" s="26">
        <v>0.6</v>
      </c>
      <c r="M299" s="26">
        <v>25</v>
      </c>
      <c r="N299" s="26">
        <v>25</v>
      </c>
      <c r="O299" s="26">
        <v>13.9</v>
      </c>
      <c r="P299" s="26">
        <v>74.5</v>
      </c>
      <c r="Q299" s="26">
        <v>13.1</v>
      </c>
      <c r="R299" s="26">
        <v>16</v>
      </c>
      <c r="S299" s="26">
        <v>27.1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26">
        <v>0</v>
      </c>
      <c r="Z299" s="26">
        <v>0</v>
      </c>
      <c r="AA299" s="26">
        <v>0</v>
      </c>
      <c r="AB299" s="26">
        <v>0</v>
      </c>
      <c r="AC299" s="26">
        <v>0</v>
      </c>
      <c r="AD299" s="26">
        <v>0</v>
      </c>
      <c r="AE299" s="26">
        <v>0</v>
      </c>
      <c r="AF299" s="26">
        <v>0</v>
      </c>
      <c r="AG299" s="26"/>
      <c r="AH299" s="26">
        <v>300</v>
      </c>
    </row>
    <row r="300" spans="1:34" x14ac:dyDescent="0.2">
      <c r="A300" s="12" t="s">
        <v>232</v>
      </c>
      <c r="B300" s="12" t="s">
        <v>230</v>
      </c>
      <c r="C300" s="12" t="s">
        <v>236</v>
      </c>
      <c r="D300" s="12" t="s">
        <v>10</v>
      </c>
      <c r="E300" s="12" t="s">
        <v>6</v>
      </c>
      <c r="F300" s="12" t="s">
        <v>11</v>
      </c>
      <c r="G300" s="26"/>
      <c r="H300" s="26">
        <v>0</v>
      </c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>
        <v>0</v>
      </c>
      <c r="AC300" s="26">
        <v>0</v>
      </c>
      <c r="AD300" s="26">
        <v>0</v>
      </c>
      <c r="AE300" s="26">
        <v>0</v>
      </c>
      <c r="AF300" s="26"/>
      <c r="AG300" s="26"/>
      <c r="AH300" s="26">
        <v>0</v>
      </c>
    </row>
    <row r="301" spans="1:34" x14ac:dyDescent="0.2">
      <c r="A301" s="12" t="s">
        <v>232</v>
      </c>
      <c r="B301" s="12" t="s">
        <v>230</v>
      </c>
      <c r="C301" s="12" t="s">
        <v>198</v>
      </c>
      <c r="D301" s="12" t="s">
        <v>10</v>
      </c>
      <c r="E301" s="12" t="s">
        <v>6</v>
      </c>
      <c r="F301" s="12" t="s">
        <v>11</v>
      </c>
      <c r="G301" s="26"/>
      <c r="H301" s="26">
        <v>0.1</v>
      </c>
      <c r="I301" s="26"/>
      <c r="J301" s="26"/>
      <c r="K301" s="26"/>
      <c r="L301" s="26">
        <v>0.1</v>
      </c>
      <c r="M301" s="26">
        <v>0</v>
      </c>
      <c r="N301" s="26">
        <v>0</v>
      </c>
      <c r="O301" s="26">
        <v>0</v>
      </c>
      <c r="P301" s="26">
        <v>0</v>
      </c>
      <c r="Q301" s="26">
        <v>0</v>
      </c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>
        <v>0.1</v>
      </c>
    </row>
    <row r="302" spans="1:34" x14ac:dyDescent="0.2">
      <c r="A302" s="12" t="s">
        <v>232</v>
      </c>
      <c r="B302" s="12" t="s">
        <v>230</v>
      </c>
      <c r="C302" s="12" t="s">
        <v>199</v>
      </c>
      <c r="D302" s="12" t="s">
        <v>10</v>
      </c>
      <c r="E302" s="12" t="s">
        <v>6</v>
      </c>
      <c r="F302" s="12" t="s">
        <v>11</v>
      </c>
      <c r="G302" s="26"/>
      <c r="H302" s="26">
        <v>0</v>
      </c>
      <c r="I302" s="26"/>
      <c r="J302" s="26"/>
      <c r="K302" s="26">
        <v>0</v>
      </c>
      <c r="L302" s="26">
        <v>0</v>
      </c>
      <c r="M302" s="26">
        <v>0</v>
      </c>
      <c r="N302" s="26">
        <v>0</v>
      </c>
      <c r="O302" s="26">
        <v>0</v>
      </c>
      <c r="P302" s="26">
        <v>0</v>
      </c>
      <c r="Q302" s="26">
        <v>0</v>
      </c>
      <c r="R302" s="26">
        <v>0</v>
      </c>
      <c r="S302" s="26">
        <v>0</v>
      </c>
      <c r="T302" s="26">
        <v>0</v>
      </c>
      <c r="U302" s="26">
        <v>0</v>
      </c>
      <c r="V302" s="26">
        <v>0</v>
      </c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>
        <v>0</v>
      </c>
    </row>
    <row r="303" spans="1:34" x14ac:dyDescent="0.2">
      <c r="A303" s="12" t="s">
        <v>232</v>
      </c>
      <c r="B303" s="12" t="s">
        <v>230</v>
      </c>
      <c r="C303" s="12" t="s">
        <v>200</v>
      </c>
      <c r="D303" s="12" t="s">
        <v>10</v>
      </c>
      <c r="E303" s="12" t="s">
        <v>6</v>
      </c>
      <c r="F303" s="12" t="s">
        <v>11</v>
      </c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 spans="1:34" x14ac:dyDescent="0.2">
      <c r="A304" s="12" t="s">
        <v>232</v>
      </c>
      <c r="B304" s="12" t="s">
        <v>230</v>
      </c>
      <c r="C304" s="12" t="s">
        <v>201</v>
      </c>
      <c r="D304" s="12" t="s">
        <v>10</v>
      </c>
      <c r="E304" s="12" t="s">
        <v>6</v>
      </c>
      <c r="F304" s="12" t="s">
        <v>11</v>
      </c>
      <c r="G304" s="26"/>
      <c r="H304" s="26">
        <v>0</v>
      </c>
      <c r="I304" s="26">
        <v>0</v>
      </c>
      <c r="J304" s="26">
        <v>0</v>
      </c>
      <c r="K304" s="26">
        <v>0</v>
      </c>
      <c r="L304" s="26">
        <v>0</v>
      </c>
      <c r="M304" s="26">
        <v>0</v>
      </c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>
        <v>0</v>
      </c>
    </row>
    <row r="305" spans="1:35" x14ac:dyDescent="0.2">
      <c r="A305" s="12" t="s">
        <v>232</v>
      </c>
      <c r="B305" s="12" t="s">
        <v>230</v>
      </c>
      <c r="C305" s="12" t="s">
        <v>202</v>
      </c>
      <c r="D305" s="12" t="s">
        <v>10</v>
      </c>
      <c r="E305" s="12" t="s">
        <v>6</v>
      </c>
      <c r="F305" s="12" t="s">
        <v>11</v>
      </c>
      <c r="G305" s="26"/>
      <c r="H305" s="26">
        <v>0.9</v>
      </c>
      <c r="I305" s="26"/>
      <c r="J305" s="26">
        <v>0.2</v>
      </c>
      <c r="K305" s="26">
        <v>0.2</v>
      </c>
      <c r="L305" s="26">
        <v>0</v>
      </c>
      <c r="M305" s="26">
        <v>0.1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0</v>
      </c>
      <c r="X305" s="26">
        <v>0</v>
      </c>
      <c r="Y305" s="26">
        <v>0</v>
      </c>
      <c r="Z305" s="26">
        <v>0</v>
      </c>
      <c r="AA305" s="26">
        <v>0</v>
      </c>
      <c r="AB305" s="26">
        <v>0</v>
      </c>
      <c r="AC305" s="26">
        <v>0</v>
      </c>
      <c r="AD305" s="26">
        <v>0</v>
      </c>
      <c r="AE305" s="26">
        <v>0</v>
      </c>
      <c r="AF305" s="26"/>
      <c r="AG305" s="26"/>
      <c r="AH305" s="26">
        <v>0.9</v>
      </c>
    </row>
    <row r="306" spans="1:35" x14ac:dyDescent="0.2">
      <c r="A306" s="12" t="s">
        <v>232</v>
      </c>
      <c r="B306" s="12" t="s">
        <v>230</v>
      </c>
      <c r="C306" s="12" t="s">
        <v>203</v>
      </c>
      <c r="D306" s="12" t="s">
        <v>10</v>
      </c>
      <c r="E306" s="12" t="s">
        <v>6</v>
      </c>
      <c r="F306" s="12" t="s">
        <v>11</v>
      </c>
      <c r="G306" s="26">
        <v>0</v>
      </c>
      <c r="H306" s="26">
        <v>0</v>
      </c>
      <c r="I306" s="26"/>
      <c r="J306" s="26"/>
      <c r="K306" s="26"/>
      <c r="L306" s="26"/>
      <c r="M306" s="26"/>
      <c r="N306" s="26">
        <v>0</v>
      </c>
      <c r="O306" s="26">
        <v>0</v>
      </c>
      <c r="P306" s="26">
        <v>0</v>
      </c>
      <c r="Q306" s="26">
        <v>0</v>
      </c>
      <c r="R306" s="26">
        <v>0</v>
      </c>
      <c r="S306" s="26">
        <v>0</v>
      </c>
      <c r="T306" s="26">
        <v>0</v>
      </c>
      <c r="U306" s="26">
        <v>0</v>
      </c>
      <c r="V306" s="26">
        <v>0</v>
      </c>
      <c r="W306" s="26">
        <v>0</v>
      </c>
      <c r="X306" s="26">
        <v>0</v>
      </c>
      <c r="Y306" s="26">
        <v>0</v>
      </c>
      <c r="Z306" s="26">
        <v>0</v>
      </c>
      <c r="AA306" s="26">
        <v>0</v>
      </c>
      <c r="AB306" s="26">
        <v>0</v>
      </c>
      <c r="AC306" s="26">
        <v>0</v>
      </c>
      <c r="AD306" s="26">
        <v>0</v>
      </c>
      <c r="AE306" s="26">
        <v>0</v>
      </c>
      <c r="AF306" s="26">
        <v>0</v>
      </c>
      <c r="AG306" s="26"/>
      <c r="AH306" s="26">
        <v>0</v>
      </c>
    </row>
    <row r="307" spans="1:35" x14ac:dyDescent="0.2">
      <c r="A307" s="12" t="s">
        <v>232</v>
      </c>
      <c r="B307" s="12" t="s">
        <v>230</v>
      </c>
      <c r="C307" s="12" t="s">
        <v>204</v>
      </c>
      <c r="D307" s="12" t="s">
        <v>10</v>
      </c>
      <c r="E307" s="12" t="s">
        <v>6</v>
      </c>
      <c r="F307" s="12" t="s">
        <v>11</v>
      </c>
      <c r="G307" s="26"/>
      <c r="H307" s="26">
        <v>10</v>
      </c>
      <c r="I307" s="26">
        <v>10</v>
      </c>
      <c r="J307" s="26">
        <v>10</v>
      </c>
      <c r="K307" s="26">
        <v>8</v>
      </c>
      <c r="L307" s="26">
        <v>3</v>
      </c>
      <c r="M307" s="26">
        <v>2</v>
      </c>
      <c r="N307" s="26">
        <v>15.6</v>
      </c>
      <c r="O307" s="26">
        <v>0.8</v>
      </c>
      <c r="P307" s="26">
        <v>1.8</v>
      </c>
      <c r="Q307" s="26">
        <v>13.1</v>
      </c>
      <c r="R307" s="26">
        <v>3.1</v>
      </c>
      <c r="S307" s="26">
        <v>0.3</v>
      </c>
      <c r="T307" s="26">
        <v>0</v>
      </c>
      <c r="U307" s="26">
        <v>0</v>
      </c>
      <c r="V307" s="26">
        <v>0</v>
      </c>
      <c r="W307" s="26">
        <v>0</v>
      </c>
      <c r="X307" s="26">
        <v>0</v>
      </c>
      <c r="Y307" s="26">
        <v>0</v>
      </c>
      <c r="Z307" s="26">
        <v>0</v>
      </c>
      <c r="AA307" s="26">
        <v>0</v>
      </c>
      <c r="AB307" s="26">
        <v>0</v>
      </c>
      <c r="AC307" s="26">
        <v>0</v>
      </c>
      <c r="AD307" s="26">
        <v>0</v>
      </c>
      <c r="AE307" s="26">
        <v>0</v>
      </c>
      <c r="AF307" s="26">
        <v>0</v>
      </c>
      <c r="AG307" s="26"/>
      <c r="AH307" s="26">
        <v>10</v>
      </c>
      <c r="AI307" s="47"/>
    </row>
    <row r="308" spans="1:35" x14ac:dyDescent="0.2">
      <c r="A308" s="12" t="s">
        <v>232</v>
      </c>
      <c r="B308" s="12" t="s">
        <v>230</v>
      </c>
      <c r="C308" s="12" t="s">
        <v>205</v>
      </c>
      <c r="D308" s="12" t="s">
        <v>10</v>
      </c>
      <c r="E308" s="12" t="s">
        <v>6</v>
      </c>
      <c r="F308" s="12" t="s">
        <v>11</v>
      </c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 spans="1:35" x14ac:dyDescent="0.2">
      <c r="A309" s="12" t="s">
        <v>232</v>
      </c>
      <c r="B309" s="12" t="s">
        <v>230</v>
      </c>
      <c r="C309" s="12" t="s">
        <v>206</v>
      </c>
      <c r="D309" s="12" t="s">
        <v>10</v>
      </c>
      <c r="E309" s="12" t="s">
        <v>6</v>
      </c>
      <c r="F309" s="12" t="s">
        <v>11</v>
      </c>
      <c r="G309" s="26"/>
      <c r="H309" s="26">
        <v>571</v>
      </c>
      <c r="I309" s="26"/>
      <c r="J309" s="26"/>
      <c r="K309" s="26">
        <v>64</v>
      </c>
      <c r="L309" s="26">
        <v>75</v>
      </c>
      <c r="M309" s="26">
        <v>94</v>
      </c>
      <c r="N309" s="26">
        <v>39</v>
      </c>
      <c r="O309" s="26">
        <v>-0.2</v>
      </c>
      <c r="P309" s="26">
        <v>-0.1</v>
      </c>
      <c r="Q309" s="26">
        <v>0</v>
      </c>
      <c r="R309" s="26">
        <v>0</v>
      </c>
      <c r="S309" s="26">
        <v>0</v>
      </c>
      <c r="T309" s="26">
        <v>0</v>
      </c>
      <c r="U309" s="26">
        <v>-1</v>
      </c>
      <c r="V309" s="26">
        <v>0</v>
      </c>
      <c r="W309" s="26">
        <v>0</v>
      </c>
      <c r="X309" s="26">
        <v>0</v>
      </c>
      <c r="Y309" s="26">
        <v>0</v>
      </c>
      <c r="Z309" s="26">
        <v>-6.8</v>
      </c>
      <c r="AA309" s="26">
        <v>-6.2</v>
      </c>
      <c r="AB309" s="26">
        <v>-1.9</v>
      </c>
      <c r="AC309" s="26">
        <v>-3</v>
      </c>
      <c r="AD309" s="26">
        <v>-2.1</v>
      </c>
      <c r="AE309" s="26">
        <v>-1.6</v>
      </c>
      <c r="AF309" s="26"/>
      <c r="AG309" s="26"/>
      <c r="AH309" s="26">
        <v>571</v>
      </c>
    </row>
    <row r="310" spans="1:35" x14ac:dyDescent="0.2">
      <c r="A310" s="12" t="s">
        <v>232</v>
      </c>
      <c r="B310" s="12" t="s">
        <v>230</v>
      </c>
      <c r="C310" s="12" t="s">
        <v>207</v>
      </c>
      <c r="D310" s="12" t="s">
        <v>10</v>
      </c>
      <c r="E310" s="12" t="s">
        <v>6</v>
      </c>
      <c r="F310" s="12" t="s">
        <v>11</v>
      </c>
      <c r="G310" s="26"/>
      <c r="H310" s="26">
        <v>0.1</v>
      </c>
      <c r="I310" s="26"/>
      <c r="J310" s="26"/>
      <c r="K310" s="26"/>
      <c r="L310" s="26">
        <v>0.1</v>
      </c>
      <c r="M310" s="26">
        <v>0</v>
      </c>
      <c r="N310" s="26">
        <v>0</v>
      </c>
      <c r="O310" s="26">
        <v>0</v>
      </c>
      <c r="P310" s="26">
        <v>0</v>
      </c>
      <c r="Q310" s="26">
        <v>0</v>
      </c>
      <c r="R310" s="26">
        <v>0</v>
      </c>
      <c r="S310" s="26">
        <v>0</v>
      </c>
      <c r="T310" s="26">
        <v>0</v>
      </c>
      <c r="U310" s="26">
        <v>0</v>
      </c>
      <c r="V310" s="26">
        <v>0</v>
      </c>
      <c r="W310" s="26">
        <v>0</v>
      </c>
      <c r="X310" s="26">
        <v>0</v>
      </c>
      <c r="Y310" s="26">
        <v>0</v>
      </c>
      <c r="Z310" s="26">
        <v>0</v>
      </c>
      <c r="AA310" s="26">
        <v>0</v>
      </c>
      <c r="AB310" s="26">
        <v>0</v>
      </c>
      <c r="AC310" s="26">
        <v>0</v>
      </c>
      <c r="AD310" s="26">
        <v>0</v>
      </c>
      <c r="AE310" s="26">
        <v>0</v>
      </c>
      <c r="AF310" s="26"/>
      <c r="AG310" s="26"/>
      <c r="AH310" s="26">
        <v>0.1</v>
      </c>
    </row>
    <row r="311" spans="1:35" x14ac:dyDescent="0.2">
      <c r="A311" s="12" t="s">
        <v>232</v>
      </c>
      <c r="B311" s="12" t="s">
        <v>230</v>
      </c>
      <c r="C311" s="12" t="s">
        <v>233</v>
      </c>
      <c r="D311" s="12" t="s">
        <v>10</v>
      </c>
      <c r="E311" s="12" t="s">
        <v>8</v>
      </c>
      <c r="F311" s="12" t="s">
        <v>12</v>
      </c>
      <c r="G311" s="26"/>
      <c r="H311" s="26">
        <v>0</v>
      </c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>
        <v>0</v>
      </c>
      <c r="AC311" s="26">
        <v>0</v>
      </c>
      <c r="AD311" s="26">
        <v>0</v>
      </c>
      <c r="AE311" s="26">
        <v>0</v>
      </c>
      <c r="AF311" s="26">
        <v>0</v>
      </c>
      <c r="AG311" s="26"/>
      <c r="AH311" s="26">
        <v>0</v>
      </c>
    </row>
    <row r="312" spans="1:35" x14ac:dyDescent="0.2">
      <c r="A312" s="12" t="s">
        <v>232</v>
      </c>
      <c r="B312" s="12" t="s">
        <v>230</v>
      </c>
      <c r="C312" s="12" t="s">
        <v>164</v>
      </c>
      <c r="D312" s="12" t="s">
        <v>10</v>
      </c>
      <c r="E312" s="12" t="s">
        <v>8</v>
      </c>
      <c r="F312" s="12" t="s">
        <v>12</v>
      </c>
      <c r="G312" s="26"/>
      <c r="H312" s="26">
        <v>5.8</v>
      </c>
      <c r="I312" s="26"/>
      <c r="J312" s="26"/>
      <c r="K312" s="26">
        <v>12.1</v>
      </c>
      <c r="L312" s="26">
        <v>1.2</v>
      </c>
      <c r="M312" s="26">
        <v>0.7</v>
      </c>
      <c r="N312" s="26">
        <v>0.2</v>
      </c>
      <c r="O312" s="26">
        <v>0.4</v>
      </c>
      <c r="P312" s="26">
        <v>0.5</v>
      </c>
      <c r="Q312" s="26">
        <v>0.2</v>
      </c>
      <c r="R312" s="26">
        <v>0</v>
      </c>
      <c r="S312" s="26">
        <v>0</v>
      </c>
      <c r="T312" s="26">
        <v>0</v>
      </c>
      <c r="U312" s="26">
        <v>0</v>
      </c>
      <c r="V312" s="26">
        <v>0</v>
      </c>
      <c r="W312" s="26">
        <v>0</v>
      </c>
      <c r="X312" s="26">
        <v>0</v>
      </c>
      <c r="Y312" s="26">
        <v>0</v>
      </c>
      <c r="Z312" s="26">
        <v>0</v>
      </c>
      <c r="AA312" s="26">
        <v>0.1</v>
      </c>
      <c r="AB312" s="26">
        <v>0</v>
      </c>
      <c r="AC312" s="26">
        <v>0</v>
      </c>
      <c r="AD312" s="26">
        <v>0</v>
      </c>
      <c r="AE312" s="26">
        <v>0</v>
      </c>
      <c r="AF312" s="26">
        <v>0</v>
      </c>
      <c r="AG312" s="26"/>
      <c r="AH312" s="26">
        <v>5.8</v>
      </c>
    </row>
    <row r="313" spans="1:35" x14ac:dyDescent="0.2">
      <c r="A313" s="12" t="s">
        <v>232</v>
      </c>
      <c r="B313" s="12" t="s">
        <v>230</v>
      </c>
      <c r="C313" s="12" t="s">
        <v>165</v>
      </c>
      <c r="D313" s="12" t="s">
        <v>10</v>
      </c>
      <c r="E313" s="12" t="s">
        <v>8</v>
      </c>
      <c r="F313" s="12" t="s">
        <v>12</v>
      </c>
      <c r="G313" s="26"/>
      <c r="H313" s="26">
        <v>139.5</v>
      </c>
      <c r="I313" s="26">
        <v>2.2000000000000002</v>
      </c>
      <c r="J313" s="26">
        <v>1.7</v>
      </c>
      <c r="K313" s="26">
        <v>6.4</v>
      </c>
      <c r="L313" s="26">
        <v>-2.2999999999999998</v>
      </c>
      <c r="M313" s="26">
        <v>0.8</v>
      </c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>
        <v>139.5</v>
      </c>
    </row>
    <row r="314" spans="1:35" x14ac:dyDescent="0.2">
      <c r="A314" s="12" t="s">
        <v>232</v>
      </c>
      <c r="B314" s="12" t="s">
        <v>230</v>
      </c>
      <c r="C314" s="12" t="s">
        <v>166</v>
      </c>
      <c r="D314" s="12" t="s">
        <v>10</v>
      </c>
      <c r="E314" s="12" t="s">
        <v>8</v>
      </c>
      <c r="F314" s="12" t="s">
        <v>12</v>
      </c>
      <c r="G314" s="26"/>
      <c r="H314" s="26">
        <v>0</v>
      </c>
      <c r="I314" s="26"/>
      <c r="J314" s="26"/>
      <c r="K314" s="26"/>
      <c r="L314" s="26"/>
      <c r="M314" s="26"/>
      <c r="N314" s="26"/>
      <c r="O314" s="26">
        <v>0</v>
      </c>
      <c r="P314" s="26">
        <v>0</v>
      </c>
      <c r="Q314" s="26">
        <v>0</v>
      </c>
      <c r="R314" s="26">
        <v>0</v>
      </c>
      <c r="S314" s="26">
        <v>0</v>
      </c>
      <c r="T314" s="26">
        <v>0</v>
      </c>
      <c r="U314" s="26">
        <v>0</v>
      </c>
      <c r="V314" s="26">
        <v>0</v>
      </c>
      <c r="W314" s="26">
        <v>0</v>
      </c>
      <c r="X314" s="26">
        <v>0</v>
      </c>
      <c r="Y314" s="26">
        <v>0</v>
      </c>
      <c r="Z314" s="26">
        <v>0</v>
      </c>
      <c r="AA314" s="26">
        <v>0</v>
      </c>
      <c r="AB314" s="26">
        <v>0</v>
      </c>
      <c r="AC314" s="26">
        <v>0</v>
      </c>
      <c r="AD314" s="26">
        <v>0</v>
      </c>
      <c r="AE314" s="26">
        <v>0</v>
      </c>
      <c r="AF314" s="26"/>
      <c r="AG314" s="26"/>
      <c r="AH314" s="26">
        <v>0</v>
      </c>
    </row>
    <row r="315" spans="1:35" x14ac:dyDescent="0.2">
      <c r="A315" s="12" t="s">
        <v>232</v>
      </c>
      <c r="B315" s="12" t="s">
        <v>230</v>
      </c>
      <c r="C315" s="12" t="s">
        <v>167</v>
      </c>
      <c r="D315" s="12" t="s">
        <v>10</v>
      </c>
      <c r="E315" s="12" t="s">
        <v>8</v>
      </c>
      <c r="F315" s="12" t="s">
        <v>12</v>
      </c>
      <c r="G315" s="26"/>
      <c r="H315" s="26">
        <v>9.9</v>
      </c>
      <c r="I315" s="26">
        <v>9.9</v>
      </c>
      <c r="J315" s="26">
        <v>9.9</v>
      </c>
      <c r="K315" s="26">
        <v>9</v>
      </c>
      <c r="L315" s="26">
        <v>9</v>
      </c>
      <c r="M315" s="26">
        <v>2.8</v>
      </c>
      <c r="N315" s="26">
        <v>0</v>
      </c>
      <c r="O315" s="26">
        <v>3.1</v>
      </c>
      <c r="P315" s="26">
        <v>1</v>
      </c>
      <c r="Q315" s="26">
        <v>-0.4</v>
      </c>
      <c r="R315" s="26">
        <v>0.5</v>
      </c>
      <c r="S315" s="26">
        <v>0.8</v>
      </c>
      <c r="T315" s="26">
        <v>0</v>
      </c>
      <c r="U315" s="26">
        <v>0</v>
      </c>
      <c r="V315" s="26">
        <v>0</v>
      </c>
      <c r="W315" s="26">
        <v>0</v>
      </c>
      <c r="X315" s="26">
        <v>0</v>
      </c>
      <c r="Y315" s="26">
        <v>0</v>
      </c>
      <c r="Z315" s="26">
        <v>0</v>
      </c>
      <c r="AA315" s="26">
        <v>0</v>
      </c>
      <c r="AB315" s="26">
        <v>0</v>
      </c>
      <c r="AC315" s="26">
        <v>0</v>
      </c>
      <c r="AD315" s="26">
        <v>0</v>
      </c>
      <c r="AE315" s="26">
        <v>0</v>
      </c>
      <c r="AF315" s="26">
        <v>0</v>
      </c>
      <c r="AG315" s="26"/>
      <c r="AH315" s="26">
        <v>9.9</v>
      </c>
    </row>
    <row r="316" spans="1:35" x14ac:dyDescent="0.2">
      <c r="A316" s="12" t="s">
        <v>232</v>
      </c>
      <c r="B316" s="12" t="s">
        <v>230</v>
      </c>
      <c r="C316" s="12" t="s">
        <v>168</v>
      </c>
      <c r="D316" s="12" t="s">
        <v>10</v>
      </c>
      <c r="E316" s="12" t="s">
        <v>8</v>
      </c>
      <c r="F316" s="12" t="s">
        <v>12</v>
      </c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 spans="1:35" x14ac:dyDescent="0.2">
      <c r="A317" s="12" t="s">
        <v>232</v>
      </c>
      <c r="B317" s="12" t="s">
        <v>230</v>
      </c>
      <c r="C317" s="12" t="s">
        <v>169</v>
      </c>
      <c r="D317" s="12" t="s">
        <v>10</v>
      </c>
      <c r="E317" s="12" t="s">
        <v>8</v>
      </c>
      <c r="F317" s="12" t="s">
        <v>12</v>
      </c>
      <c r="G317" s="26"/>
      <c r="H317" s="26">
        <v>275</v>
      </c>
      <c r="I317" s="26">
        <v>291.5</v>
      </c>
      <c r="J317" s="26">
        <v>330</v>
      </c>
      <c r="K317" s="26">
        <v>319</v>
      </c>
      <c r="L317" s="26">
        <v>22</v>
      </c>
      <c r="M317" s="26">
        <v>22</v>
      </c>
      <c r="N317" s="26">
        <v>22</v>
      </c>
      <c r="O317" s="26">
        <v>5.5</v>
      </c>
      <c r="P317" s="26">
        <v>0</v>
      </c>
      <c r="Q317" s="26">
        <v>0</v>
      </c>
      <c r="R317" s="26">
        <v>0</v>
      </c>
      <c r="S317" s="26">
        <v>0</v>
      </c>
      <c r="T317" s="26">
        <v>0</v>
      </c>
      <c r="U317" s="26">
        <v>0</v>
      </c>
      <c r="V317" s="26">
        <v>0</v>
      </c>
      <c r="W317" s="26">
        <v>0</v>
      </c>
      <c r="X317" s="26">
        <v>0</v>
      </c>
      <c r="Y317" s="26">
        <v>0</v>
      </c>
      <c r="Z317" s="26"/>
      <c r="AA317" s="26"/>
      <c r="AB317" s="26"/>
      <c r="AC317" s="26"/>
      <c r="AD317" s="26"/>
      <c r="AE317" s="26"/>
      <c r="AF317" s="26"/>
      <c r="AG317" s="26"/>
      <c r="AH317" s="26">
        <v>275</v>
      </c>
    </row>
    <row r="318" spans="1:35" x14ac:dyDescent="0.2">
      <c r="A318" s="12" t="s">
        <v>232</v>
      </c>
      <c r="B318" s="12" t="s">
        <v>230</v>
      </c>
      <c r="C318" s="12" t="s">
        <v>170</v>
      </c>
      <c r="D318" s="12" t="s">
        <v>10</v>
      </c>
      <c r="E318" s="12" t="s">
        <v>8</v>
      </c>
      <c r="F318" s="12" t="s">
        <v>12</v>
      </c>
      <c r="G318" s="26"/>
      <c r="H318" s="26">
        <v>6167.7</v>
      </c>
      <c r="I318" s="26">
        <v>-6964.1</v>
      </c>
      <c r="J318" s="26">
        <v>-2355.1</v>
      </c>
      <c r="K318" s="26">
        <v>-3560.7</v>
      </c>
      <c r="L318" s="26">
        <v>-1177</v>
      </c>
      <c r="M318" s="26">
        <v>-2008.6</v>
      </c>
      <c r="N318" s="26">
        <v>-907.5</v>
      </c>
      <c r="O318" s="26">
        <v>0</v>
      </c>
      <c r="P318" s="26">
        <v>0</v>
      </c>
      <c r="Q318" s="26">
        <v>0.3</v>
      </c>
      <c r="R318" s="26">
        <v>0.4</v>
      </c>
      <c r="S318" s="26">
        <v>0.6</v>
      </c>
      <c r="T318" s="26">
        <v>0.3</v>
      </c>
      <c r="U318" s="26">
        <v>-0.4</v>
      </c>
      <c r="V318" s="26">
        <v>0.1</v>
      </c>
      <c r="W318" s="26">
        <v>0.3</v>
      </c>
      <c r="X318" s="26">
        <v>0.2</v>
      </c>
      <c r="Y318" s="26">
        <v>0.3</v>
      </c>
      <c r="Z318" s="26">
        <v>0.3</v>
      </c>
      <c r="AA318" s="26">
        <v>0.2</v>
      </c>
      <c r="AB318" s="26">
        <v>0.2</v>
      </c>
      <c r="AC318" s="26">
        <v>0.1</v>
      </c>
      <c r="AD318" s="26">
        <v>0.2</v>
      </c>
      <c r="AE318" s="26">
        <v>0.2</v>
      </c>
      <c r="AF318" s="26">
        <v>0.2</v>
      </c>
      <c r="AG318" s="26"/>
      <c r="AH318" s="26">
        <v>6167.7</v>
      </c>
    </row>
    <row r="319" spans="1:35" x14ac:dyDescent="0.2">
      <c r="A319" s="12" t="s">
        <v>232</v>
      </c>
      <c r="B319" s="12" t="s">
        <v>230</v>
      </c>
      <c r="C319" s="12" t="s">
        <v>171</v>
      </c>
      <c r="D319" s="12" t="s">
        <v>10</v>
      </c>
      <c r="E319" s="12" t="s">
        <v>8</v>
      </c>
      <c r="F319" s="12" t="s">
        <v>12</v>
      </c>
      <c r="G319" s="26"/>
      <c r="H319" s="26">
        <v>49.5</v>
      </c>
      <c r="I319" s="26">
        <v>2.2000000000000002</v>
      </c>
      <c r="J319" s="26"/>
      <c r="K319" s="26">
        <v>8.8000000000000007</v>
      </c>
      <c r="L319" s="26">
        <v>0</v>
      </c>
      <c r="M319" s="26">
        <v>0.1</v>
      </c>
      <c r="N319" s="26">
        <v>0</v>
      </c>
      <c r="O319" s="26">
        <v>0</v>
      </c>
      <c r="P319" s="26">
        <v>0</v>
      </c>
      <c r="Q319" s="26">
        <v>0</v>
      </c>
      <c r="R319" s="26">
        <v>0</v>
      </c>
      <c r="S319" s="26">
        <v>0</v>
      </c>
      <c r="T319" s="26">
        <v>0.1</v>
      </c>
      <c r="U319" s="26">
        <v>0</v>
      </c>
      <c r="V319" s="26">
        <v>0</v>
      </c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>
        <v>49.5</v>
      </c>
    </row>
    <row r="320" spans="1:35" x14ac:dyDescent="0.2">
      <c r="A320" s="12" t="s">
        <v>232</v>
      </c>
      <c r="B320" s="12" t="s">
        <v>230</v>
      </c>
      <c r="C320" s="12" t="s">
        <v>172</v>
      </c>
      <c r="D320" s="12" t="s">
        <v>10</v>
      </c>
      <c r="E320" s="12" t="s">
        <v>8</v>
      </c>
      <c r="F320" s="12" t="s">
        <v>12</v>
      </c>
      <c r="G320" s="26"/>
      <c r="H320" s="26">
        <v>3077.8</v>
      </c>
      <c r="I320" s="26"/>
      <c r="J320" s="26"/>
      <c r="K320" s="26"/>
      <c r="L320" s="26">
        <v>-1020.4</v>
      </c>
      <c r="M320" s="26">
        <v>2.2000000000000002</v>
      </c>
      <c r="N320" s="26">
        <v>1.7</v>
      </c>
      <c r="O320" s="26">
        <v>0.1</v>
      </c>
      <c r="P320" s="26">
        <v>0.1</v>
      </c>
      <c r="Q320" s="26">
        <v>0</v>
      </c>
      <c r="R320" s="26">
        <v>-85.5</v>
      </c>
      <c r="S320" s="26">
        <v>-81.400000000000006</v>
      </c>
      <c r="T320" s="26">
        <v>0</v>
      </c>
      <c r="U320" s="26">
        <v>132</v>
      </c>
      <c r="V320" s="26">
        <v>94.6</v>
      </c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>
        <v>3077.8</v>
      </c>
    </row>
    <row r="321" spans="1:34" x14ac:dyDescent="0.2">
      <c r="A321" s="12" t="s">
        <v>232</v>
      </c>
      <c r="B321" s="12" t="s">
        <v>230</v>
      </c>
      <c r="C321" s="12" t="s">
        <v>173</v>
      </c>
      <c r="D321" s="12" t="s">
        <v>10</v>
      </c>
      <c r="E321" s="12" t="s">
        <v>8</v>
      </c>
      <c r="F321" s="12" t="s">
        <v>12</v>
      </c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 spans="1:34" x14ac:dyDescent="0.2">
      <c r="A322" s="12" t="s">
        <v>232</v>
      </c>
      <c r="B322" s="12" t="s">
        <v>230</v>
      </c>
      <c r="C322" s="12" t="s">
        <v>174</v>
      </c>
      <c r="D322" s="12" t="s">
        <v>10</v>
      </c>
      <c r="E322" s="12" t="s">
        <v>8</v>
      </c>
      <c r="F322" s="12" t="s">
        <v>12</v>
      </c>
      <c r="G322" s="26"/>
      <c r="H322" s="26">
        <v>0.3</v>
      </c>
      <c r="I322" s="26"/>
      <c r="J322" s="26"/>
      <c r="K322" s="26"/>
      <c r="L322" s="26"/>
      <c r="M322" s="26"/>
      <c r="N322" s="26">
        <v>0</v>
      </c>
      <c r="O322" s="26">
        <v>0</v>
      </c>
      <c r="P322" s="26">
        <v>0</v>
      </c>
      <c r="Q322" s="26">
        <v>0</v>
      </c>
      <c r="R322" s="26">
        <v>0.2</v>
      </c>
      <c r="S322" s="26">
        <v>0</v>
      </c>
      <c r="T322" s="26">
        <v>0</v>
      </c>
      <c r="U322" s="26">
        <v>0</v>
      </c>
      <c r="V322" s="26">
        <v>0</v>
      </c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>
        <v>0.3</v>
      </c>
    </row>
    <row r="323" spans="1:34" x14ac:dyDescent="0.2">
      <c r="A323" s="12" t="s">
        <v>232</v>
      </c>
      <c r="B323" s="12" t="s">
        <v>230</v>
      </c>
      <c r="C323" s="12" t="s">
        <v>234</v>
      </c>
      <c r="D323" s="12" t="s">
        <v>10</v>
      </c>
      <c r="E323" s="12" t="s">
        <v>8</v>
      </c>
      <c r="F323" s="12" t="s">
        <v>12</v>
      </c>
      <c r="G323" s="26"/>
      <c r="H323" s="26">
        <v>50406.400000000001</v>
      </c>
      <c r="I323" s="26">
        <v>16239.3</v>
      </c>
      <c r="J323" s="26">
        <v>7088.4</v>
      </c>
      <c r="K323" s="26">
        <v>7659.3</v>
      </c>
      <c r="L323" s="26">
        <v>3551.9</v>
      </c>
      <c r="M323" s="26">
        <v>2090</v>
      </c>
      <c r="N323" s="26">
        <v>-3183.4</v>
      </c>
      <c r="O323" s="26">
        <v>463.1</v>
      </c>
      <c r="P323" s="26">
        <v>-2432.1</v>
      </c>
      <c r="Q323" s="26">
        <v>441.1</v>
      </c>
      <c r="R323" s="26">
        <v>-550</v>
      </c>
      <c r="S323" s="26">
        <v>-4264.3</v>
      </c>
      <c r="T323" s="26">
        <v>-10900.6</v>
      </c>
      <c r="U323" s="26">
        <v>-12299.8</v>
      </c>
      <c r="V323" s="26">
        <v>45.1</v>
      </c>
      <c r="W323" s="26">
        <v>-887.7</v>
      </c>
      <c r="X323" s="26">
        <v>-1992.4</v>
      </c>
      <c r="Y323" s="26">
        <v>-2341.5</v>
      </c>
      <c r="Z323" s="26">
        <v>-6442.4</v>
      </c>
      <c r="AA323" s="26">
        <v>-12215.8</v>
      </c>
      <c r="AB323" s="26">
        <v>-1124.5999999999999</v>
      </c>
      <c r="AC323" s="26">
        <v>-710.4</v>
      </c>
      <c r="AD323" s="26">
        <v>-1081.9000000000001</v>
      </c>
      <c r="AE323" s="26">
        <v>1551</v>
      </c>
      <c r="AF323" s="26">
        <v>-2076.1</v>
      </c>
      <c r="AG323" s="26"/>
      <c r="AH323" s="26">
        <v>50406.400000000001</v>
      </c>
    </row>
    <row r="324" spans="1:34" x14ac:dyDescent="0.2">
      <c r="A324" s="12" t="s">
        <v>232</v>
      </c>
      <c r="B324" s="12" t="s">
        <v>230</v>
      </c>
      <c r="C324" s="12" t="s">
        <v>175</v>
      </c>
      <c r="D324" s="12" t="s">
        <v>10</v>
      </c>
      <c r="E324" s="12" t="s">
        <v>8</v>
      </c>
      <c r="F324" s="12" t="s">
        <v>12</v>
      </c>
      <c r="G324" s="26"/>
      <c r="H324" s="26">
        <v>88</v>
      </c>
      <c r="I324" s="26">
        <v>130.9</v>
      </c>
      <c r="J324" s="26">
        <v>74.8</v>
      </c>
      <c r="K324" s="26">
        <v>6.6</v>
      </c>
      <c r="L324" s="26">
        <v>0</v>
      </c>
      <c r="M324" s="26">
        <v>1.1000000000000001</v>
      </c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>
        <v>88</v>
      </c>
    </row>
    <row r="325" spans="1:34" x14ac:dyDescent="0.2">
      <c r="A325" s="12" t="s">
        <v>232</v>
      </c>
      <c r="B325" s="12" t="s">
        <v>230</v>
      </c>
      <c r="C325" s="12" t="s">
        <v>176</v>
      </c>
      <c r="D325" s="12" t="s">
        <v>10</v>
      </c>
      <c r="E325" s="12" t="s">
        <v>8</v>
      </c>
      <c r="F325" s="12" t="s">
        <v>12</v>
      </c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 spans="1:34" x14ac:dyDescent="0.2">
      <c r="A326" s="12" t="s">
        <v>232</v>
      </c>
      <c r="B326" s="12" t="s">
        <v>230</v>
      </c>
      <c r="C326" s="12" t="s">
        <v>177</v>
      </c>
      <c r="D326" s="12" t="s">
        <v>10</v>
      </c>
      <c r="E326" s="12" t="s">
        <v>8</v>
      </c>
      <c r="F326" s="12" t="s">
        <v>12</v>
      </c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 spans="1:34" x14ac:dyDescent="0.2">
      <c r="A327" s="12" t="s">
        <v>232</v>
      </c>
      <c r="B327" s="12" t="s">
        <v>230</v>
      </c>
      <c r="C327" s="12" t="s">
        <v>178</v>
      </c>
      <c r="D327" s="12" t="s">
        <v>10</v>
      </c>
      <c r="E327" s="12" t="s">
        <v>8</v>
      </c>
      <c r="F327" s="12" t="s">
        <v>12</v>
      </c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 spans="1:34" x14ac:dyDescent="0.2">
      <c r="A328" s="12" t="s">
        <v>232</v>
      </c>
      <c r="B328" s="12" t="s">
        <v>230</v>
      </c>
      <c r="C328" s="12" t="s">
        <v>235</v>
      </c>
      <c r="D328" s="12" t="s">
        <v>10</v>
      </c>
      <c r="E328" s="12" t="s">
        <v>8</v>
      </c>
      <c r="F328" s="12" t="s">
        <v>12</v>
      </c>
      <c r="G328" s="26"/>
      <c r="H328" s="26">
        <v>0</v>
      </c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>
        <v>0</v>
      </c>
      <c r="AB328" s="26">
        <v>0</v>
      </c>
      <c r="AC328" s="26">
        <v>0</v>
      </c>
      <c r="AD328" s="26">
        <v>0</v>
      </c>
      <c r="AE328" s="26">
        <v>0</v>
      </c>
      <c r="AF328" s="26">
        <v>0</v>
      </c>
      <c r="AG328" s="26"/>
      <c r="AH328" s="26">
        <v>0</v>
      </c>
    </row>
    <row r="329" spans="1:34" x14ac:dyDescent="0.2">
      <c r="A329" s="12" t="s">
        <v>232</v>
      </c>
      <c r="B329" s="12" t="s">
        <v>230</v>
      </c>
      <c r="C329" s="12" t="s">
        <v>179</v>
      </c>
      <c r="D329" s="12" t="s">
        <v>10</v>
      </c>
      <c r="E329" s="12" t="s">
        <v>8</v>
      </c>
      <c r="F329" s="12" t="s">
        <v>12</v>
      </c>
      <c r="G329" s="26"/>
      <c r="H329" s="26">
        <v>825</v>
      </c>
      <c r="I329" s="26">
        <v>528</v>
      </c>
      <c r="J329" s="26">
        <v>770</v>
      </c>
      <c r="K329" s="26">
        <v>220</v>
      </c>
      <c r="L329" s="26">
        <v>59.4</v>
      </c>
      <c r="M329" s="26">
        <v>31.9</v>
      </c>
      <c r="N329" s="26">
        <v>17.600000000000001</v>
      </c>
      <c r="O329" s="26">
        <v>0</v>
      </c>
      <c r="P329" s="26">
        <v>0</v>
      </c>
      <c r="Q329" s="26">
        <v>0</v>
      </c>
      <c r="R329" s="26">
        <v>0</v>
      </c>
      <c r="S329" s="26">
        <v>0</v>
      </c>
      <c r="T329" s="26">
        <v>0</v>
      </c>
      <c r="U329" s="26">
        <v>0</v>
      </c>
      <c r="V329" s="26">
        <v>0</v>
      </c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>
        <v>825</v>
      </c>
    </row>
    <row r="330" spans="1:34" x14ac:dyDescent="0.2">
      <c r="A330" s="12" t="s">
        <v>232</v>
      </c>
      <c r="B330" s="12" t="s">
        <v>230</v>
      </c>
      <c r="C330" s="12" t="s">
        <v>180</v>
      </c>
      <c r="D330" s="12" t="s">
        <v>10</v>
      </c>
      <c r="E330" s="12" t="s">
        <v>8</v>
      </c>
      <c r="F330" s="12" t="s">
        <v>12</v>
      </c>
      <c r="G330" s="26"/>
      <c r="H330" s="26">
        <v>0</v>
      </c>
      <c r="I330" s="26">
        <v>0</v>
      </c>
      <c r="J330" s="26">
        <v>0.1</v>
      </c>
      <c r="K330" s="26">
        <v>0</v>
      </c>
      <c r="L330" s="26">
        <v>0</v>
      </c>
      <c r="M330" s="26">
        <v>0.1</v>
      </c>
      <c r="N330" s="26">
        <v>0</v>
      </c>
      <c r="O330" s="26">
        <v>0</v>
      </c>
      <c r="P330" s="26">
        <v>0</v>
      </c>
      <c r="Q330" s="26">
        <v>0</v>
      </c>
      <c r="R330" s="26">
        <v>0</v>
      </c>
      <c r="S330" s="26">
        <v>0</v>
      </c>
      <c r="T330" s="26">
        <v>0</v>
      </c>
      <c r="U330" s="26">
        <v>0</v>
      </c>
      <c r="V330" s="26">
        <v>0</v>
      </c>
      <c r="W330" s="26">
        <v>0</v>
      </c>
      <c r="X330" s="26">
        <v>0</v>
      </c>
      <c r="Y330" s="26">
        <v>0</v>
      </c>
      <c r="Z330" s="26">
        <v>0</v>
      </c>
      <c r="AA330" s="26">
        <v>0</v>
      </c>
      <c r="AB330" s="26">
        <v>0</v>
      </c>
      <c r="AC330" s="26">
        <v>0</v>
      </c>
      <c r="AD330" s="26">
        <v>0</v>
      </c>
      <c r="AE330" s="26">
        <v>0</v>
      </c>
      <c r="AF330" s="26">
        <v>0</v>
      </c>
      <c r="AG330" s="26"/>
      <c r="AH330" s="26">
        <v>0</v>
      </c>
    </row>
    <row r="331" spans="1:34" x14ac:dyDescent="0.2">
      <c r="A331" s="12" t="s">
        <v>232</v>
      </c>
      <c r="B331" s="12" t="s">
        <v>230</v>
      </c>
      <c r="C331" s="12" t="s">
        <v>181</v>
      </c>
      <c r="D331" s="12" t="s">
        <v>10</v>
      </c>
      <c r="E331" s="12" t="s">
        <v>8</v>
      </c>
      <c r="F331" s="12" t="s">
        <v>12</v>
      </c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 spans="1:34" x14ac:dyDescent="0.2">
      <c r="A332" s="12" t="s">
        <v>232</v>
      </c>
      <c r="B332" s="12" t="s">
        <v>230</v>
      </c>
      <c r="C332" s="12" t="s">
        <v>182</v>
      </c>
      <c r="D332" s="12" t="s">
        <v>10</v>
      </c>
      <c r="E332" s="12" t="s">
        <v>8</v>
      </c>
      <c r="F332" s="12" t="s">
        <v>12</v>
      </c>
      <c r="G332" s="26"/>
      <c r="H332" s="26">
        <v>473</v>
      </c>
      <c r="I332" s="26"/>
      <c r="J332" s="26"/>
      <c r="K332" s="26">
        <v>133.1</v>
      </c>
      <c r="L332" s="26">
        <v>113.3</v>
      </c>
      <c r="M332" s="26">
        <v>88</v>
      </c>
      <c r="N332" s="26">
        <v>71.5</v>
      </c>
      <c r="O332" s="26">
        <v>68.2</v>
      </c>
      <c r="P332" s="26">
        <v>0</v>
      </c>
      <c r="Q332" s="26">
        <v>0</v>
      </c>
      <c r="R332" s="26">
        <v>0</v>
      </c>
      <c r="S332" s="26">
        <v>0</v>
      </c>
      <c r="T332" s="26">
        <v>0</v>
      </c>
      <c r="U332" s="26">
        <v>0</v>
      </c>
      <c r="V332" s="26">
        <v>0</v>
      </c>
      <c r="W332" s="26">
        <v>0</v>
      </c>
      <c r="X332" s="26">
        <v>0</v>
      </c>
      <c r="Y332" s="26">
        <v>0.1</v>
      </c>
      <c r="Z332" s="26">
        <v>0.4</v>
      </c>
      <c r="AA332" s="26">
        <v>0.5</v>
      </c>
      <c r="AB332" s="26">
        <v>0.6</v>
      </c>
      <c r="AC332" s="26">
        <v>0.7</v>
      </c>
      <c r="AD332" s="26">
        <v>0</v>
      </c>
      <c r="AE332" s="26">
        <v>0</v>
      </c>
      <c r="AF332" s="26">
        <v>0</v>
      </c>
      <c r="AG332" s="26"/>
      <c r="AH332" s="26">
        <v>473</v>
      </c>
    </row>
    <row r="333" spans="1:34" x14ac:dyDescent="0.2">
      <c r="A333" s="12" t="s">
        <v>232</v>
      </c>
      <c r="B333" s="12" t="s">
        <v>230</v>
      </c>
      <c r="C333" s="12" t="s">
        <v>183</v>
      </c>
      <c r="D333" s="12" t="s">
        <v>10</v>
      </c>
      <c r="E333" s="12" t="s">
        <v>8</v>
      </c>
      <c r="F333" s="12" t="s">
        <v>12</v>
      </c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 spans="1:34" x14ac:dyDescent="0.2">
      <c r="A334" s="12" t="s">
        <v>232</v>
      </c>
      <c r="B334" s="12" t="s">
        <v>230</v>
      </c>
      <c r="C334" s="12" t="s">
        <v>184</v>
      </c>
      <c r="D334" s="12" t="s">
        <v>10</v>
      </c>
      <c r="E334" s="12" t="s">
        <v>8</v>
      </c>
      <c r="F334" s="12" t="s">
        <v>12</v>
      </c>
      <c r="G334" s="26"/>
      <c r="H334" s="26">
        <v>74879.199999999997</v>
      </c>
      <c r="I334" s="26"/>
      <c r="J334" s="26">
        <v>24467.3</v>
      </c>
      <c r="K334" s="26">
        <v>4986.3</v>
      </c>
      <c r="L334" s="26">
        <v>6265.6</v>
      </c>
      <c r="M334" s="26">
        <v>485.1</v>
      </c>
      <c r="N334" s="26">
        <v>255.2</v>
      </c>
      <c r="O334" s="26">
        <v>-671</v>
      </c>
      <c r="P334" s="26">
        <v>39.6</v>
      </c>
      <c r="Q334" s="26">
        <v>33</v>
      </c>
      <c r="R334" s="26">
        <v>37.4</v>
      </c>
      <c r="S334" s="26">
        <v>23</v>
      </c>
      <c r="T334" s="26">
        <v>34.799999999999997</v>
      </c>
      <c r="U334" s="26">
        <v>30.4</v>
      </c>
      <c r="V334" s="26">
        <v>30.5</v>
      </c>
      <c r="W334" s="26">
        <v>19.8</v>
      </c>
      <c r="X334" s="26">
        <v>31.5</v>
      </c>
      <c r="Y334" s="26">
        <v>25.3</v>
      </c>
      <c r="Z334" s="26">
        <v>25.3</v>
      </c>
      <c r="AA334" s="26">
        <v>28</v>
      </c>
      <c r="AB334" s="26">
        <v>14.2</v>
      </c>
      <c r="AC334" s="26">
        <v>19.8</v>
      </c>
      <c r="AD334" s="26">
        <v>17.8</v>
      </c>
      <c r="AE334" s="26">
        <v>0</v>
      </c>
      <c r="AF334" s="26">
        <v>14.5</v>
      </c>
      <c r="AG334" s="26"/>
      <c r="AH334" s="26">
        <v>74879.199999999997</v>
      </c>
    </row>
    <row r="335" spans="1:34" x14ac:dyDescent="0.2">
      <c r="A335" s="12" t="s">
        <v>232</v>
      </c>
      <c r="B335" s="12" t="s">
        <v>230</v>
      </c>
      <c r="C335" s="12" t="s">
        <v>185</v>
      </c>
      <c r="D335" s="12" t="s">
        <v>10</v>
      </c>
      <c r="E335" s="12" t="s">
        <v>8</v>
      </c>
      <c r="F335" s="12" t="s">
        <v>12</v>
      </c>
      <c r="G335" s="26"/>
      <c r="H335" s="26">
        <v>54.6</v>
      </c>
      <c r="I335" s="26">
        <v>52.4</v>
      </c>
      <c r="J335" s="26">
        <v>52.1</v>
      </c>
      <c r="K335" s="26"/>
      <c r="L335" s="26">
        <v>41.3</v>
      </c>
      <c r="M335" s="26"/>
      <c r="N335" s="26"/>
      <c r="O335" s="26">
        <v>33</v>
      </c>
      <c r="P335" s="26">
        <v>32.700000000000003</v>
      </c>
      <c r="Q335" s="26">
        <v>20.9</v>
      </c>
      <c r="R335" s="26">
        <v>5.5</v>
      </c>
      <c r="S335" s="26">
        <v>1.7</v>
      </c>
      <c r="T335" s="26">
        <v>0.6</v>
      </c>
      <c r="U335" s="26">
        <v>0</v>
      </c>
      <c r="V335" s="26">
        <v>0</v>
      </c>
      <c r="W335" s="26">
        <v>0</v>
      </c>
      <c r="X335" s="26">
        <v>0</v>
      </c>
      <c r="Y335" s="26">
        <v>0</v>
      </c>
      <c r="Z335" s="26">
        <v>0</v>
      </c>
      <c r="AA335" s="26">
        <v>0</v>
      </c>
      <c r="AB335" s="26">
        <v>0</v>
      </c>
      <c r="AC335" s="26">
        <v>0</v>
      </c>
      <c r="AD335" s="26">
        <v>0</v>
      </c>
      <c r="AE335" s="26">
        <v>0</v>
      </c>
      <c r="AF335" s="26">
        <v>0</v>
      </c>
      <c r="AG335" s="26"/>
      <c r="AH335" s="26">
        <v>54.6</v>
      </c>
    </row>
    <row r="336" spans="1:34" x14ac:dyDescent="0.2">
      <c r="A336" s="12" t="s">
        <v>232</v>
      </c>
      <c r="B336" s="12" t="s">
        <v>230</v>
      </c>
      <c r="C336" s="12" t="s">
        <v>186</v>
      </c>
      <c r="D336" s="12" t="s">
        <v>10</v>
      </c>
      <c r="E336" s="12" t="s">
        <v>8</v>
      </c>
      <c r="F336" s="12" t="s">
        <v>12</v>
      </c>
      <c r="G336" s="26"/>
      <c r="H336" s="26">
        <v>19.8</v>
      </c>
      <c r="I336" s="26"/>
      <c r="J336" s="26"/>
      <c r="K336" s="26"/>
      <c r="L336" s="26"/>
      <c r="M336" s="26"/>
      <c r="N336" s="26">
        <v>16.5</v>
      </c>
      <c r="O336" s="26">
        <v>16.5</v>
      </c>
      <c r="P336" s="26">
        <v>13.2</v>
      </c>
      <c r="Q336" s="26">
        <v>0</v>
      </c>
      <c r="R336" s="26">
        <v>0.2</v>
      </c>
      <c r="S336" s="26">
        <v>0</v>
      </c>
      <c r="T336" s="26">
        <v>0</v>
      </c>
      <c r="U336" s="26">
        <v>0</v>
      </c>
      <c r="V336" s="26">
        <v>0</v>
      </c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>
        <v>19.8</v>
      </c>
    </row>
    <row r="337" spans="1:34" x14ac:dyDescent="0.2">
      <c r="A337" s="12" t="s">
        <v>232</v>
      </c>
      <c r="B337" s="12" t="s">
        <v>230</v>
      </c>
      <c r="C337" s="12" t="s">
        <v>187</v>
      </c>
      <c r="D337" s="12" t="s">
        <v>10</v>
      </c>
      <c r="E337" s="12" t="s">
        <v>8</v>
      </c>
      <c r="F337" s="12" t="s">
        <v>12</v>
      </c>
      <c r="G337" s="26"/>
      <c r="H337" s="26">
        <v>0</v>
      </c>
      <c r="I337" s="26">
        <v>0</v>
      </c>
      <c r="J337" s="26">
        <v>0</v>
      </c>
      <c r="K337" s="26">
        <v>0</v>
      </c>
      <c r="L337" s="26">
        <v>0.2</v>
      </c>
      <c r="M337" s="26">
        <v>0.3</v>
      </c>
      <c r="N337" s="26">
        <v>0.3</v>
      </c>
      <c r="O337" s="26">
        <v>0.2</v>
      </c>
      <c r="P337" s="26">
        <v>0</v>
      </c>
      <c r="Q337" s="26">
        <v>0</v>
      </c>
      <c r="R337" s="26">
        <v>0</v>
      </c>
      <c r="S337" s="26">
        <v>0</v>
      </c>
      <c r="T337" s="26">
        <v>0</v>
      </c>
      <c r="U337" s="26">
        <v>0</v>
      </c>
      <c r="V337" s="26">
        <v>0</v>
      </c>
      <c r="W337" s="26">
        <v>0</v>
      </c>
      <c r="X337" s="26">
        <v>0</v>
      </c>
      <c r="Y337" s="26">
        <v>0</v>
      </c>
      <c r="Z337" s="26">
        <v>0</v>
      </c>
      <c r="AA337" s="26">
        <v>0</v>
      </c>
      <c r="AB337" s="26">
        <v>0</v>
      </c>
      <c r="AC337" s="26">
        <v>0</v>
      </c>
      <c r="AD337" s="26">
        <v>0</v>
      </c>
      <c r="AE337" s="26">
        <v>0</v>
      </c>
      <c r="AF337" s="26"/>
      <c r="AG337" s="26"/>
      <c r="AH337" s="26">
        <v>0</v>
      </c>
    </row>
    <row r="338" spans="1:34" x14ac:dyDescent="0.2">
      <c r="A338" s="12" t="s">
        <v>232</v>
      </c>
      <c r="B338" s="12" t="s">
        <v>230</v>
      </c>
      <c r="C338" s="12" t="s">
        <v>188</v>
      </c>
      <c r="D338" s="12" t="s">
        <v>10</v>
      </c>
      <c r="E338" s="12" t="s">
        <v>8</v>
      </c>
      <c r="F338" s="12" t="s">
        <v>12</v>
      </c>
      <c r="G338" s="26"/>
      <c r="H338" s="26">
        <v>75.599999999999994</v>
      </c>
      <c r="I338" s="26"/>
      <c r="J338" s="26"/>
      <c r="K338" s="26"/>
      <c r="L338" s="26"/>
      <c r="M338" s="26">
        <v>44.7</v>
      </c>
      <c r="N338" s="26">
        <v>10.5</v>
      </c>
      <c r="O338" s="26">
        <v>8.3000000000000007</v>
      </c>
      <c r="P338" s="26">
        <v>5.6</v>
      </c>
      <c r="Q338" s="26">
        <v>4.5999999999999996</v>
      </c>
      <c r="R338" s="26">
        <v>0</v>
      </c>
      <c r="S338" s="26">
        <v>0</v>
      </c>
      <c r="T338" s="26">
        <v>-0.7</v>
      </c>
      <c r="U338" s="26">
        <v>0</v>
      </c>
      <c r="V338" s="26">
        <v>0</v>
      </c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>
        <v>75.599999999999994</v>
      </c>
    </row>
    <row r="339" spans="1:34" x14ac:dyDescent="0.2">
      <c r="A339" s="12" t="s">
        <v>232</v>
      </c>
      <c r="B339" s="12" t="s">
        <v>230</v>
      </c>
      <c r="C339" s="12" t="s">
        <v>189</v>
      </c>
      <c r="D339" s="12" t="s">
        <v>10</v>
      </c>
      <c r="E339" s="12" t="s">
        <v>8</v>
      </c>
      <c r="F339" s="12" t="s">
        <v>12</v>
      </c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 spans="1:34" x14ac:dyDescent="0.2">
      <c r="A340" s="12" t="s">
        <v>232</v>
      </c>
      <c r="B340" s="12" t="s">
        <v>230</v>
      </c>
      <c r="C340" s="12" t="s">
        <v>190</v>
      </c>
      <c r="D340" s="12" t="s">
        <v>10</v>
      </c>
      <c r="E340" s="12" t="s">
        <v>8</v>
      </c>
      <c r="F340" s="12" t="s">
        <v>12</v>
      </c>
      <c r="G340" s="26"/>
      <c r="H340" s="26">
        <v>0</v>
      </c>
      <c r="I340" s="26"/>
      <c r="J340" s="26">
        <v>0</v>
      </c>
      <c r="K340" s="26">
        <v>0</v>
      </c>
      <c r="L340" s="26">
        <v>0</v>
      </c>
      <c r="M340" s="26">
        <v>0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0</v>
      </c>
      <c r="V340" s="26">
        <v>0</v>
      </c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>
        <v>0</v>
      </c>
    </row>
    <row r="341" spans="1:34" x14ac:dyDescent="0.2">
      <c r="A341" s="12" t="s">
        <v>232</v>
      </c>
      <c r="B341" s="12" t="s">
        <v>230</v>
      </c>
      <c r="C341" s="12" t="s">
        <v>191</v>
      </c>
      <c r="D341" s="12" t="s">
        <v>10</v>
      </c>
      <c r="E341" s="12" t="s">
        <v>8</v>
      </c>
      <c r="F341" s="12" t="s">
        <v>12</v>
      </c>
      <c r="G341" s="26"/>
      <c r="H341" s="26">
        <v>0</v>
      </c>
      <c r="I341" s="26"/>
      <c r="J341" s="26"/>
      <c r="K341" s="26">
        <v>0</v>
      </c>
      <c r="L341" s="26">
        <v>0</v>
      </c>
      <c r="M341" s="26">
        <v>0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Y341" s="26">
        <v>0</v>
      </c>
      <c r="Z341" s="26">
        <v>0</v>
      </c>
      <c r="AA341" s="26">
        <v>0</v>
      </c>
      <c r="AB341" s="26">
        <v>0</v>
      </c>
      <c r="AC341" s="26">
        <v>0</v>
      </c>
      <c r="AD341" s="26">
        <v>0</v>
      </c>
      <c r="AE341" s="26">
        <v>0</v>
      </c>
      <c r="AF341" s="26">
        <v>0</v>
      </c>
      <c r="AG341" s="26"/>
      <c r="AH341" s="26">
        <v>0</v>
      </c>
    </row>
    <row r="342" spans="1:34" x14ac:dyDescent="0.2">
      <c r="A342" s="12" t="s">
        <v>232</v>
      </c>
      <c r="B342" s="12" t="s">
        <v>230</v>
      </c>
      <c r="C342" s="12" t="s">
        <v>192</v>
      </c>
      <c r="D342" s="12" t="s">
        <v>10</v>
      </c>
      <c r="E342" s="12" t="s">
        <v>8</v>
      </c>
      <c r="F342" s="12" t="s">
        <v>12</v>
      </c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 spans="1:34" x14ac:dyDescent="0.2">
      <c r="A343" s="12" t="s">
        <v>232</v>
      </c>
      <c r="B343" s="12" t="s">
        <v>230</v>
      </c>
      <c r="C343" s="12" t="s">
        <v>193</v>
      </c>
      <c r="D343" s="12" t="s">
        <v>10</v>
      </c>
      <c r="E343" s="12" t="s">
        <v>8</v>
      </c>
      <c r="F343" s="12" t="s">
        <v>12</v>
      </c>
      <c r="G343" s="26"/>
      <c r="H343" s="26">
        <v>3.3</v>
      </c>
      <c r="I343" s="26"/>
      <c r="J343" s="26"/>
      <c r="K343" s="26">
        <v>0.2</v>
      </c>
      <c r="L343" s="26">
        <v>0.3</v>
      </c>
      <c r="M343" s="26">
        <v>0.1</v>
      </c>
      <c r="N343" s="26">
        <v>0.1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0</v>
      </c>
      <c r="X343" s="26">
        <v>0</v>
      </c>
      <c r="Y343" s="26">
        <v>0</v>
      </c>
      <c r="Z343" s="26">
        <v>0</v>
      </c>
      <c r="AA343" s="26">
        <v>0</v>
      </c>
      <c r="AB343" s="26">
        <v>0</v>
      </c>
      <c r="AC343" s="26">
        <v>0.1</v>
      </c>
      <c r="AD343" s="26">
        <v>0</v>
      </c>
      <c r="AE343" s="26">
        <v>0</v>
      </c>
      <c r="AF343" s="26">
        <v>0</v>
      </c>
      <c r="AG343" s="26"/>
      <c r="AH343" s="26">
        <v>3.3</v>
      </c>
    </row>
    <row r="344" spans="1:34" x14ac:dyDescent="0.2">
      <c r="A344" s="12" t="s">
        <v>232</v>
      </c>
      <c r="B344" s="12" t="s">
        <v>230</v>
      </c>
      <c r="C344" s="12" t="s">
        <v>194</v>
      </c>
      <c r="D344" s="12" t="s">
        <v>10</v>
      </c>
      <c r="E344" s="12" t="s">
        <v>8</v>
      </c>
      <c r="F344" s="12" t="s">
        <v>12</v>
      </c>
      <c r="G344" s="26"/>
      <c r="H344" s="26">
        <v>3.3</v>
      </c>
      <c r="I344" s="26">
        <v>3.3</v>
      </c>
      <c r="J344" s="26">
        <v>2.2000000000000002</v>
      </c>
      <c r="K344" s="26">
        <v>0.6</v>
      </c>
      <c r="L344" s="26">
        <v>1.1000000000000001</v>
      </c>
      <c r="M344" s="26">
        <v>1.1000000000000001</v>
      </c>
      <c r="N344" s="26">
        <v>0.5</v>
      </c>
      <c r="O344" s="26">
        <v>0.4</v>
      </c>
      <c r="P344" s="26">
        <v>0.4</v>
      </c>
      <c r="Q344" s="26">
        <v>0.2</v>
      </c>
      <c r="R344" s="26">
        <v>0.5</v>
      </c>
      <c r="S344" s="26">
        <v>0.3</v>
      </c>
      <c r="T344" s="26">
        <v>0.1</v>
      </c>
      <c r="U344" s="26">
        <v>0</v>
      </c>
      <c r="V344" s="26">
        <v>0</v>
      </c>
      <c r="W344" s="26">
        <v>-28</v>
      </c>
      <c r="X344" s="26">
        <v>0</v>
      </c>
      <c r="Y344" s="26">
        <v>-197.6</v>
      </c>
      <c r="Z344" s="26">
        <v>0</v>
      </c>
      <c r="AA344" s="26">
        <v>0</v>
      </c>
      <c r="AB344" s="26">
        <v>0</v>
      </c>
      <c r="AC344" s="26">
        <v>0</v>
      </c>
      <c r="AD344" s="26">
        <v>0</v>
      </c>
      <c r="AE344" s="26">
        <v>0</v>
      </c>
      <c r="AF344" s="26">
        <v>0</v>
      </c>
      <c r="AG344" s="26"/>
      <c r="AH344" s="26">
        <v>3.3</v>
      </c>
    </row>
    <row r="345" spans="1:34" x14ac:dyDescent="0.2">
      <c r="A345" s="12" t="s">
        <v>232</v>
      </c>
      <c r="B345" s="12" t="s">
        <v>230</v>
      </c>
      <c r="C345" s="12" t="s">
        <v>195</v>
      </c>
      <c r="D345" s="12" t="s">
        <v>10</v>
      </c>
      <c r="E345" s="12" t="s">
        <v>8</v>
      </c>
      <c r="F345" s="12" t="s">
        <v>12</v>
      </c>
      <c r="G345" s="26"/>
      <c r="H345" s="26">
        <v>962.5</v>
      </c>
      <c r="I345" s="26"/>
      <c r="J345" s="26"/>
      <c r="K345" s="26"/>
      <c r="L345" s="26">
        <v>305.8</v>
      </c>
      <c r="M345" s="26">
        <v>2468.4</v>
      </c>
      <c r="N345" s="26"/>
      <c r="O345" s="26">
        <v>6.3</v>
      </c>
      <c r="P345" s="26">
        <v>4.2</v>
      </c>
      <c r="Q345" s="26">
        <v>7.2</v>
      </c>
      <c r="R345" s="26">
        <v>2.8</v>
      </c>
      <c r="S345" s="26">
        <v>2.8</v>
      </c>
      <c r="T345" s="26">
        <v>2.2000000000000002</v>
      </c>
      <c r="U345" s="26">
        <v>1.1000000000000001</v>
      </c>
      <c r="V345" s="26">
        <v>0.7</v>
      </c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>
        <v>962.5</v>
      </c>
    </row>
    <row r="346" spans="1:34" x14ac:dyDescent="0.2">
      <c r="A346" s="12" t="s">
        <v>232</v>
      </c>
      <c r="B346" s="12" t="s">
        <v>230</v>
      </c>
      <c r="C346" s="12" t="s">
        <v>196</v>
      </c>
      <c r="D346" s="12" t="s">
        <v>10</v>
      </c>
      <c r="E346" s="12" t="s">
        <v>8</v>
      </c>
      <c r="F346" s="12" t="s">
        <v>12</v>
      </c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 spans="1:34" x14ac:dyDescent="0.2">
      <c r="A347" s="12" t="s">
        <v>232</v>
      </c>
      <c r="B347" s="12" t="s">
        <v>230</v>
      </c>
      <c r="C347" s="12" t="s">
        <v>125</v>
      </c>
      <c r="D347" s="12" t="s">
        <v>10</v>
      </c>
      <c r="E347" s="12" t="s">
        <v>8</v>
      </c>
      <c r="F347" s="12" t="s">
        <v>12</v>
      </c>
      <c r="G347" s="26"/>
      <c r="H347" s="26">
        <v>2264.5</v>
      </c>
      <c r="I347" s="26"/>
      <c r="J347" s="26"/>
      <c r="K347" s="26"/>
      <c r="L347" s="26">
        <v>734.8</v>
      </c>
      <c r="M347" s="26">
        <v>3872.4</v>
      </c>
      <c r="N347" s="26">
        <v>-1584</v>
      </c>
      <c r="O347" s="26">
        <v>540.1</v>
      </c>
      <c r="P347" s="26">
        <v>-198.6</v>
      </c>
      <c r="Q347" s="26">
        <v>1949.2</v>
      </c>
      <c r="R347" s="26">
        <v>-693.6</v>
      </c>
      <c r="S347" s="26">
        <v>-149.80000000000001</v>
      </c>
      <c r="T347" s="26">
        <v>16.2</v>
      </c>
      <c r="U347" s="26">
        <v>-29.8</v>
      </c>
      <c r="V347" s="26">
        <v>200</v>
      </c>
      <c r="W347" s="26">
        <v>176.6</v>
      </c>
      <c r="X347" s="26">
        <v>32.700000000000003</v>
      </c>
      <c r="Y347" s="26">
        <v>42</v>
      </c>
      <c r="Z347" s="26"/>
      <c r="AA347" s="26"/>
      <c r="AB347" s="26"/>
      <c r="AC347" s="26"/>
      <c r="AD347" s="26"/>
      <c r="AE347" s="26"/>
      <c r="AF347" s="26"/>
      <c r="AG347" s="26"/>
      <c r="AH347" s="26">
        <v>2264.5</v>
      </c>
    </row>
    <row r="348" spans="1:34" x14ac:dyDescent="0.2">
      <c r="A348" s="12" t="s">
        <v>232</v>
      </c>
      <c r="B348" s="12" t="s">
        <v>230</v>
      </c>
      <c r="C348" s="12" t="s">
        <v>197</v>
      </c>
      <c r="D348" s="12" t="s">
        <v>10</v>
      </c>
      <c r="E348" s="12" t="s">
        <v>8</v>
      </c>
      <c r="F348" s="12" t="s">
        <v>12</v>
      </c>
      <c r="G348" s="26"/>
      <c r="H348" s="26">
        <v>103290</v>
      </c>
      <c r="I348" s="26">
        <v>1980</v>
      </c>
      <c r="J348" s="26">
        <v>2200</v>
      </c>
      <c r="K348" s="26">
        <v>2991</v>
      </c>
      <c r="L348" s="26">
        <v>-3035</v>
      </c>
      <c r="M348" s="26">
        <v>-0.6</v>
      </c>
      <c r="N348" s="26">
        <v>0</v>
      </c>
      <c r="O348" s="26">
        <v>542.4</v>
      </c>
      <c r="P348" s="26">
        <v>0</v>
      </c>
      <c r="Q348" s="26">
        <v>114</v>
      </c>
      <c r="R348" s="26">
        <v>0</v>
      </c>
      <c r="S348" s="26">
        <v>0</v>
      </c>
      <c r="T348" s="26">
        <v>0</v>
      </c>
      <c r="U348" s="26">
        <v>-6.4</v>
      </c>
      <c r="V348" s="26">
        <v>40.4</v>
      </c>
      <c r="W348" s="26">
        <v>0</v>
      </c>
      <c r="X348" s="26">
        <v>-77.900000000000006</v>
      </c>
      <c r="Y348" s="26">
        <v>-50.2</v>
      </c>
      <c r="Z348" s="26">
        <v>0</v>
      </c>
      <c r="AA348" s="26">
        <v>0</v>
      </c>
      <c r="AB348" s="26">
        <v>0</v>
      </c>
      <c r="AC348" s="26">
        <v>0</v>
      </c>
      <c r="AD348" s="26">
        <v>0</v>
      </c>
      <c r="AE348" s="26">
        <v>0</v>
      </c>
      <c r="AF348" s="26">
        <v>0</v>
      </c>
      <c r="AG348" s="26"/>
      <c r="AH348" s="26">
        <v>103290</v>
      </c>
    </row>
    <row r="349" spans="1:34" x14ac:dyDescent="0.2">
      <c r="A349" s="12" t="s">
        <v>232</v>
      </c>
      <c r="B349" s="12" t="s">
        <v>230</v>
      </c>
      <c r="C349" s="12" t="s">
        <v>236</v>
      </c>
      <c r="D349" s="12" t="s">
        <v>10</v>
      </c>
      <c r="E349" s="12" t="s">
        <v>8</v>
      </c>
      <c r="F349" s="12" t="s">
        <v>12</v>
      </c>
      <c r="G349" s="26"/>
      <c r="H349" s="26">
        <v>3.7</v>
      </c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>
        <v>0</v>
      </c>
      <c r="AC349" s="26">
        <v>0</v>
      </c>
      <c r="AD349" s="26">
        <v>0</v>
      </c>
      <c r="AE349" s="26">
        <v>0</v>
      </c>
      <c r="AF349" s="26"/>
      <c r="AG349" s="26"/>
      <c r="AH349" s="26">
        <v>3.7</v>
      </c>
    </row>
    <row r="350" spans="1:34" x14ac:dyDescent="0.2">
      <c r="A350" s="12" t="s">
        <v>232</v>
      </c>
      <c r="B350" s="12" t="s">
        <v>230</v>
      </c>
      <c r="C350" s="12" t="s">
        <v>198</v>
      </c>
      <c r="D350" s="12" t="s">
        <v>10</v>
      </c>
      <c r="E350" s="12" t="s">
        <v>8</v>
      </c>
      <c r="F350" s="12" t="s">
        <v>12</v>
      </c>
      <c r="G350" s="26"/>
      <c r="H350" s="26">
        <v>100.1</v>
      </c>
      <c r="I350" s="26"/>
      <c r="J350" s="26"/>
      <c r="K350" s="26">
        <v>277</v>
      </c>
      <c r="L350" s="26">
        <v>275</v>
      </c>
      <c r="M350" s="26">
        <v>386.5</v>
      </c>
      <c r="N350" s="26">
        <v>0.7</v>
      </c>
      <c r="O350" s="26">
        <v>0</v>
      </c>
      <c r="P350" s="26">
        <v>0.2</v>
      </c>
      <c r="Q350" s="26">
        <v>0.1</v>
      </c>
      <c r="R350" s="26">
        <v>0.1</v>
      </c>
      <c r="S350" s="26">
        <v>0</v>
      </c>
      <c r="T350" s="26">
        <v>0</v>
      </c>
      <c r="U350" s="26">
        <v>0</v>
      </c>
      <c r="V350" s="26">
        <v>0</v>
      </c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>
        <v>100.1</v>
      </c>
    </row>
    <row r="351" spans="1:34" x14ac:dyDescent="0.2">
      <c r="A351" s="12" t="s">
        <v>232</v>
      </c>
      <c r="B351" s="12" t="s">
        <v>230</v>
      </c>
      <c r="C351" s="12" t="s">
        <v>199</v>
      </c>
      <c r="D351" s="12" t="s">
        <v>10</v>
      </c>
      <c r="E351" s="12" t="s">
        <v>8</v>
      </c>
      <c r="F351" s="12" t="s">
        <v>12</v>
      </c>
      <c r="G351" s="26"/>
      <c r="H351" s="26">
        <v>0</v>
      </c>
      <c r="I351" s="26">
        <v>32</v>
      </c>
      <c r="J351" s="26">
        <v>21.3</v>
      </c>
      <c r="K351" s="26">
        <v>0</v>
      </c>
      <c r="L351" s="26">
        <v>0.8</v>
      </c>
      <c r="M351" s="26">
        <v>0</v>
      </c>
      <c r="N351" s="26">
        <v>0.1</v>
      </c>
      <c r="O351" s="26">
        <v>-0.6</v>
      </c>
      <c r="P351" s="26">
        <v>0</v>
      </c>
      <c r="Q351" s="26">
        <v>0.1</v>
      </c>
      <c r="R351" s="26">
        <v>0</v>
      </c>
      <c r="S351" s="26">
        <v>0.2</v>
      </c>
      <c r="T351" s="26">
        <v>0.1</v>
      </c>
      <c r="U351" s="26">
        <v>0.1</v>
      </c>
      <c r="V351" s="26">
        <v>0.2</v>
      </c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>
        <v>0</v>
      </c>
    </row>
    <row r="352" spans="1:34" x14ac:dyDescent="0.2">
      <c r="A352" s="12" t="s">
        <v>232</v>
      </c>
      <c r="B352" s="12" t="s">
        <v>230</v>
      </c>
      <c r="C352" s="12" t="s">
        <v>200</v>
      </c>
      <c r="D352" s="12" t="s">
        <v>10</v>
      </c>
      <c r="E352" s="12" t="s">
        <v>8</v>
      </c>
      <c r="F352" s="12" t="s">
        <v>12</v>
      </c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 spans="1:34" x14ac:dyDescent="0.2">
      <c r="A353" s="12" t="s">
        <v>232</v>
      </c>
      <c r="B353" s="12" t="s">
        <v>230</v>
      </c>
      <c r="C353" s="12" t="s">
        <v>201</v>
      </c>
      <c r="D353" s="12" t="s">
        <v>10</v>
      </c>
      <c r="E353" s="12" t="s">
        <v>8</v>
      </c>
      <c r="F353" s="12" t="s">
        <v>12</v>
      </c>
      <c r="G353" s="26"/>
      <c r="H353" s="26">
        <v>176</v>
      </c>
      <c r="I353" s="26">
        <v>154</v>
      </c>
      <c r="J353" s="26">
        <v>0</v>
      </c>
      <c r="K353" s="26">
        <v>0</v>
      </c>
      <c r="L353" s="26">
        <v>103.4</v>
      </c>
      <c r="M353" s="26">
        <v>2.2000000000000002</v>
      </c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>
        <v>176</v>
      </c>
    </row>
    <row r="354" spans="1:34" x14ac:dyDescent="0.2">
      <c r="A354" s="12" t="s">
        <v>232</v>
      </c>
      <c r="B354" s="12" t="s">
        <v>230</v>
      </c>
      <c r="C354" s="12" t="s">
        <v>202</v>
      </c>
      <c r="D354" s="12" t="s">
        <v>10</v>
      </c>
      <c r="E354" s="12" t="s">
        <v>8</v>
      </c>
      <c r="F354" s="12" t="s">
        <v>12</v>
      </c>
      <c r="G354" s="26"/>
      <c r="H354" s="26">
        <v>4.7</v>
      </c>
      <c r="I354" s="26"/>
      <c r="J354" s="26">
        <v>0</v>
      </c>
      <c r="K354" s="26">
        <v>12.1</v>
      </c>
      <c r="L354" s="26">
        <v>2.5</v>
      </c>
      <c r="M354" s="26">
        <v>1.7</v>
      </c>
      <c r="N354" s="26">
        <v>-11</v>
      </c>
      <c r="O354" s="26">
        <v>4</v>
      </c>
      <c r="P354" s="26">
        <v>3</v>
      </c>
      <c r="Q354" s="26">
        <v>1.3</v>
      </c>
      <c r="R354" s="26">
        <v>0</v>
      </c>
      <c r="S354" s="26">
        <v>3.6</v>
      </c>
      <c r="T354" s="26">
        <v>2.2000000000000002</v>
      </c>
      <c r="U354" s="26">
        <v>3.3</v>
      </c>
      <c r="V354" s="26">
        <v>2.4</v>
      </c>
      <c r="W354" s="26">
        <v>2.7</v>
      </c>
      <c r="X354" s="26">
        <v>1.9</v>
      </c>
      <c r="Y354" s="26">
        <v>0.8</v>
      </c>
      <c r="Z354" s="26">
        <v>0.6</v>
      </c>
      <c r="AA354" s="26">
        <v>1</v>
      </c>
      <c r="AB354" s="26">
        <v>2.4</v>
      </c>
      <c r="AC354" s="26">
        <v>0.6</v>
      </c>
      <c r="AD354" s="26">
        <v>1.3</v>
      </c>
      <c r="AE354" s="26">
        <v>0.8</v>
      </c>
      <c r="AF354" s="26"/>
      <c r="AG354" s="26"/>
      <c r="AH354" s="26">
        <v>4.7</v>
      </c>
    </row>
    <row r="355" spans="1:34" x14ac:dyDescent="0.2">
      <c r="A355" s="12" t="s">
        <v>232</v>
      </c>
      <c r="B355" s="12" t="s">
        <v>230</v>
      </c>
      <c r="C355" s="12" t="s">
        <v>203</v>
      </c>
      <c r="D355" s="12" t="s">
        <v>10</v>
      </c>
      <c r="E355" s="12" t="s">
        <v>8</v>
      </c>
      <c r="F355" s="12" t="s">
        <v>12</v>
      </c>
      <c r="G355" s="26">
        <v>0</v>
      </c>
      <c r="H355" s="26">
        <v>0</v>
      </c>
      <c r="I355" s="26"/>
      <c r="J355" s="26">
        <v>0</v>
      </c>
      <c r="K355" s="26"/>
      <c r="L355" s="26"/>
      <c r="M355" s="26"/>
      <c r="N355" s="26">
        <v>0.3</v>
      </c>
      <c r="O355" s="26">
        <v>0</v>
      </c>
      <c r="P355" s="26">
        <v>0.1</v>
      </c>
      <c r="Q355" s="26">
        <v>0.1</v>
      </c>
      <c r="R355" s="26">
        <v>0.1</v>
      </c>
      <c r="S355" s="26">
        <v>0</v>
      </c>
      <c r="T355" s="26">
        <v>0</v>
      </c>
      <c r="U355" s="26">
        <v>0</v>
      </c>
      <c r="V355" s="26">
        <v>0</v>
      </c>
      <c r="W355" s="26">
        <v>0</v>
      </c>
      <c r="X355" s="26">
        <v>0</v>
      </c>
      <c r="Y355" s="26">
        <v>0</v>
      </c>
      <c r="Z355" s="26">
        <v>0</v>
      </c>
      <c r="AA355" s="26">
        <v>0</v>
      </c>
      <c r="AB355" s="26">
        <v>0</v>
      </c>
      <c r="AC355" s="26">
        <v>0</v>
      </c>
      <c r="AD355" s="26">
        <v>0</v>
      </c>
      <c r="AE355" s="26">
        <v>0</v>
      </c>
      <c r="AF355" s="26">
        <v>0</v>
      </c>
      <c r="AG355" s="26"/>
      <c r="AH355" s="26">
        <v>0</v>
      </c>
    </row>
    <row r="356" spans="1:34" x14ac:dyDescent="0.2">
      <c r="A356" s="12" t="s">
        <v>232</v>
      </c>
      <c r="B356" s="12" t="s">
        <v>230</v>
      </c>
      <c r="C356" s="12" t="s">
        <v>204</v>
      </c>
      <c r="D356" s="12" t="s">
        <v>10</v>
      </c>
      <c r="E356" s="12" t="s">
        <v>8</v>
      </c>
      <c r="F356" s="12" t="s">
        <v>12</v>
      </c>
      <c r="G356" s="26"/>
      <c r="H356" s="26">
        <v>0</v>
      </c>
      <c r="I356" s="26">
        <v>0</v>
      </c>
      <c r="J356" s="26">
        <v>0</v>
      </c>
      <c r="K356" s="26">
        <v>0</v>
      </c>
      <c r="L356" s="26">
        <v>14.3</v>
      </c>
      <c r="M356" s="26">
        <v>33.1</v>
      </c>
      <c r="N356" s="26">
        <v>0</v>
      </c>
      <c r="O356" s="26">
        <v>3.3</v>
      </c>
      <c r="P356" s="26">
        <v>-2178.6</v>
      </c>
      <c r="Q356" s="26">
        <v>2820.7</v>
      </c>
      <c r="R356" s="26">
        <v>0.7</v>
      </c>
      <c r="S356" s="26">
        <v>0</v>
      </c>
      <c r="T356" s="26">
        <v>0</v>
      </c>
      <c r="U356" s="26">
        <v>0</v>
      </c>
      <c r="V356" s="26">
        <v>0</v>
      </c>
      <c r="W356" s="26">
        <v>0</v>
      </c>
      <c r="X356" s="26">
        <v>0</v>
      </c>
      <c r="Y356" s="26">
        <v>0</v>
      </c>
      <c r="Z356" s="26">
        <v>0</v>
      </c>
      <c r="AA356" s="26">
        <v>0</v>
      </c>
      <c r="AB356" s="26">
        <v>0</v>
      </c>
      <c r="AC356" s="26">
        <v>0</v>
      </c>
      <c r="AD356" s="26">
        <v>0</v>
      </c>
      <c r="AE356" s="26">
        <v>0</v>
      </c>
      <c r="AF356" s="26">
        <v>0</v>
      </c>
      <c r="AG356" s="26"/>
      <c r="AH356" s="26">
        <v>0</v>
      </c>
    </row>
    <row r="357" spans="1:34" x14ac:dyDescent="0.2">
      <c r="A357" s="12" t="s">
        <v>232</v>
      </c>
      <c r="B357" s="12" t="s">
        <v>230</v>
      </c>
      <c r="C357" s="12" t="s">
        <v>205</v>
      </c>
      <c r="D357" s="12" t="s">
        <v>10</v>
      </c>
      <c r="E357" s="12" t="s">
        <v>8</v>
      </c>
      <c r="F357" s="12" t="s">
        <v>12</v>
      </c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 spans="1:34" x14ac:dyDescent="0.2">
      <c r="A358" s="12" t="s">
        <v>232</v>
      </c>
      <c r="B358" s="12" t="s">
        <v>230</v>
      </c>
      <c r="C358" s="12" t="s">
        <v>206</v>
      </c>
      <c r="D358" s="12" t="s">
        <v>10</v>
      </c>
      <c r="E358" s="12" t="s">
        <v>8</v>
      </c>
      <c r="F358" s="12" t="s">
        <v>12</v>
      </c>
      <c r="G358" s="26"/>
      <c r="H358" s="26">
        <v>11924</v>
      </c>
      <c r="I358" s="26"/>
      <c r="J358" s="26"/>
      <c r="K358" s="26">
        <v>7232.5</v>
      </c>
      <c r="L358" s="26">
        <v>39098.400000000001</v>
      </c>
      <c r="M358" s="26">
        <v>2414.5</v>
      </c>
      <c r="N358" s="26">
        <v>-17922.3</v>
      </c>
      <c r="O358" s="26">
        <v>-10891</v>
      </c>
      <c r="P358" s="26">
        <v>-27239.8</v>
      </c>
      <c r="Q358" s="26">
        <v>-32358.7</v>
      </c>
      <c r="R358" s="26">
        <v>-12487.2</v>
      </c>
      <c r="S358" s="26">
        <v>-18660.400000000001</v>
      </c>
      <c r="T358" s="26">
        <v>818.4</v>
      </c>
      <c r="U358" s="26">
        <v>-2182.4</v>
      </c>
      <c r="V358" s="26">
        <v>-568.70000000000005</v>
      </c>
      <c r="W358" s="26">
        <v>9.4</v>
      </c>
      <c r="X358" s="26">
        <v>-1718.2</v>
      </c>
      <c r="Y358" s="26">
        <v>7.4</v>
      </c>
      <c r="Z358" s="26">
        <v>-222.3</v>
      </c>
      <c r="AA358" s="26">
        <v>-412.4</v>
      </c>
      <c r="AB358" s="26">
        <v>-193.2</v>
      </c>
      <c r="AC358" s="26">
        <v>-953.9</v>
      </c>
      <c r="AD358" s="26">
        <v>-252.3</v>
      </c>
      <c r="AE358" s="26">
        <v>-317.39999999999998</v>
      </c>
      <c r="AF358" s="54"/>
      <c r="AG358" s="26"/>
      <c r="AH358" s="26">
        <v>11924</v>
      </c>
    </row>
    <row r="359" spans="1:34" x14ac:dyDescent="0.2">
      <c r="A359" s="12" t="s">
        <v>232</v>
      </c>
      <c r="B359" s="12" t="s">
        <v>230</v>
      </c>
      <c r="C359" s="12" t="s">
        <v>207</v>
      </c>
      <c r="D359" s="12" t="s">
        <v>10</v>
      </c>
      <c r="E359" s="12" t="s">
        <v>8</v>
      </c>
      <c r="F359" s="12" t="s">
        <v>12</v>
      </c>
      <c r="G359" s="26"/>
      <c r="H359" s="26">
        <v>75.8</v>
      </c>
      <c r="I359" s="26"/>
      <c r="J359" s="26"/>
      <c r="K359" s="26"/>
      <c r="L359" s="26">
        <v>43.2</v>
      </c>
      <c r="M359" s="26">
        <v>9.6</v>
      </c>
      <c r="N359" s="26">
        <v>7.9</v>
      </c>
      <c r="O359" s="26">
        <v>11.5</v>
      </c>
      <c r="P359" s="26">
        <v>2.8</v>
      </c>
      <c r="Q359" s="26">
        <v>0</v>
      </c>
      <c r="R359" s="26">
        <v>0</v>
      </c>
      <c r="S359" s="26">
        <v>0.4</v>
      </c>
      <c r="T359" s="26">
        <v>2.2000000000000002</v>
      </c>
      <c r="U359" s="26">
        <v>0</v>
      </c>
      <c r="V359" s="26">
        <v>0</v>
      </c>
      <c r="W359" s="26">
        <v>0</v>
      </c>
      <c r="X359" s="26">
        <v>0</v>
      </c>
      <c r="Y359" s="26">
        <v>0</v>
      </c>
      <c r="Z359" s="26">
        <v>0</v>
      </c>
      <c r="AA359" s="26">
        <v>0</v>
      </c>
      <c r="AB359" s="26">
        <v>0</v>
      </c>
      <c r="AC359" s="26">
        <v>0</v>
      </c>
      <c r="AD359" s="26">
        <v>0</v>
      </c>
      <c r="AE359" s="26">
        <v>0</v>
      </c>
      <c r="AF359" s="26"/>
      <c r="AG359" s="26"/>
      <c r="AH359" s="26">
        <v>75.8</v>
      </c>
    </row>
    <row r="360" spans="1:34" x14ac:dyDescent="0.2">
      <c r="A360" s="12" t="s">
        <v>232</v>
      </c>
      <c r="B360" s="12" t="s">
        <v>230</v>
      </c>
      <c r="C360" s="12" t="s">
        <v>233</v>
      </c>
      <c r="D360" s="12" t="s">
        <v>10</v>
      </c>
      <c r="E360" s="12" t="s">
        <v>13</v>
      </c>
      <c r="F360" s="12" t="s">
        <v>14</v>
      </c>
      <c r="G360" s="26"/>
      <c r="H360" s="26">
        <v>0</v>
      </c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>
        <v>0</v>
      </c>
      <c r="AC360" s="26">
        <v>0</v>
      </c>
      <c r="AD360" s="26">
        <v>0</v>
      </c>
      <c r="AE360" s="26">
        <v>0</v>
      </c>
      <c r="AF360" s="26">
        <v>0</v>
      </c>
      <c r="AG360" s="26"/>
      <c r="AH360" s="26">
        <v>0</v>
      </c>
    </row>
    <row r="361" spans="1:34" x14ac:dyDescent="0.2">
      <c r="A361" s="12" t="s">
        <v>232</v>
      </c>
      <c r="B361" s="12" t="s">
        <v>230</v>
      </c>
      <c r="C361" s="12" t="s">
        <v>164</v>
      </c>
      <c r="D361" s="12" t="s">
        <v>10</v>
      </c>
      <c r="E361" s="12" t="s">
        <v>13</v>
      </c>
      <c r="F361" s="12" t="s">
        <v>14</v>
      </c>
      <c r="G361" s="26"/>
      <c r="H361" s="26">
        <v>853.7</v>
      </c>
      <c r="I361" s="26"/>
      <c r="J361" s="26">
        <v>468</v>
      </c>
      <c r="K361" s="26">
        <v>508.6</v>
      </c>
      <c r="L361" s="26">
        <v>358.6</v>
      </c>
      <c r="M361" s="26">
        <v>227.3</v>
      </c>
      <c r="N361" s="26">
        <v>84.6</v>
      </c>
      <c r="O361" s="26">
        <v>0</v>
      </c>
      <c r="P361" s="26">
        <v>0</v>
      </c>
      <c r="Q361" s="26">
        <v>0</v>
      </c>
      <c r="R361" s="26">
        <v>0</v>
      </c>
      <c r="S361" s="26">
        <v>0</v>
      </c>
      <c r="T361" s="26">
        <v>0</v>
      </c>
      <c r="U361" s="26">
        <v>0</v>
      </c>
      <c r="V361" s="26">
        <v>0</v>
      </c>
      <c r="W361" s="26">
        <v>0</v>
      </c>
      <c r="X361" s="26">
        <v>0</v>
      </c>
      <c r="Y361" s="26">
        <v>0</v>
      </c>
      <c r="Z361" s="26">
        <v>0</v>
      </c>
      <c r="AA361" s="26">
        <v>0</v>
      </c>
      <c r="AB361" s="26">
        <v>0</v>
      </c>
      <c r="AC361" s="26">
        <v>0</v>
      </c>
      <c r="AD361" s="26">
        <v>0</v>
      </c>
      <c r="AE361" s="26">
        <v>0</v>
      </c>
      <c r="AF361" s="26">
        <v>0</v>
      </c>
      <c r="AG361" s="26"/>
      <c r="AH361" s="26">
        <v>853.7</v>
      </c>
    </row>
    <row r="362" spans="1:34" x14ac:dyDescent="0.2">
      <c r="A362" s="12" t="s">
        <v>232</v>
      </c>
      <c r="B362" s="12" t="s">
        <v>230</v>
      </c>
      <c r="C362" s="12" t="s">
        <v>165</v>
      </c>
      <c r="D362" s="12" t="s">
        <v>10</v>
      </c>
      <c r="E362" s="12" t="s">
        <v>13</v>
      </c>
      <c r="F362" s="12" t="s">
        <v>14</v>
      </c>
      <c r="G362" s="26"/>
      <c r="H362" s="26">
        <v>197.7</v>
      </c>
      <c r="I362" s="26">
        <v>112.3</v>
      </c>
      <c r="J362" s="26">
        <v>97.1</v>
      </c>
      <c r="K362" s="26">
        <v>75.3</v>
      </c>
      <c r="L362" s="26">
        <v>35.200000000000003</v>
      </c>
      <c r="M362" s="26">
        <v>36.700000000000003</v>
      </c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>
        <v>197.7</v>
      </c>
    </row>
    <row r="363" spans="1:34" x14ac:dyDescent="0.2">
      <c r="A363" s="12" t="s">
        <v>232</v>
      </c>
      <c r="B363" s="12" t="s">
        <v>230</v>
      </c>
      <c r="C363" s="12" t="s">
        <v>166</v>
      </c>
      <c r="D363" s="12" t="s">
        <v>10</v>
      </c>
      <c r="E363" s="12" t="s">
        <v>13</v>
      </c>
      <c r="F363" s="12" t="s">
        <v>14</v>
      </c>
      <c r="G363" s="26"/>
      <c r="H363" s="26">
        <v>0.1</v>
      </c>
      <c r="I363" s="26"/>
      <c r="J363" s="26"/>
      <c r="K363" s="26"/>
      <c r="L363" s="26"/>
      <c r="M363" s="26"/>
      <c r="N363" s="26"/>
      <c r="O363" s="26">
        <v>0.1</v>
      </c>
      <c r="P363" s="26">
        <v>0</v>
      </c>
      <c r="Q363" s="26">
        <v>0</v>
      </c>
      <c r="R363" s="26">
        <v>0</v>
      </c>
      <c r="S363" s="26">
        <v>0</v>
      </c>
      <c r="T363" s="26">
        <v>0</v>
      </c>
      <c r="U363" s="26">
        <v>0</v>
      </c>
      <c r="V363" s="26">
        <v>0</v>
      </c>
      <c r="W363" s="26">
        <v>0</v>
      </c>
      <c r="X363" s="26">
        <v>0</v>
      </c>
      <c r="Y363" s="26">
        <v>0</v>
      </c>
      <c r="Z363" s="26">
        <v>0</v>
      </c>
      <c r="AA363" s="26">
        <v>0</v>
      </c>
      <c r="AB363" s="26">
        <v>0</v>
      </c>
      <c r="AC363" s="26">
        <v>0</v>
      </c>
      <c r="AD363" s="26">
        <v>0</v>
      </c>
      <c r="AE363" s="26">
        <v>0</v>
      </c>
      <c r="AF363" s="26"/>
      <c r="AG363" s="26"/>
      <c r="AH363" s="26">
        <v>0.1</v>
      </c>
    </row>
    <row r="364" spans="1:34" x14ac:dyDescent="0.2">
      <c r="A364" s="12" t="s">
        <v>232</v>
      </c>
      <c r="B364" s="12" t="s">
        <v>230</v>
      </c>
      <c r="C364" s="12" t="s">
        <v>167</v>
      </c>
      <c r="D364" s="12" t="s">
        <v>10</v>
      </c>
      <c r="E364" s="12" t="s">
        <v>13</v>
      </c>
      <c r="F364" s="12" t="s">
        <v>14</v>
      </c>
      <c r="G364" s="26"/>
      <c r="H364" s="26">
        <v>11</v>
      </c>
      <c r="I364" s="26">
        <v>11.1</v>
      </c>
      <c r="J364" s="26">
        <v>11.1</v>
      </c>
      <c r="K364" s="26">
        <v>10.9</v>
      </c>
      <c r="L364" s="26">
        <v>10.9</v>
      </c>
      <c r="M364" s="26">
        <v>8.8000000000000007</v>
      </c>
      <c r="N364" s="26">
        <v>0.4</v>
      </c>
      <c r="O364" s="26">
        <v>6.1</v>
      </c>
      <c r="P364" s="26">
        <v>2.6</v>
      </c>
      <c r="Q364" s="26">
        <v>1</v>
      </c>
      <c r="R364" s="26">
        <v>0</v>
      </c>
      <c r="S364" s="26">
        <v>0</v>
      </c>
      <c r="T364" s="26">
        <v>0</v>
      </c>
      <c r="U364" s="26">
        <v>0</v>
      </c>
      <c r="V364" s="26">
        <v>0</v>
      </c>
      <c r="W364" s="26">
        <v>0</v>
      </c>
      <c r="X364" s="26">
        <v>0</v>
      </c>
      <c r="Y364" s="26">
        <v>0</v>
      </c>
      <c r="Z364" s="26">
        <v>0</v>
      </c>
      <c r="AA364" s="26">
        <v>0</v>
      </c>
      <c r="AB364" s="26">
        <v>0</v>
      </c>
      <c r="AC364" s="26">
        <v>0</v>
      </c>
      <c r="AD364" s="26">
        <v>0</v>
      </c>
      <c r="AE364" s="26">
        <v>0</v>
      </c>
      <c r="AF364" s="26">
        <v>0</v>
      </c>
      <c r="AG364" s="26"/>
      <c r="AH364" s="26">
        <v>11</v>
      </c>
    </row>
    <row r="365" spans="1:34" x14ac:dyDescent="0.2">
      <c r="A365" s="12" t="s">
        <v>232</v>
      </c>
      <c r="B365" s="12" t="s">
        <v>230</v>
      </c>
      <c r="C365" s="12" t="s">
        <v>168</v>
      </c>
      <c r="D365" s="12" t="s">
        <v>10</v>
      </c>
      <c r="E365" s="12" t="s">
        <v>13</v>
      </c>
      <c r="F365" s="12" t="s">
        <v>14</v>
      </c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 spans="1:34" x14ac:dyDescent="0.2">
      <c r="A366" s="12" t="s">
        <v>232</v>
      </c>
      <c r="B366" s="12" t="s">
        <v>230</v>
      </c>
      <c r="C366" s="12" t="s">
        <v>169</v>
      </c>
      <c r="D366" s="12" t="s">
        <v>10</v>
      </c>
      <c r="E366" s="12" t="s">
        <v>13</v>
      </c>
      <c r="F366" s="12" t="s">
        <v>14</v>
      </c>
      <c r="G366" s="26"/>
      <c r="H366" s="26">
        <v>15</v>
      </c>
      <c r="I366" s="26"/>
      <c r="J366" s="26"/>
      <c r="K366" s="26"/>
      <c r="L366" s="26">
        <v>4.5</v>
      </c>
      <c r="M366" s="26">
        <v>4.5</v>
      </c>
      <c r="N366" s="26">
        <v>4.5</v>
      </c>
      <c r="O366" s="26">
        <v>0.1</v>
      </c>
      <c r="P366" s="26">
        <v>0</v>
      </c>
      <c r="Q366" s="26">
        <v>0</v>
      </c>
      <c r="R366" s="26">
        <v>0</v>
      </c>
      <c r="S366" s="26">
        <v>0</v>
      </c>
      <c r="T366" s="26">
        <v>0</v>
      </c>
      <c r="U366" s="26">
        <v>0</v>
      </c>
      <c r="V366" s="26">
        <v>0</v>
      </c>
      <c r="W366" s="26">
        <v>0</v>
      </c>
      <c r="X366" s="26">
        <v>0</v>
      </c>
      <c r="Y366" s="26">
        <v>0</v>
      </c>
      <c r="Z366" s="26"/>
      <c r="AA366" s="26"/>
      <c r="AB366" s="26"/>
      <c r="AC366" s="26"/>
      <c r="AD366" s="26"/>
      <c r="AE366" s="26"/>
      <c r="AF366" s="26"/>
      <c r="AG366" s="26"/>
      <c r="AH366" s="26">
        <v>15</v>
      </c>
    </row>
    <row r="367" spans="1:34" x14ac:dyDescent="0.2">
      <c r="A367" s="12" t="s">
        <v>232</v>
      </c>
      <c r="B367" s="12" t="s">
        <v>230</v>
      </c>
      <c r="C367" s="12" t="s">
        <v>170</v>
      </c>
      <c r="D367" s="12" t="s">
        <v>10</v>
      </c>
      <c r="E367" s="12" t="s">
        <v>13</v>
      </c>
      <c r="F367" s="12" t="s">
        <v>14</v>
      </c>
      <c r="G367" s="26"/>
      <c r="H367" s="26">
        <v>1292.2</v>
      </c>
      <c r="I367" s="26">
        <v>1080.3</v>
      </c>
      <c r="J367" s="26">
        <v>668.3</v>
      </c>
      <c r="K367" s="26">
        <v>440.1</v>
      </c>
      <c r="L367" s="26">
        <v>457.8</v>
      </c>
      <c r="M367" s="26">
        <v>490.3</v>
      </c>
      <c r="N367" s="26">
        <v>183.2</v>
      </c>
      <c r="O367" s="26">
        <v>0</v>
      </c>
      <c r="P367" s="26">
        <v>0</v>
      </c>
      <c r="Q367" s="26">
        <v>0</v>
      </c>
      <c r="R367" s="26">
        <v>0</v>
      </c>
      <c r="S367" s="26">
        <v>0</v>
      </c>
      <c r="T367" s="26">
        <v>0</v>
      </c>
      <c r="U367" s="26">
        <v>-0.1</v>
      </c>
      <c r="V367" s="26">
        <v>0</v>
      </c>
      <c r="W367" s="26">
        <v>0</v>
      </c>
      <c r="X367" s="26">
        <v>0</v>
      </c>
      <c r="Y367" s="26">
        <v>0</v>
      </c>
      <c r="Z367" s="26">
        <v>0</v>
      </c>
      <c r="AA367" s="26">
        <v>0</v>
      </c>
      <c r="AB367" s="26">
        <v>0</v>
      </c>
      <c r="AC367" s="26">
        <v>0</v>
      </c>
      <c r="AD367" s="26">
        <v>0</v>
      </c>
      <c r="AE367" s="26">
        <v>0</v>
      </c>
      <c r="AF367" s="26">
        <v>0</v>
      </c>
      <c r="AG367" s="26"/>
      <c r="AH367" s="26">
        <v>1292.2</v>
      </c>
    </row>
    <row r="368" spans="1:34" x14ac:dyDescent="0.2">
      <c r="A368" s="12" t="s">
        <v>232</v>
      </c>
      <c r="B368" s="12" t="s">
        <v>230</v>
      </c>
      <c r="C368" s="12" t="s">
        <v>171</v>
      </c>
      <c r="D368" s="12" t="s">
        <v>10</v>
      </c>
      <c r="E368" s="12" t="s">
        <v>13</v>
      </c>
      <c r="F368" s="12" t="s">
        <v>14</v>
      </c>
      <c r="G368" s="26"/>
      <c r="H368" s="26">
        <v>0</v>
      </c>
      <c r="I368" s="26">
        <v>0</v>
      </c>
      <c r="J368" s="26">
        <v>0</v>
      </c>
      <c r="K368" s="26">
        <v>1.3</v>
      </c>
      <c r="L368" s="26">
        <v>3.2</v>
      </c>
      <c r="M368" s="26">
        <v>1.4</v>
      </c>
      <c r="N368" s="26">
        <v>0</v>
      </c>
      <c r="O368" s="26">
        <v>2.5</v>
      </c>
      <c r="P368" s="26">
        <v>0.4</v>
      </c>
      <c r="Q368" s="26">
        <v>0.7</v>
      </c>
      <c r="R368" s="26">
        <v>4.8</v>
      </c>
      <c r="S368" s="26">
        <v>0</v>
      </c>
      <c r="T368" s="26">
        <v>0</v>
      </c>
      <c r="U368" s="26">
        <v>0</v>
      </c>
      <c r="V368" s="26">
        <v>0</v>
      </c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>
        <v>0</v>
      </c>
    </row>
    <row r="369" spans="1:34" x14ac:dyDescent="0.2">
      <c r="A369" s="12" t="s">
        <v>232</v>
      </c>
      <c r="B369" s="12" t="s">
        <v>230</v>
      </c>
      <c r="C369" s="12" t="s">
        <v>172</v>
      </c>
      <c r="D369" s="12" t="s">
        <v>10</v>
      </c>
      <c r="E369" s="12" t="s">
        <v>13</v>
      </c>
      <c r="F369" s="12" t="s">
        <v>14</v>
      </c>
      <c r="G369" s="26"/>
      <c r="H369" s="26">
        <v>14.8</v>
      </c>
      <c r="I369" s="26"/>
      <c r="J369" s="26"/>
      <c r="K369" s="26"/>
      <c r="L369" s="26">
        <v>4.3</v>
      </c>
      <c r="M369" s="26">
        <v>1.8</v>
      </c>
      <c r="N369" s="26">
        <v>3.5</v>
      </c>
      <c r="O369" s="26">
        <v>0</v>
      </c>
      <c r="P369" s="26">
        <v>0</v>
      </c>
      <c r="Q369" s="26">
        <v>0</v>
      </c>
      <c r="R369" s="26">
        <v>0</v>
      </c>
      <c r="S369" s="26">
        <v>-0.1</v>
      </c>
      <c r="T369" s="26">
        <v>0</v>
      </c>
      <c r="U369" s="26">
        <v>0</v>
      </c>
      <c r="V369" s="26">
        <v>0</v>
      </c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>
        <v>14.8</v>
      </c>
    </row>
    <row r="370" spans="1:34" x14ac:dyDescent="0.2">
      <c r="A370" s="12" t="s">
        <v>232</v>
      </c>
      <c r="B370" s="12" t="s">
        <v>230</v>
      </c>
      <c r="C370" s="12" t="s">
        <v>173</v>
      </c>
      <c r="D370" s="12" t="s">
        <v>10</v>
      </c>
      <c r="E370" s="12" t="s">
        <v>13</v>
      </c>
      <c r="F370" s="12" t="s">
        <v>14</v>
      </c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 spans="1:34" x14ac:dyDescent="0.2">
      <c r="A371" s="12" t="s">
        <v>232</v>
      </c>
      <c r="B371" s="12" t="s">
        <v>230</v>
      </c>
      <c r="C371" s="12" t="s">
        <v>174</v>
      </c>
      <c r="D371" s="12" t="s">
        <v>10</v>
      </c>
      <c r="E371" s="12" t="s">
        <v>13</v>
      </c>
      <c r="F371" s="12" t="s">
        <v>14</v>
      </c>
      <c r="G371" s="26"/>
      <c r="H371" s="26">
        <v>0</v>
      </c>
      <c r="I371" s="26"/>
      <c r="J371" s="26"/>
      <c r="K371" s="26"/>
      <c r="L371" s="26"/>
      <c r="M371" s="26"/>
      <c r="N371" s="26">
        <v>0</v>
      </c>
      <c r="O371" s="26">
        <v>0.1</v>
      </c>
      <c r="P371" s="26">
        <v>0</v>
      </c>
      <c r="Q371" s="26">
        <v>0</v>
      </c>
      <c r="R371" s="26">
        <v>0</v>
      </c>
      <c r="S371" s="26">
        <v>0</v>
      </c>
      <c r="T371" s="26">
        <v>0</v>
      </c>
      <c r="U371" s="26">
        <v>0</v>
      </c>
      <c r="V371" s="26">
        <v>0</v>
      </c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>
        <v>0</v>
      </c>
    </row>
    <row r="372" spans="1:34" x14ac:dyDescent="0.2">
      <c r="A372" s="12" t="s">
        <v>232</v>
      </c>
      <c r="B372" s="12" t="s">
        <v>230</v>
      </c>
      <c r="C372" s="12" t="s">
        <v>234</v>
      </c>
      <c r="D372" s="12" t="s">
        <v>10</v>
      </c>
      <c r="E372" s="12" t="s">
        <v>13</v>
      </c>
      <c r="F372" s="12" t="s">
        <v>14</v>
      </c>
      <c r="G372" s="26"/>
      <c r="H372" s="26">
        <v>13598.2</v>
      </c>
      <c r="I372" s="26">
        <v>11872.7</v>
      </c>
      <c r="J372" s="26">
        <v>11414</v>
      </c>
      <c r="K372" s="26">
        <v>8551.7999999999993</v>
      </c>
      <c r="L372" s="26">
        <v>6528.4</v>
      </c>
      <c r="M372" s="26">
        <v>4591.1000000000004</v>
      </c>
      <c r="N372" s="26">
        <v>4303.8</v>
      </c>
      <c r="O372" s="26">
        <v>0.2</v>
      </c>
      <c r="P372" s="26">
        <v>7.7</v>
      </c>
      <c r="Q372" s="26">
        <v>1.5</v>
      </c>
      <c r="R372" s="26">
        <v>1.3</v>
      </c>
      <c r="S372" s="26">
        <v>0</v>
      </c>
      <c r="T372" s="26">
        <v>0.2</v>
      </c>
      <c r="U372" s="26">
        <v>-39.299999999999997</v>
      </c>
      <c r="V372" s="26">
        <v>0</v>
      </c>
      <c r="W372" s="26">
        <v>0.2</v>
      </c>
      <c r="X372" s="26">
        <v>0.1</v>
      </c>
      <c r="Y372" s="26">
        <v>0.4</v>
      </c>
      <c r="Z372" s="26">
        <v>0</v>
      </c>
      <c r="AA372" s="26">
        <v>0</v>
      </c>
      <c r="AB372" s="26">
        <v>-0.2</v>
      </c>
      <c r="AC372" s="26">
        <v>-0.2</v>
      </c>
      <c r="AD372" s="26">
        <v>-0.2</v>
      </c>
      <c r="AE372" s="26">
        <v>0</v>
      </c>
      <c r="AF372" s="26">
        <v>0</v>
      </c>
      <c r="AG372" s="26"/>
      <c r="AH372" s="26">
        <v>13598.2</v>
      </c>
    </row>
    <row r="373" spans="1:34" x14ac:dyDescent="0.2">
      <c r="A373" s="12" t="s">
        <v>232</v>
      </c>
      <c r="B373" s="12" t="s">
        <v>230</v>
      </c>
      <c r="C373" s="12" t="s">
        <v>175</v>
      </c>
      <c r="D373" s="12" t="s">
        <v>10</v>
      </c>
      <c r="E373" s="12" t="s">
        <v>13</v>
      </c>
      <c r="F373" s="12" t="s">
        <v>14</v>
      </c>
      <c r="G373" s="26"/>
      <c r="H373" s="26">
        <v>89</v>
      </c>
      <c r="I373" s="26">
        <v>90.1</v>
      </c>
      <c r="J373" s="26">
        <v>63.9</v>
      </c>
      <c r="K373" s="26">
        <v>60.4</v>
      </c>
      <c r="L373" s="26">
        <v>46.2</v>
      </c>
      <c r="M373" s="26">
        <v>33.6</v>
      </c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>
        <v>89</v>
      </c>
    </row>
    <row r="374" spans="1:34" x14ac:dyDescent="0.2">
      <c r="A374" s="12" t="s">
        <v>232</v>
      </c>
      <c r="B374" s="12" t="s">
        <v>230</v>
      </c>
      <c r="C374" s="12" t="s">
        <v>176</v>
      </c>
      <c r="D374" s="12" t="s">
        <v>10</v>
      </c>
      <c r="E374" s="12" t="s">
        <v>13</v>
      </c>
      <c r="F374" s="12" t="s">
        <v>14</v>
      </c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 spans="1:34" x14ac:dyDescent="0.2">
      <c r="A375" s="12" t="s">
        <v>232</v>
      </c>
      <c r="B375" s="12" t="s">
        <v>230</v>
      </c>
      <c r="C375" s="12" t="s">
        <v>177</v>
      </c>
      <c r="D375" s="12" t="s">
        <v>10</v>
      </c>
      <c r="E375" s="12" t="s">
        <v>13</v>
      </c>
      <c r="F375" s="12" t="s">
        <v>14</v>
      </c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 spans="1:34" x14ac:dyDescent="0.2">
      <c r="A376" s="12" t="s">
        <v>232</v>
      </c>
      <c r="B376" s="12" t="s">
        <v>230</v>
      </c>
      <c r="C376" s="12" t="s">
        <v>178</v>
      </c>
      <c r="D376" s="12" t="s">
        <v>10</v>
      </c>
      <c r="E376" s="12" t="s">
        <v>13</v>
      </c>
      <c r="F376" s="12" t="s">
        <v>14</v>
      </c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 spans="1:34" x14ac:dyDescent="0.2">
      <c r="A377" s="12" t="s">
        <v>232</v>
      </c>
      <c r="B377" s="12" t="s">
        <v>230</v>
      </c>
      <c r="C377" s="12" t="s">
        <v>235</v>
      </c>
      <c r="D377" s="12" t="s">
        <v>10</v>
      </c>
      <c r="E377" s="12" t="s">
        <v>13</v>
      </c>
      <c r="F377" s="12" t="s">
        <v>14</v>
      </c>
      <c r="G377" s="26"/>
      <c r="H377" s="26">
        <v>0</v>
      </c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>
        <v>0</v>
      </c>
      <c r="AB377" s="26">
        <v>0</v>
      </c>
      <c r="AC377" s="26">
        <v>0</v>
      </c>
      <c r="AD377" s="26">
        <v>0</v>
      </c>
      <c r="AE377" s="26">
        <v>0</v>
      </c>
      <c r="AF377" s="26">
        <v>0</v>
      </c>
      <c r="AG377" s="26"/>
      <c r="AH377" s="26">
        <v>0</v>
      </c>
    </row>
    <row r="378" spans="1:34" x14ac:dyDescent="0.2">
      <c r="A378" s="12" t="s">
        <v>232</v>
      </c>
      <c r="B378" s="12" t="s">
        <v>230</v>
      </c>
      <c r="C378" s="12" t="s">
        <v>179</v>
      </c>
      <c r="D378" s="12" t="s">
        <v>10</v>
      </c>
      <c r="E378" s="12" t="s">
        <v>13</v>
      </c>
      <c r="F378" s="12" t="s">
        <v>14</v>
      </c>
      <c r="G378" s="26"/>
      <c r="H378" s="26">
        <v>78.2</v>
      </c>
      <c r="I378" s="26">
        <v>68</v>
      </c>
      <c r="J378" s="26">
        <v>20</v>
      </c>
      <c r="K378" s="26">
        <v>44.7</v>
      </c>
      <c r="L378" s="26">
        <v>23.3</v>
      </c>
      <c r="M378" s="26">
        <v>18.600000000000001</v>
      </c>
      <c r="N378" s="26">
        <v>9</v>
      </c>
      <c r="O378" s="26">
        <v>0</v>
      </c>
      <c r="P378" s="26">
        <v>0</v>
      </c>
      <c r="Q378" s="26">
        <v>0</v>
      </c>
      <c r="R378" s="26">
        <v>0</v>
      </c>
      <c r="S378" s="26">
        <v>0</v>
      </c>
      <c r="T378" s="26">
        <v>0</v>
      </c>
      <c r="U378" s="26">
        <v>0</v>
      </c>
      <c r="V378" s="26">
        <v>0</v>
      </c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>
        <v>78.2</v>
      </c>
    </row>
    <row r="379" spans="1:34" x14ac:dyDescent="0.2">
      <c r="A379" s="12" t="s">
        <v>232</v>
      </c>
      <c r="B379" s="12" t="s">
        <v>230</v>
      </c>
      <c r="C379" s="12" t="s">
        <v>180</v>
      </c>
      <c r="D379" s="12" t="s">
        <v>10</v>
      </c>
      <c r="E379" s="12" t="s">
        <v>13</v>
      </c>
      <c r="F379" s="12" t="s">
        <v>14</v>
      </c>
      <c r="G379" s="26"/>
      <c r="H379" s="26">
        <v>0.6</v>
      </c>
      <c r="I379" s="26">
        <v>0.5</v>
      </c>
      <c r="J379" s="26">
        <v>0.4</v>
      </c>
      <c r="K379" s="26">
        <v>0.5</v>
      </c>
      <c r="L379" s="26">
        <v>0.3</v>
      </c>
      <c r="M379" s="26">
        <v>0.6</v>
      </c>
      <c r="N379" s="26">
        <v>0</v>
      </c>
      <c r="O379" s="26">
        <v>0</v>
      </c>
      <c r="P379" s="26">
        <v>0</v>
      </c>
      <c r="Q379" s="26">
        <v>0</v>
      </c>
      <c r="R379" s="26">
        <v>0</v>
      </c>
      <c r="S379" s="26">
        <v>0</v>
      </c>
      <c r="T379" s="26">
        <v>0</v>
      </c>
      <c r="U379" s="26">
        <v>0</v>
      </c>
      <c r="V379" s="26">
        <v>0</v>
      </c>
      <c r="W379" s="26">
        <v>0</v>
      </c>
      <c r="X379" s="26">
        <v>0</v>
      </c>
      <c r="Y379" s="26">
        <v>0</v>
      </c>
      <c r="Z379" s="26">
        <v>0</v>
      </c>
      <c r="AA379" s="26">
        <v>0</v>
      </c>
      <c r="AB379" s="26">
        <v>0</v>
      </c>
      <c r="AC379" s="26">
        <v>0</v>
      </c>
      <c r="AD379" s="26">
        <v>0</v>
      </c>
      <c r="AE379" s="26">
        <v>0</v>
      </c>
      <c r="AF379" s="26">
        <v>0</v>
      </c>
      <c r="AG379" s="26"/>
      <c r="AH379" s="26">
        <v>0.6</v>
      </c>
    </row>
    <row r="380" spans="1:34" x14ac:dyDescent="0.2">
      <c r="A380" s="12" t="s">
        <v>232</v>
      </c>
      <c r="B380" s="12" t="s">
        <v>230</v>
      </c>
      <c r="C380" s="12" t="s">
        <v>181</v>
      </c>
      <c r="D380" s="12" t="s">
        <v>10</v>
      </c>
      <c r="E380" s="12" t="s">
        <v>13</v>
      </c>
      <c r="F380" s="12" t="s">
        <v>14</v>
      </c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 spans="1:34" x14ac:dyDescent="0.2">
      <c r="A381" s="12" t="s">
        <v>232</v>
      </c>
      <c r="B381" s="12" t="s">
        <v>230</v>
      </c>
      <c r="C381" s="12" t="s">
        <v>182</v>
      </c>
      <c r="D381" s="12" t="s">
        <v>10</v>
      </c>
      <c r="E381" s="12" t="s">
        <v>13</v>
      </c>
      <c r="F381" s="12" t="s">
        <v>14</v>
      </c>
      <c r="G381" s="26"/>
      <c r="H381" s="26">
        <v>370</v>
      </c>
      <c r="I381" s="26"/>
      <c r="J381" s="26"/>
      <c r="K381" s="26">
        <v>375</v>
      </c>
      <c r="L381" s="26">
        <v>252</v>
      </c>
      <c r="M381" s="26">
        <v>183</v>
      </c>
      <c r="N381" s="26">
        <v>178.5</v>
      </c>
      <c r="O381" s="26">
        <v>121</v>
      </c>
      <c r="P381" s="26">
        <v>0</v>
      </c>
      <c r="Q381" s="26">
        <v>0</v>
      </c>
      <c r="R381" s="26">
        <v>0</v>
      </c>
      <c r="S381" s="26">
        <v>0</v>
      </c>
      <c r="T381" s="26">
        <v>0</v>
      </c>
      <c r="U381" s="26">
        <v>0</v>
      </c>
      <c r="V381" s="26">
        <v>0</v>
      </c>
      <c r="W381" s="26">
        <v>0</v>
      </c>
      <c r="X381" s="26">
        <v>0</v>
      </c>
      <c r="Y381" s="26">
        <v>0</v>
      </c>
      <c r="Z381" s="26">
        <v>0</v>
      </c>
      <c r="AA381" s="26">
        <v>0</v>
      </c>
      <c r="AB381" s="26">
        <v>0</v>
      </c>
      <c r="AC381" s="26">
        <v>0</v>
      </c>
      <c r="AD381" s="26">
        <v>0</v>
      </c>
      <c r="AE381" s="26">
        <v>0</v>
      </c>
      <c r="AF381" s="26">
        <v>0</v>
      </c>
      <c r="AG381" s="26"/>
      <c r="AH381" s="26">
        <v>370</v>
      </c>
    </row>
    <row r="382" spans="1:34" x14ac:dyDescent="0.2">
      <c r="A382" s="12" t="s">
        <v>232</v>
      </c>
      <c r="B382" s="12" t="s">
        <v>230</v>
      </c>
      <c r="C382" s="12" t="s">
        <v>183</v>
      </c>
      <c r="D382" s="12" t="s">
        <v>10</v>
      </c>
      <c r="E382" s="12" t="s">
        <v>13</v>
      </c>
      <c r="F382" s="12" t="s">
        <v>14</v>
      </c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 spans="1:34" x14ac:dyDescent="0.2">
      <c r="A383" s="12" t="s">
        <v>232</v>
      </c>
      <c r="B383" s="12" t="s">
        <v>230</v>
      </c>
      <c r="C383" s="12" t="s">
        <v>184</v>
      </c>
      <c r="D383" s="12" t="s">
        <v>10</v>
      </c>
      <c r="E383" s="12" t="s">
        <v>13</v>
      </c>
      <c r="F383" s="12" t="s">
        <v>14</v>
      </c>
      <c r="G383" s="26"/>
      <c r="H383" s="26">
        <v>17278.599999999999</v>
      </c>
      <c r="I383" s="26"/>
      <c r="J383" s="26">
        <v>19604.2</v>
      </c>
      <c r="K383" s="26">
        <v>18923.900000000001</v>
      </c>
      <c r="L383" s="26">
        <v>7546</v>
      </c>
      <c r="M383" s="26">
        <v>397.3</v>
      </c>
      <c r="N383" s="26">
        <v>3453.3</v>
      </c>
      <c r="O383" s="26">
        <v>-48.1</v>
      </c>
      <c r="P383" s="26">
        <v>-30.8</v>
      </c>
      <c r="Q383" s="26">
        <v>-51.9</v>
      </c>
      <c r="R383" s="26">
        <v>-37.799999999999997</v>
      </c>
      <c r="S383" s="26">
        <v>-22.5</v>
      </c>
      <c r="T383" s="26">
        <v>-18.2</v>
      </c>
      <c r="U383" s="26">
        <v>-2029.1</v>
      </c>
      <c r="V383" s="26">
        <v>-31.8</v>
      </c>
      <c r="W383" s="26">
        <v>-505.1</v>
      </c>
      <c r="X383" s="26">
        <v>0.1</v>
      </c>
      <c r="Y383" s="26">
        <v>0.1</v>
      </c>
      <c r="Z383" s="26">
        <v>0</v>
      </c>
      <c r="AA383" s="26">
        <v>0</v>
      </c>
      <c r="AB383" s="26">
        <v>0.1</v>
      </c>
      <c r="AC383" s="26">
        <v>0</v>
      </c>
      <c r="AD383" s="26">
        <v>0</v>
      </c>
      <c r="AE383" s="26">
        <v>0</v>
      </c>
      <c r="AF383" s="26">
        <v>0</v>
      </c>
      <c r="AG383" s="26"/>
      <c r="AH383" s="26">
        <v>17278.599999999999</v>
      </c>
    </row>
    <row r="384" spans="1:34" x14ac:dyDescent="0.2">
      <c r="A384" s="12" t="s">
        <v>232</v>
      </c>
      <c r="B384" s="12" t="s">
        <v>230</v>
      </c>
      <c r="C384" s="12" t="s">
        <v>185</v>
      </c>
      <c r="D384" s="12" t="s">
        <v>10</v>
      </c>
      <c r="E384" s="12" t="s">
        <v>13</v>
      </c>
      <c r="F384" s="12" t="s">
        <v>14</v>
      </c>
      <c r="G384" s="26"/>
      <c r="H384" s="26">
        <v>0.3</v>
      </c>
      <c r="I384" s="26">
        <v>0.3</v>
      </c>
      <c r="J384" s="26">
        <v>0.3</v>
      </c>
      <c r="K384" s="26"/>
      <c r="L384" s="26">
        <v>0.3</v>
      </c>
      <c r="M384" s="26"/>
      <c r="N384" s="26"/>
      <c r="O384" s="26">
        <v>0.3</v>
      </c>
      <c r="P384" s="26">
        <v>0.4</v>
      </c>
      <c r="Q384" s="26">
        <v>0.1</v>
      </c>
      <c r="R384" s="26">
        <v>0</v>
      </c>
      <c r="S384" s="26">
        <v>0</v>
      </c>
      <c r="T384" s="26">
        <v>0</v>
      </c>
      <c r="U384" s="26">
        <v>0</v>
      </c>
      <c r="V384" s="26">
        <v>0</v>
      </c>
      <c r="W384" s="26">
        <v>0</v>
      </c>
      <c r="X384" s="26">
        <v>0</v>
      </c>
      <c r="Y384" s="26">
        <v>0</v>
      </c>
      <c r="Z384" s="26">
        <v>0</v>
      </c>
      <c r="AA384" s="26">
        <v>0</v>
      </c>
      <c r="AB384" s="26">
        <v>0</v>
      </c>
      <c r="AC384" s="26">
        <v>0</v>
      </c>
      <c r="AD384" s="26">
        <v>0</v>
      </c>
      <c r="AE384" s="26">
        <v>0</v>
      </c>
      <c r="AF384" s="26">
        <v>0</v>
      </c>
      <c r="AG384" s="26"/>
      <c r="AH384" s="26">
        <v>0.3</v>
      </c>
    </row>
    <row r="385" spans="1:34" x14ac:dyDescent="0.2">
      <c r="A385" s="12" t="s">
        <v>232</v>
      </c>
      <c r="B385" s="12" t="s">
        <v>230</v>
      </c>
      <c r="C385" s="12" t="s">
        <v>186</v>
      </c>
      <c r="D385" s="12" t="s">
        <v>10</v>
      </c>
      <c r="E385" s="12" t="s">
        <v>13</v>
      </c>
      <c r="F385" s="12" t="s">
        <v>14</v>
      </c>
      <c r="G385" s="26"/>
      <c r="H385" s="26">
        <v>0</v>
      </c>
      <c r="I385" s="26"/>
      <c r="J385" s="26"/>
      <c r="K385" s="26"/>
      <c r="L385" s="26"/>
      <c r="M385" s="26"/>
      <c r="N385" s="26">
        <v>0</v>
      </c>
      <c r="O385" s="26">
        <v>0</v>
      </c>
      <c r="P385" s="26">
        <v>0</v>
      </c>
      <c r="Q385" s="26">
        <v>0</v>
      </c>
      <c r="R385" s="26">
        <v>0</v>
      </c>
      <c r="S385" s="26">
        <v>0</v>
      </c>
      <c r="T385" s="26">
        <v>0</v>
      </c>
      <c r="U385" s="26">
        <v>0</v>
      </c>
      <c r="V385" s="26">
        <v>0</v>
      </c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>
        <v>0</v>
      </c>
    </row>
    <row r="386" spans="1:34" x14ac:dyDescent="0.2">
      <c r="A386" s="12" t="s">
        <v>232</v>
      </c>
      <c r="B386" s="12" t="s">
        <v>230</v>
      </c>
      <c r="C386" s="12" t="s">
        <v>187</v>
      </c>
      <c r="D386" s="12" t="s">
        <v>10</v>
      </c>
      <c r="E386" s="12" t="s">
        <v>13</v>
      </c>
      <c r="F386" s="12" t="s">
        <v>14</v>
      </c>
      <c r="G386" s="26"/>
      <c r="H386" s="26">
        <v>4.7</v>
      </c>
      <c r="I386" s="26">
        <v>4.3</v>
      </c>
      <c r="J386" s="26">
        <v>4.8</v>
      </c>
      <c r="K386" s="26">
        <v>4.0999999999999996</v>
      </c>
      <c r="L386" s="26">
        <v>3.5</v>
      </c>
      <c r="M386" s="26">
        <v>1.5</v>
      </c>
      <c r="N386" s="26">
        <v>0.1</v>
      </c>
      <c r="O386" s="26">
        <v>0</v>
      </c>
      <c r="P386" s="26">
        <v>0</v>
      </c>
      <c r="Q386" s="26">
        <v>0</v>
      </c>
      <c r="R386" s="26">
        <v>0</v>
      </c>
      <c r="S386" s="26">
        <v>0</v>
      </c>
      <c r="T386" s="26">
        <v>0</v>
      </c>
      <c r="U386" s="26">
        <v>0</v>
      </c>
      <c r="V386" s="26">
        <v>0</v>
      </c>
      <c r="W386" s="26">
        <v>0</v>
      </c>
      <c r="X386" s="26">
        <v>0</v>
      </c>
      <c r="Y386" s="26">
        <v>0</v>
      </c>
      <c r="Z386" s="26">
        <v>0</v>
      </c>
      <c r="AA386" s="26">
        <v>0</v>
      </c>
      <c r="AB386" s="26">
        <v>0</v>
      </c>
      <c r="AC386" s="26">
        <v>0</v>
      </c>
      <c r="AD386" s="26">
        <v>0</v>
      </c>
      <c r="AE386" s="26">
        <v>0</v>
      </c>
      <c r="AF386" s="26"/>
      <c r="AG386" s="26"/>
      <c r="AH386" s="26">
        <v>4.7</v>
      </c>
    </row>
    <row r="387" spans="1:34" x14ac:dyDescent="0.2">
      <c r="A387" s="12" t="s">
        <v>232</v>
      </c>
      <c r="B387" s="12" t="s">
        <v>230</v>
      </c>
      <c r="C387" s="12" t="s">
        <v>188</v>
      </c>
      <c r="D387" s="12" t="s">
        <v>10</v>
      </c>
      <c r="E387" s="12" t="s">
        <v>13</v>
      </c>
      <c r="F387" s="12" t="s">
        <v>14</v>
      </c>
      <c r="G387" s="26"/>
      <c r="H387" s="26">
        <v>18</v>
      </c>
      <c r="I387" s="26">
        <v>0.3</v>
      </c>
      <c r="J387" s="26">
        <v>0.3</v>
      </c>
      <c r="K387" s="26"/>
      <c r="L387" s="26"/>
      <c r="M387" s="26">
        <v>1.5</v>
      </c>
      <c r="N387" s="26">
        <v>0.5</v>
      </c>
      <c r="O387" s="26">
        <v>0.5</v>
      </c>
      <c r="P387" s="26">
        <v>0</v>
      </c>
      <c r="Q387" s="26">
        <v>0</v>
      </c>
      <c r="R387" s="26">
        <v>0</v>
      </c>
      <c r="S387" s="26">
        <v>0</v>
      </c>
      <c r="T387" s="26">
        <v>0</v>
      </c>
      <c r="U387" s="26">
        <v>0</v>
      </c>
      <c r="V387" s="26">
        <v>0</v>
      </c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>
        <v>18</v>
      </c>
    </row>
    <row r="388" spans="1:34" x14ac:dyDescent="0.2">
      <c r="A388" s="12" t="s">
        <v>232</v>
      </c>
      <c r="B388" s="12" t="s">
        <v>230</v>
      </c>
      <c r="C388" s="12" t="s">
        <v>189</v>
      </c>
      <c r="D388" s="12" t="s">
        <v>10</v>
      </c>
      <c r="E388" s="12" t="s">
        <v>13</v>
      </c>
      <c r="F388" s="12" t="s">
        <v>14</v>
      </c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 spans="1:34" x14ac:dyDescent="0.2">
      <c r="A389" s="12" t="s">
        <v>232</v>
      </c>
      <c r="B389" s="12" t="s">
        <v>230</v>
      </c>
      <c r="C389" s="12" t="s">
        <v>190</v>
      </c>
      <c r="D389" s="12" t="s">
        <v>10</v>
      </c>
      <c r="E389" s="12" t="s">
        <v>13</v>
      </c>
      <c r="F389" s="12" t="s">
        <v>14</v>
      </c>
      <c r="G389" s="26"/>
      <c r="H389" s="26">
        <v>3</v>
      </c>
      <c r="I389" s="26"/>
      <c r="J389" s="26">
        <v>2.6</v>
      </c>
      <c r="K389" s="26">
        <v>2.5</v>
      </c>
      <c r="L389" s="26">
        <v>2.9</v>
      </c>
      <c r="M389" s="26">
        <v>2</v>
      </c>
      <c r="N389" s="26">
        <v>2.1</v>
      </c>
      <c r="O389" s="26">
        <v>0.2</v>
      </c>
      <c r="P389" s="26">
        <v>0</v>
      </c>
      <c r="Q389" s="26">
        <v>0</v>
      </c>
      <c r="R389" s="26">
        <v>0</v>
      </c>
      <c r="S389" s="26">
        <v>0</v>
      </c>
      <c r="T389" s="26">
        <v>0</v>
      </c>
      <c r="U389" s="26">
        <v>0</v>
      </c>
      <c r="V389" s="26">
        <v>0</v>
      </c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>
        <v>3</v>
      </c>
    </row>
    <row r="390" spans="1:34" x14ac:dyDescent="0.2">
      <c r="A390" s="12" t="s">
        <v>232</v>
      </c>
      <c r="B390" s="12" t="s">
        <v>230</v>
      </c>
      <c r="C390" s="12" t="s">
        <v>191</v>
      </c>
      <c r="D390" s="12" t="s">
        <v>10</v>
      </c>
      <c r="E390" s="12" t="s">
        <v>13</v>
      </c>
      <c r="F390" s="12" t="s">
        <v>14</v>
      </c>
      <c r="G390" s="26"/>
      <c r="H390" s="26">
        <v>0</v>
      </c>
      <c r="I390" s="26"/>
      <c r="J390" s="26"/>
      <c r="K390" s="26">
        <v>0</v>
      </c>
      <c r="L390" s="26">
        <v>0</v>
      </c>
      <c r="M390" s="26">
        <v>0</v>
      </c>
      <c r="N390" s="26">
        <v>0</v>
      </c>
      <c r="O390" s="26">
        <v>0</v>
      </c>
      <c r="P390" s="26">
        <v>0</v>
      </c>
      <c r="Q390" s="26">
        <v>0</v>
      </c>
      <c r="R390" s="26">
        <v>0</v>
      </c>
      <c r="S390" s="26">
        <v>0</v>
      </c>
      <c r="T390" s="26">
        <v>0</v>
      </c>
      <c r="U390" s="26">
        <v>0</v>
      </c>
      <c r="V390" s="26">
        <v>0</v>
      </c>
      <c r="W390" s="26">
        <v>0</v>
      </c>
      <c r="X390" s="26">
        <v>0</v>
      </c>
      <c r="Y390" s="26">
        <v>0</v>
      </c>
      <c r="Z390" s="26">
        <v>0</v>
      </c>
      <c r="AA390" s="26">
        <v>0</v>
      </c>
      <c r="AB390" s="26">
        <v>0</v>
      </c>
      <c r="AC390" s="26">
        <v>0</v>
      </c>
      <c r="AD390" s="26">
        <v>0</v>
      </c>
      <c r="AE390" s="26">
        <v>0</v>
      </c>
      <c r="AF390" s="26">
        <v>0</v>
      </c>
      <c r="AG390" s="26"/>
      <c r="AH390" s="26">
        <v>0</v>
      </c>
    </row>
    <row r="391" spans="1:34" x14ac:dyDescent="0.2">
      <c r="A391" s="12" t="s">
        <v>232</v>
      </c>
      <c r="B391" s="12" t="s">
        <v>230</v>
      </c>
      <c r="C391" s="12" t="s">
        <v>192</v>
      </c>
      <c r="D391" s="12" t="s">
        <v>10</v>
      </c>
      <c r="E391" s="12" t="s">
        <v>13</v>
      </c>
      <c r="F391" s="12" t="s">
        <v>14</v>
      </c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 spans="1:34" x14ac:dyDescent="0.2">
      <c r="A392" s="12" t="s">
        <v>232</v>
      </c>
      <c r="B392" s="12" t="s">
        <v>230</v>
      </c>
      <c r="C392" s="12" t="s">
        <v>193</v>
      </c>
      <c r="D392" s="12" t="s">
        <v>10</v>
      </c>
      <c r="E392" s="12" t="s">
        <v>13</v>
      </c>
      <c r="F392" s="12" t="s">
        <v>14</v>
      </c>
      <c r="G392" s="26"/>
      <c r="H392" s="26">
        <v>98.2</v>
      </c>
      <c r="I392" s="26"/>
      <c r="J392" s="26"/>
      <c r="K392" s="26">
        <v>50.8</v>
      </c>
      <c r="L392" s="26">
        <v>27</v>
      </c>
      <c r="M392" s="26">
        <v>10.1</v>
      </c>
      <c r="N392" s="26">
        <v>16.8</v>
      </c>
      <c r="O392" s="26">
        <v>0</v>
      </c>
      <c r="P392" s="26">
        <v>0</v>
      </c>
      <c r="Q392" s="26">
        <v>0</v>
      </c>
      <c r="R392" s="26">
        <v>0</v>
      </c>
      <c r="S392" s="26">
        <v>0</v>
      </c>
      <c r="T392" s="26">
        <v>0</v>
      </c>
      <c r="U392" s="26">
        <v>0</v>
      </c>
      <c r="V392" s="26">
        <v>0</v>
      </c>
      <c r="W392" s="26">
        <v>0</v>
      </c>
      <c r="X392" s="26">
        <v>0</v>
      </c>
      <c r="Y392" s="26">
        <v>0</v>
      </c>
      <c r="Z392" s="26">
        <v>0</v>
      </c>
      <c r="AA392" s="26">
        <v>0</v>
      </c>
      <c r="AB392" s="26">
        <v>0</v>
      </c>
      <c r="AC392" s="26">
        <v>0</v>
      </c>
      <c r="AD392" s="26">
        <v>0</v>
      </c>
      <c r="AE392" s="26">
        <v>0</v>
      </c>
      <c r="AF392" s="26">
        <v>0</v>
      </c>
      <c r="AG392" s="26"/>
      <c r="AH392" s="26">
        <v>98.2</v>
      </c>
    </row>
    <row r="393" spans="1:34" x14ac:dyDescent="0.2">
      <c r="A393" s="12" t="s">
        <v>232</v>
      </c>
      <c r="B393" s="12" t="s">
        <v>230</v>
      </c>
      <c r="C393" s="12" t="s">
        <v>194</v>
      </c>
      <c r="D393" s="12" t="s">
        <v>10</v>
      </c>
      <c r="E393" s="12" t="s">
        <v>13</v>
      </c>
      <c r="F393" s="12" t="s">
        <v>14</v>
      </c>
      <c r="G393" s="26"/>
      <c r="H393" s="26">
        <v>88.4</v>
      </c>
      <c r="I393" s="26">
        <v>96</v>
      </c>
      <c r="J393" s="26">
        <v>98</v>
      </c>
      <c r="K393" s="26">
        <v>99.6</v>
      </c>
      <c r="L393" s="26">
        <v>60.6</v>
      </c>
      <c r="M393" s="26">
        <v>34.799999999999997</v>
      </c>
      <c r="N393" s="26">
        <v>30.8</v>
      </c>
      <c r="O393" s="26">
        <v>0</v>
      </c>
      <c r="P393" s="26">
        <v>0</v>
      </c>
      <c r="Q393" s="26">
        <v>0</v>
      </c>
      <c r="R393" s="26">
        <v>0</v>
      </c>
      <c r="S393" s="26">
        <v>0</v>
      </c>
      <c r="T393" s="26">
        <v>0</v>
      </c>
      <c r="U393" s="26">
        <v>0</v>
      </c>
      <c r="V393" s="26">
        <v>0</v>
      </c>
      <c r="W393" s="26">
        <v>0</v>
      </c>
      <c r="X393" s="26">
        <v>0</v>
      </c>
      <c r="Y393" s="26">
        <v>0</v>
      </c>
      <c r="Z393" s="26">
        <v>0</v>
      </c>
      <c r="AA393" s="26">
        <v>0</v>
      </c>
      <c r="AB393" s="26">
        <v>0</v>
      </c>
      <c r="AC393" s="26">
        <v>0</v>
      </c>
      <c r="AD393" s="26">
        <v>0</v>
      </c>
      <c r="AE393" s="26">
        <v>0</v>
      </c>
      <c r="AF393" s="26">
        <v>0</v>
      </c>
      <c r="AG393" s="26"/>
      <c r="AH393" s="26">
        <v>88.4</v>
      </c>
    </row>
    <row r="394" spans="1:34" x14ac:dyDescent="0.2">
      <c r="A394" s="12" t="s">
        <v>232</v>
      </c>
      <c r="B394" s="12" t="s">
        <v>230</v>
      </c>
      <c r="C394" s="12" t="s">
        <v>195</v>
      </c>
      <c r="D394" s="12" t="s">
        <v>10</v>
      </c>
      <c r="E394" s="12" t="s">
        <v>13</v>
      </c>
      <c r="F394" s="12" t="s">
        <v>14</v>
      </c>
      <c r="G394" s="26"/>
      <c r="H394" s="26">
        <v>30</v>
      </c>
      <c r="I394" s="26"/>
      <c r="J394" s="26"/>
      <c r="K394" s="26"/>
      <c r="L394" s="26">
        <v>7</v>
      </c>
      <c r="M394" s="26">
        <v>1.8</v>
      </c>
      <c r="N394" s="26"/>
      <c r="O394" s="26">
        <v>2.4</v>
      </c>
      <c r="P394" s="26">
        <v>0</v>
      </c>
      <c r="Q394" s="26">
        <v>0</v>
      </c>
      <c r="R394" s="26">
        <v>0</v>
      </c>
      <c r="S394" s="26">
        <v>0</v>
      </c>
      <c r="T394" s="26">
        <v>0</v>
      </c>
      <c r="U394" s="26">
        <v>0</v>
      </c>
      <c r="V394" s="26">
        <v>0</v>
      </c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>
        <v>30</v>
      </c>
    </row>
    <row r="395" spans="1:34" x14ac:dyDescent="0.2">
      <c r="A395" s="12" t="s">
        <v>232</v>
      </c>
      <c r="B395" s="12" t="s">
        <v>230</v>
      </c>
      <c r="C395" s="12" t="s">
        <v>196</v>
      </c>
      <c r="D395" s="12" t="s">
        <v>10</v>
      </c>
      <c r="E395" s="12" t="s">
        <v>13</v>
      </c>
      <c r="F395" s="12" t="s">
        <v>14</v>
      </c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 spans="1:34" x14ac:dyDescent="0.2">
      <c r="A396" s="12" t="s">
        <v>232</v>
      </c>
      <c r="B396" s="12" t="s">
        <v>230</v>
      </c>
      <c r="C396" s="12" t="s">
        <v>125</v>
      </c>
      <c r="D396" s="12" t="s">
        <v>10</v>
      </c>
      <c r="E396" s="12" t="s">
        <v>13</v>
      </c>
      <c r="F396" s="12" t="s">
        <v>14</v>
      </c>
      <c r="G396" s="26"/>
      <c r="H396" s="26">
        <v>27.2</v>
      </c>
      <c r="I396" s="26"/>
      <c r="J396" s="26"/>
      <c r="K396" s="26"/>
      <c r="L396" s="26">
        <v>55.3</v>
      </c>
      <c r="M396" s="26">
        <v>37.299999999999997</v>
      </c>
      <c r="N396" s="26">
        <v>30.9</v>
      </c>
      <c r="O396" s="26">
        <v>12.9</v>
      </c>
      <c r="P396" s="26">
        <v>2.9</v>
      </c>
      <c r="Q396" s="26">
        <v>0</v>
      </c>
      <c r="R396" s="26">
        <v>0</v>
      </c>
      <c r="S396" s="26">
        <v>0</v>
      </c>
      <c r="T396" s="26">
        <v>0</v>
      </c>
      <c r="U396" s="26">
        <v>0</v>
      </c>
      <c r="V396" s="26">
        <v>0</v>
      </c>
      <c r="W396" s="26">
        <v>0</v>
      </c>
      <c r="X396" s="26">
        <v>0</v>
      </c>
      <c r="Y396" s="26">
        <v>0</v>
      </c>
      <c r="Z396" s="26"/>
      <c r="AA396" s="26"/>
      <c r="AB396" s="26"/>
      <c r="AC396" s="26"/>
      <c r="AD396" s="26"/>
      <c r="AE396" s="26"/>
      <c r="AF396" s="26"/>
      <c r="AG396" s="26"/>
      <c r="AH396" s="26">
        <v>27.2</v>
      </c>
    </row>
    <row r="397" spans="1:34" x14ac:dyDescent="0.2">
      <c r="A397" s="12" t="s">
        <v>232</v>
      </c>
      <c r="B397" s="12" t="s">
        <v>230</v>
      </c>
      <c r="C397" s="12" t="s">
        <v>197</v>
      </c>
      <c r="D397" s="12" t="s">
        <v>10</v>
      </c>
      <c r="E397" s="12" t="s">
        <v>13</v>
      </c>
      <c r="F397" s="12" t="s">
        <v>14</v>
      </c>
      <c r="G397" s="26"/>
      <c r="H397" s="26">
        <v>330</v>
      </c>
      <c r="I397" s="26">
        <v>310</v>
      </c>
      <c r="J397" s="26">
        <v>50</v>
      </c>
      <c r="K397" s="26">
        <v>50</v>
      </c>
      <c r="L397" s="26">
        <v>50</v>
      </c>
      <c r="M397" s="26">
        <v>38.5</v>
      </c>
      <c r="N397" s="26">
        <v>26.7</v>
      </c>
      <c r="O397" s="26">
        <v>-0.8</v>
      </c>
      <c r="P397" s="26">
        <v>0</v>
      </c>
      <c r="Q397" s="26">
        <v>0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</v>
      </c>
      <c r="AG397" s="26"/>
      <c r="AH397" s="26">
        <v>330</v>
      </c>
    </row>
    <row r="398" spans="1:34" x14ac:dyDescent="0.2">
      <c r="A398" s="12" t="s">
        <v>232</v>
      </c>
      <c r="B398" s="12" t="s">
        <v>230</v>
      </c>
      <c r="C398" s="12" t="s">
        <v>236</v>
      </c>
      <c r="D398" s="12" t="s">
        <v>10</v>
      </c>
      <c r="E398" s="12" t="s">
        <v>13</v>
      </c>
      <c r="F398" s="12" t="s">
        <v>14</v>
      </c>
      <c r="G398" s="26"/>
      <c r="H398" s="26">
        <v>0.1</v>
      </c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>
        <v>0</v>
      </c>
      <c r="AC398" s="26">
        <v>0</v>
      </c>
      <c r="AD398" s="26">
        <v>0</v>
      </c>
      <c r="AE398" s="26">
        <v>0</v>
      </c>
      <c r="AF398" s="26"/>
      <c r="AG398" s="26"/>
      <c r="AH398" s="26">
        <v>0.1</v>
      </c>
    </row>
    <row r="399" spans="1:34" x14ac:dyDescent="0.2">
      <c r="A399" s="12" t="s">
        <v>232</v>
      </c>
      <c r="B399" s="12" t="s">
        <v>230</v>
      </c>
      <c r="C399" s="12" t="s">
        <v>198</v>
      </c>
      <c r="D399" s="12" t="s">
        <v>10</v>
      </c>
      <c r="E399" s="12" t="s">
        <v>13</v>
      </c>
      <c r="F399" s="12" t="s">
        <v>14</v>
      </c>
      <c r="G399" s="26"/>
      <c r="H399" s="26">
        <v>20</v>
      </c>
      <c r="I399" s="26"/>
      <c r="J399" s="26"/>
      <c r="K399" s="26">
        <v>10.7</v>
      </c>
      <c r="L399" s="26">
        <v>18</v>
      </c>
      <c r="M399" s="26">
        <v>13.7</v>
      </c>
      <c r="N399" s="26">
        <v>6.9</v>
      </c>
      <c r="O399" s="26">
        <v>0</v>
      </c>
      <c r="P399" s="26">
        <v>0</v>
      </c>
      <c r="Q399" s="26">
        <v>0</v>
      </c>
      <c r="R399" s="26">
        <v>0</v>
      </c>
      <c r="S399" s="26">
        <v>0</v>
      </c>
      <c r="T399" s="26">
        <v>0</v>
      </c>
      <c r="U399" s="26">
        <v>0</v>
      </c>
      <c r="V399" s="26">
        <v>0</v>
      </c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>
        <v>20</v>
      </c>
    </row>
    <row r="400" spans="1:34" x14ac:dyDescent="0.2">
      <c r="A400" s="12" t="s">
        <v>232</v>
      </c>
      <c r="B400" s="12" t="s">
        <v>230</v>
      </c>
      <c r="C400" s="12" t="s">
        <v>199</v>
      </c>
      <c r="D400" s="12" t="s">
        <v>10</v>
      </c>
      <c r="E400" s="12" t="s">
        <v>13</v>
      </c>
      <c r="F400" s="12" t="s">
        <v>14</v>
      </c>
      <c r="G400" s="26"/>
      <c r="H400" s="26">
        <v>101.1</v>
      </c>
      <c r="I400" s="26">
        <v>947.2</v>
      </c>
      <c r="J400" s="26">
        <v>892.5</v>
      </c>
      <c r="K400" s="26">
        <v>88.9</v>
      </c>
      <c r="L400" s="26">
        <v>80.900000000000006</v>
      </c>
      <c r="M400" s="26">
        <v>70.599999999999994</v>
      </c>
      <c r="N400" s="26">
        <v>48.6</v>
      </c>
      <c r="O400" s="26">
        <v>0</v>
      </c>
      <c r="P400" s="26">
        <v>0</v>
      </c>
      <c r="Q400" s="26">
        <v>0</v>
      </c>
      <c r="R400" s="26">
        <v>0</v>
      </c>
      <c r="S400" s="26">
        <v>0</v>
      </c>
      <c r="T400" s="26">
        <v>0</v>
      </c>
      <c r="U400" s="26">
        <v>0</v>
      </c>
      <c r="V400" s="26">
        <v>0</v>
      </c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>
        <v>101.1</v>
      </c>
    </row>
    <row r="401" spans="1:34" x14ac:dyDescent="0.2">
      <c r="A401" s="12" t="s">
        <v>232</v>
      </c>
      <c r="B401" s="12" t="s">
        <v>230</v>
      </c>
      <c r="C401" s="12" t="s">
        <v>200</v>
      </c>
      <c r="D401" s="12" t="s">
        <v>10</v>
      </c>
      <c r="E401" s="12" t="s">
        <v>13</v>
      </c>
      <c r="F401" s="12" t="s">
        <v>14</v>
      </c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 spans="1:34" x14ac:dyDescent="0.2">
      <c r="A402" s="12" t="s">
        <v>232</v>
      </c>
      <c r="B402" s="12" t="s">
        <v>230</v>
      </c>
      <c r="C402" s="12" t="s">
        <v>201</v>
      </c>
      <c r="D402" s="12" t="s">
        <v>10</v>
      </c>
      <c r="E402" s="12" t="s">
        <v>13</v>
      </c>
      <c r="F402" s="12" t="s">
        <v>14</v>
      </c>
      <c r="G402" s="26"/>
      <c r="H402" s="26">
        <v>134</v>
      </c>
      <c r="I402" s="26">
        <v>139</v>
      </c>
      <c r="J402" s="26">
        <v>145.9</v>
      </c>
      <c r="K402" s="26">
        <v>145.9</v>
      </c>
      <c r="L402" s="26">
        <v>65</v>
      </c>
      <c r="M402" s="26">
        <v>73.400000000000006</v>
      </c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>
        <v>134</v>
      </c>
    </row>
    <row r="403" spans="1:34" x14ac:dyDescent="0.2">
      <c r="A403" s="12" t="s">
        <v>232</v>
      </c>
      <c r="B403" s="12" t="s">
        <v>230</v>
      </c>
      <c r="C403" s="12" t="s">
        <v>202</v>
      </c>
      <c r="D403" s="12" t="s">
        <v>10</v>
      </c>
      <c r="E403" s="12" t="s">
        <v>13</v>
      </c>
      <c r="F403" s="12" t="s">
        <v>14</v>
      </c>
      <c r="G403" s="26"/>
      <c r="H403" s="26">
        <v>348.3</v>
      </c>
      <c r="I403" s="26"/>
      <c r="J403" s="26">
        <v>240</v>
      </c>
      <c r="K403" s="26">
        <v>231.4</v>
      </c>
      <c r="L403" s="26">
        <v>142.30000000000001</v>
      </c>
      <c r="M403" s="26">
        <v>74.8</v>
      </c>
      <c r="N403" s="26">
        <v>25</v>
      </c>
      <c r="O403" s="26">
        <v>-0.4</v>
      </c>
      <c r="P403" s="26">
        <v>0.1</v>
      </c>
      <c r="Q403" s="26">
        <v>0.2</v>
      </c>
      <c r="R403" s="26">
        <v>0.1</v>
      </c>
      <c r="S403" s="26">
        <v>0.1</v>
      </c>
      <c r="T403" s="26">
        <v>0.1</v>
      </c>
      <c r="U403" s="26">
        <v>0</v>
      </c>
      <c r="V403" s="26">
        <v>0.1</v>
      </c>
      <c r="W403" s="26">
        <v>0.1</v>
      </c>
      <c r="X403" s="26">
        <v>-0.1</v>
      </c>
      <c r="Y403" s="26">
        <v>0</v>
      </c>
      <c r="Z403" s="26">
        <v>0</v>
      </c>
      <c r="AA403" s="26">
        <v>0</v>
      </c>
      <c r="AB403" s="26">
        <v>0</v>
      </c>
      <c r="AC403" s="26">
        <v>0</v>
      </c>
      <c r="AD403" s="26">
        <v>0</v>
      </c>
      <c r="AE403" s="26">
        <v>0</v>
      </c>
      <c r="AF403" s="26"/>
      <c r="AG403" s="26"/>
      <c r="AH403" s="26">
        <v>348.3</v>
      </c>
    </row>
    <row r="404" spans="1:34" x14ac:dyDescent="0.2">
      <c r="A404" s="12" t="s">
        <v>232</v>
      </c>
      <c r="B404" s="12" t="s">
        <v>230</v>
      </c>
      <c r="C404" s="12" t="s">
        <v>203</v>
      </c>
      <c r="D404" s="12" t="s">
        <v>10</v>
      </c>
      <c r="E404" s="12" t="s">
        <v>13</v>
      </c>
      <c r="F404" s="12" t="s">
        <v>14</v>
      </c>
      <c r="G404" s="26">
        <v>0</v>
      </c>
      <c r="H404" s="26">
        <v>0</v>
      </c>
      <c r="I404" s="26"/>
      <c r="J404" s="26">
        <v>0</v>
      </c>
      <c r="K404" s="26"/>
      <c r="L404" s="26"/>
      <c r="M404" s="26"/>
      <c r="N404" s="26">
        <v>0</v>
      </c>
      <c r="O404" s="26">
        <v>0</v>
      </c>
      <c r="P404" s="26">
        <v>0</v>
      </c>
      <c r="Q404" s="26">
        <v>0</v>
      </c>
      <c r="R404" s="26">
        <v>0</v>
      </c>
      <c r="S404" s="26">
        <v>0</v>
      </c>
      <c r="T404" s="26">
        <v>0</v>
      </c>
      <c r="U404" s="26">
        <v>0</v>
      </c>
      <c r="V404" s="26">
        <v>0</v>
      </c>
      <c r="W404" s="26">
        <v>0</v>
      </c>
      <c r="X404" s="26">
        <v>0</v>
      </c>
      <c r="Y404" s="26">
        <v>0</v>
      </c>
      <c r="Z404" s="26">
        <v>0</v>
      </c>
      <c r="AA404" s="26">
        <v>0</v>
      </c>
      <c r="AB404" s="26">
        <v>0</v>
      </c>
      <c r="AC404" s="26">
        <v>0</v>
      </c>
      <c r="AD404" s="26">
        <v>0</v>
      </c>
      <c r="AE404" s="26">
        <v>0</v>
      </c>
      <c r="AF404" s="26">
        <v>0</v>
      </c>
      <c r="AG404" s="26"/>
      <c r="AH404" s="26">
        <v>0</v>
      </c>
    </row>
    <row r="405" spans="1:34" x14ac:dyDescent="0.2">
      <c r="A405" s="12" t="s">
        <v>232</v>
      </c>
      <c r="B405" s="12" t="s">
        <v>230</v>
      </c>
      <c r="C405" s="12" t="s">
        <v>204</v>
      </c>
      <c r="D405" s="12" t="s">
        <v>10</v>
      </c>
      <c r="E405" s="12" t="s">
        <v>13</v>
      </c>
      <c r="F405" s="12" t="s">
        <v>14</v>
      </c>
      <c r="G405" s="26"/>
      <c r="H405" s="26">
        <v>0</v>
      </c>
      <c r="I405" s="26">
        <v>0</v>
      </c>
      <c r="J405" s="26">
        <v>0</v>
      </c>
      <c r="K405" s="26">
        <v>0.8</v>
      </c>
      <c r="L405" s="26">
        <v>0.1</v>
      </c>
      <c r="M405" s="26">
        <v>4.5999999999999996</v>
      </c>
      <c r="N405" s="26">
        <v>5.8</v>
      </c>
      <c r="O405" s="26">
        <v>4.7</v>
      </c>
      <c r="P405" s="26">
        <v>0.2</v>
      </c>
      <c r="Q405" s="26">
        <v>0</v>
      </c>
      <c r="R405" s="26">
        <v>0.2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0</v>
      </c>
      <c r="AA405" s="26">
        <v>0</v>
      </c>
      <c r="AB405" s="26">
        <v>0</v>
      </c>
      <c r="AC405" s="26">
        <v>0</v>
      </c>
      <c r="AD405" s="26">
        <v>0</v>
      </c>
      <c r="AE405" s="26">
        <v>0</v>
      </c>
      <c r="AF405" s="26">
        <v>0</v>
      </c>
      <c r="AG405" s="26"/>
      <c r="AH405" s="26">
        <v>0</v>
      </c>
    </row>
    <row r="406" spans="1:34" x14ac:dyDescent="0.2">
      <c r="A406" s="12" t="s">
        <v>232</v>
      </c>
      <c r="B406" s="12" t="s">
        <v>230</v>
      </c>
      <c r="C406" s="12" t="s">
        <v>205</v>
      </c>
      <c r="D406" s="12" t="s">
        <v>10</v>
      </c>
      <c r="E406" s="12" t="s">
        <v>13</v>
      </c>
      <c r="F406" s="12" t="s">
        <v>14</v>
      </c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 spans="1:34" x14ac:dyDescent="0.2">
      <c r="A407" s="12" t="s">
        <v>232</v>
      </c>
      <c r="B407" s="12" t="s">
        <v>230</v>
      </c>
      <c r="C407" s="12" t="s">
        <v>206</v>
      </c>
      <c r="D407" s="12" t="s">
        <v>10</v>
      </c>
      <c r="E407" s="12" t="s">
        <v>13</v>
      </c>
      <c r="F407" s="12" t="s">
        <v>14</v>
      </c>
      <c r="G407" s="26"/>
      <c r="H407" s="26">
        <v>25597.3</v>
      </c>
      <c r="I407" s="26"/>
      <c r="J407" s="26"/>
      <c r="K407" s="26">
        <v>22066.2</v>
      </c>
      <c r="L407" s="26">
        <v>17128.7</v>
      </c>
      <c r="M407" s="26">
        <v>4375.6000000000004</v>
      </c>
      <c r="N407" s="26">
        <v>4448.8</v>
      </c>
      <c r="O407" s="26">
        <v>298.39999999999998</v>
      </c>
      <c r="P407" s="26">
        <v>275.5</v>
      </c>
      <c r="Q407" s="26">
        <v>-4.4000000000000004</v>
      </c>
      <c r="R407" s="26">
        <v>241.2</v>
      </c>
      <c r="S407" s="26">
        <v>288.5</v>
      </c>
      <c r="T407" s="26">
        <v>5.9</v>
      </c>
      <c r="U407" s="26">
        <v>2.4</v>
      </c>
      <c r="V407" s="26">
        <v>1.9</v>
      </c>
      <c r="W407" s="26">
        <v>11.1</v>
      </c>
      <c r="X407" s="26">
        <v>0</v>
      </c>
      <c r="Y407" s="26">
        <v>0</v>
      </c>
      <c r="Z407" s="26">
        <v>-50.3</v>
      </c>
      <c r="AA407" s="26">
        <v>-26</v>
      </c>
      <c r="AB407" s="26">
        <v>-44.8</v>
      </c>
      <c r="AC407" s="26">
        <v>-96.6</v>
      </c>
      <c r="AD407" s="26">
        <v>-117.1</v>
      </c>
      <c r="AE407" s="26">
        <v>-116.4</v>
      </c>
      <c r="AF407" s="26"/>
      <c r="AG407" s="26"/>
      <c r="AH407" s="26">
        <v>25597.3</v>
      </c>
    </row>
    <row r="408" spans="1:34" x14ac:dyDescent="0.2">
      <c r="A408" s="12" t="s">
        <v>232</v>
      </c>
      <c r="B408" s="12" t="s">
        <v>230</v>
      </c>
      <c r="C408" s="12" t="s">
        <v>207</v>
      </c>
      <c r="D408" s="12" t="s">
        <v>10</v>
      </c>
      <c r="E408" s="12" t="s">
        <v>13</v>
      </c>
      <c r="F408" s="12" t="s">
        <v>14</v>
      </c>
      <c r="G408" s="26"/>
      <c r="H408" s="26">
        <v>1</v>
      </c>
      <c r="I408" s="26"/>
      <c r="J408" s="26"/>
      <c r="K408" s="26"/>
      <c r="L408" s="26">
        <v>0.2</v>
      </c>
      <c r="M408" s="26">
        <v>13.3</v>
      </c>
      <c r="N408" s="26">
        <v>0</v>
      </c>
      <c r="O408" s="26">
        <v>0.4</v>
      </c>
      <c r="P408" s="26">
        <v>0</v>
      </c>
      <c r="Q408" s="26">
        <v>0</v>
      </c>
      <c r="R408" s="26">
        <v>0</v>
      </c>
      <c r="S408" s="26">
        <v>0</v>
      </c>
      <c r="T408" s="26">
        <v>0</v>
      </c>
      <c r="U408" s="26">
        <v>0</v>
      </c>
      <c r="V408" s="26">
        <v>0</v>
      </c>
      <c r="W408" s="26">
        <v>0</v>
      </c>
      <c r="X408" s="26">
        <v>0</v>
      </c>
      <c r="Y408" s="26">
        <v>0</v>
      </c>
      <c r="Z408" s="26">
        <v>0</v>
      </c>
      <c r="AA408" s="26">
        <v>0</v>
      </c>
      <c r="AB408" s="26">
        <v>0</v>
      </c>
      <c r="AC408" s="26">
        <v>0</v>
      </c>
      <c r="AD408" s="26">
        <v>0</v>
      </c>
      <c r="AE408" s="26">
        <v>0</v>
      </c>
      <c r="AF408" s="26"/>
      <c r="AG408" s="26"/>
      <c r="AH408" s="26">
        <v>1</v>
      </c>
    </row>
    <row r="409" spans="1:34" x14ac:dyDescent="0.2">
      <c r="A409" s="12" t="s">
        <v>232</v>
      </c>
      <c r="B409" s="12" t="s">
        <v>230</v>
      </c>
      <c r="C409" s="12" t="s">
        <v>233</v>
      </c>
      <c r="D409" s="12" t="s">
        <v>15</v>
      </c>
      <c r="E409" s="12" t="s">
        <v>6</v>
      </c>
      <c r="F409" s="12" t="s">
        <v>16</v>
      </c>
      <c r="G409" s="26"/>
      <c r="H409" s="26">
        <v>5.5</v>
      </c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>
        <v>1.9</v>
      </c>
      <c r="AC409" s="26">
        <v>0</v>
      </c>
      <c r="AD409" s="26">
        <v>0</v>
      </c>
      <c r="AE409" s="26">
        <v>0</v>
      </c>
      <c r="AF409" s="26">
        <v>0</v>
      </c>
      <c r="AG409" s="26"/>
      <c r="AH409" s="26">
        <v>6.9</v>
      </c>
    </row>
    <row r="410" spans="1:34" x14ac:dyDescent="0.2">
      <c r="A410" s="12" t="s">
        <v>232</v>
      </c>
      <c r="B410" s="12" t="s">
        <v>230</v>
      </c>
      <c r="C410" s="12" t="s">
        <v>164</v>
      </c>
      <c r="D410" s="12" t="s">
        <v>15</v>
      </c>
      <c r="E410" s="12" t="s">
        <v>6</v>
      </c>
      <c r="F410" s="12" t="s">
        <v>16</v>
      </c>
      <c r="G410" s="26"/>
      <c r="H410" s="26">
        <v>148.5</v>
      </c>
      <c r="I410" s="26"/>
      <c r="J410" s="26"/>
      <c r="K410" s="26">
        <v>127.7</v>
      </c>
      <c r="L410" s="26">
        <v>194.4</v>
      </c>
      <c r="M410" s="26">
        <v>119.2</v>
      </c>
      <c r="N410" s="26">
        <v>152.69999999999999</v>
      </c>
      <c r="O410" s="26">
        <v>213.8</v>
      </c>
      <c r="P410" s="26">
        <v>222.3</v>
      </c>
      <c r="Q410" s="26">
        <v>253.2</v>
      </c>
      <c r="R410" s="26">
        <v>253.9</v>
      </c>
      <c r="S410" s="26">
        <v>219.1</v>
      </c>
      <c r="T410" s="26">
        <v>157.6</v>
      </c>
      <c r="U410" s="26">
        <v>190</v>
      </c>
      <c r="V410" s="26">
        <v>168.4</v>
      </c>
      <c r="W410" s="26">
        <v>160.5</v>
      </c>
      <c r="X410" s="26">
        <v>151.1</v>
      </c>
      <c r="Y410" s="26">
        <v>116.2</v>
      </c>
      <c r="Z410" s="26">
        <v>114.1</v>
      </c>
      <c r="AA410" s="26">
        <v>85.7</v>
      </c>
      <c r="AB410" s="26">
        <v>83.6</v>
      </c>
      <c r="AC410" s="26">
        <v>53</v>
      </c>
      <c r="AD410" s="26">
        <v>56.91</v>
      </c>
      <c r="AE410" s="26">
        <v>31.89</v>
      </c>
      <c r="AF410" s="26">
        <v>37.22</v>
      </c>
      <c r="AG410" s="26"/>
      <c r="AH410" s="26">
        <v>548.70000000000005</v>
      </c>
    </row>
    <row r="411" spans="1:34" x14ac:dyDescent="0.2">
      <c r="A411" s="12" t="s">
        <v>232</v>
      </c>
      <c r="B411" s="12" t="s">
        <v>230</v>
      </c>
      <c r="C411" s="12" t="s">
        <v>165</v>
      </c>
      <c r="D411" s="12" t="s">
        <v>15</v>
      </c>
      <c r="E411" s="12" t="s">
        <v>6</v>
      </c>
      <c r="F411" s="12" t="s">
        <v>16</v>
      </c>
      <c r="G411" s="26"/>
      <c r="H411" s="26">
        <v>18.3</v>
      </c>
      <c r="I411" s="26">
        <v>31.4</v>
      </c>
      <c r="J411" s="26">
        <v>43.3</v>
      </c>
      <c r="K411" s="26">
        <v>42.9</v>
      </c>
      <c r="L411" s="26">
        <v>33.200000000000003</v>
      </c>
      <c r="M411" s="26">
        <v>25.1</v>
      </c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>
        <v>182.4</v>
      </c>
    </row>
    <row r="412" spans="1:34" x14ac:dyDescent="0.2">
      <c r="A412" s="12" t="s">
        <v>232</v>
      </c>
      <c r="B412" s="12" t="s">
        <v>230</v>
      </c>
      <c r="C412" s="12" t="s">
        <v>166</v>
      </c>
      <c r="D412" s="12" t="s">
        <v>15</v>
      </c>
      <c r="E412" s="12" t="s">
        <v>6</v>
      </c>
      <c r="F412" s="12" t="s">
        <v>16</v>
      </c>
      <c r="G412" s="26"/>
      <c r="H412" s="26">
        <v>1.4</v>
      </c>
      <c r="I412" s="26"/>
      <c r="J412" s="26"/>
      <c r="K412" s="26"/>
      <c r="L412" s="26"/>
      <c r="M412" s="26"/>
      <c r="N412" s="26"/>
      <c r="O412" s="26">
        <v>5.0999999999999996</v>
      </c>
      <c r="P412" s="26">
        <v>0.5</v>
      </c>
      <c r="Q412" s="26">
        <v>0.2</v>
      </c>
      <c r="R412" s="26">
        <v>0.8</v>
      </c>
      <c r="S412" s="26">
        <v>0.4</v>
      </c>
      <c r="T412" s="26">
        <v>0.1</v>
      </c>
      <c r="U412" s="26">
        <v>0.1</v>
      </c>
      <c r="V412" s="26">
        <v>0</v>
      </c>
      <c r="W412" s="26">
        <v>0</v>
      </c>
      <c r="X412" s="26">
        <v>0</v>
      </c>
      <c r="Y412" s="26">
        <v>0.9</v>
      </c>
      <c r="Z412" s="26">
        <v>0.8</v>
      </c>
      <c r="AA412" s="26">
        <v>0.8</v>
      </c>
      <c r="AB412" s="26">
        <v>3.5</v>
      </c>
      <c r="AC412" s="26">
        <v>0.3</v>
      </c>
      <c r="AD412" s="26">
        <v>7.63</v>
      </c>
      <c r="AE412" s="26">
        <v>3.52</v>
      </c>
      <c r="AF412" s="26"/>
      <c r="AG412" s="26"/>
      <c r="AH412" s="26">
        <v>14.9</v>
      </c>
    </row>
    <row r="413" spans="1:34" x14ac:dyDescent="0.2">
      <c r="A413" s="12" t="s">
        <v>232</v>
      </c>
      <c r="B413" s="12" t="s">
        <v>230</v>
      </c>
      <c r="C413" s="12" t="s">
        <v>167</v>
      </c>
      <c r="D413" s="12" t="s">
        <v>15</v>
      </c>
      <c r="E413" s="12" t="s">
        <v>6</v>
      </c>
      <c r="F413" s="12" t="s">
        <v>16</v>
      </c>
      <c r="G413" s="26"/>
      <c r="H413" s="26">
        <v>3</v>
      </c>
      <c r="I413" s="26">
        <v>0</v>
      </c>
      <c r="J413" s="26">
        <v>3.1</v>
      </c>
      <c r="K413" s="26">
        <v>1.7</v>
      </c>
      <c r="L413" s="26">
        <v>1.3</v>
      </c>
      <c r="M413" s="26">
        <v>1.5</v>
      </c>
      <c r="N413" s="26">
        <v>0.8</v>
      </c>
      <c r="O413" s="26">
        <v>5.3</v>
      </c>
      <c r="P413" s="26">
        <v>1.2</v>
      </c>
      <c r="Q413" s="26">
        <v>2.1</v>
      </c>
      <c r="R413" s="26">
        <v>4.3</v>
      </c>
      <c r="S413" s="26">
        <v>16</v>
      </c>
      <c r="T413" s="26">
        <v>9.3000000000000007</v>
      </c>
      <c r="U413" s="26">
        <v>2.7</v>
      </c>
      <c r="V413" s="26">
        <v>4.5</v>
      </c>
      <c r="W413" s="26">
        <v>3.1</v>
      </c>
      <c r="X413" s="26">
        <v>0.6</v>
      </c>
      <c r="Y413" s="26">
        <v>1.3</v>
      </c>
      <c r="Z413" s="26">
        <v>0.8</v>
      </c>
      <c r="AA413" s="26">
        <v>0.4</v>
      </c>
      <c r="AB413" s="26">
        <v>10.4</v>
      </c>
      <c r="AC413" s="26">
        <v>10</v>
      </c>
      <c r="AD413" s="26">
        <v>9.02</v>
      </c>
      <c r="AE413" s="26">
        <v>8.0500000000000007</v>
      </c>
      <c r="AF413" s="26">
        <v>6.95</v>
      </c>
      <c r="AG413" s="26"/>
      <c r="AH413" s="26">
        <v>50</v>
      </c>
    </row>
    <row r="414" spans="1:34" x14ac:dyDescent="0.2">
      <c r="A414" s="12" t="s">
        <v>232</v>
      </c>
      <c r="B414" s="12" t="s">
        <v>230</v>
      </c>
      <c r="C414" s="12" t="s">
        <v>168</v>
      </c>
      <c r="D414" s="12" t="s">
        <v>15</v>
      </c>
      <c r="E414" s="12" t="s">
        <v>6</v>
      </c>
      <c r="F414" s="12" t="s">
        <v>16</v>
      </c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 spans="1:34" x14ac:dyDescent="0.2">
      <c r="A415" s="12" t="s">
        <v>232</v>
      </c>
      <c r="B415" s="12" t="s">
        <v>230</v>
      </c>
      <c r="C415" s="12" t="s">
        <v>169</v>
      </c>
      <c r="D415" s="12" t="s">
        <v>15</v>
      </c>
      <c r="E415" s="12" t="s">
        <v>6</v>
      </c>
      <c r="F415" s="12" t="s">
        <v>16</v>
      </c>
      <c r="G415" s="26"/>
      <c r="H415" s="26">
        <v>8.6</v>
      </c>
      <c r="I415" s="26">
        <v>6.1</v>
      </c>
      <c r="J415" s="26">
        <v>3.3</v>
      </c>
      <c r="K415" s="26">
        <v>3.6</v>
      </c>
      <c r="L415" s="26">
        <v>3.9</v>
      </c>
      <c r="M415" s="26">
        <v>4.2</v>
      </c>
      <c r="N415" s="26">
        <v>0</v>
      </c>
      <c r="O415" s="26">
        <v>6.5</v>
      </c>
      <c r="P415" s="26">
        <v>0</v>
      </c>
      <c r="Q415" s="26">
        <v>0</v>
      </c>
      <c r="R415" s="26">
        <v>5.8</v>
      </c>
      <c r="S415" s="26">
        <v>6.5</v>
      </c>
      <c r="T415" s="26">
        <v>6.5</v>
      </c>
      <c r="U415" s="26">
        <v>7.6</v>
      </c>
      <c r="V415" s="26">
        <v>8.9</v>
      </c>
      <c r="W415" s="26">
        <v>16.5</v>
      </c>
      <c r="X415" s="26">
        <v>15.6</v>
      </c>
      <c r="Y415" s="26">
        <v>10.6</v>
      </c>
      <c r="Z415" s="26"/>
      <c r="AA415" s="26"/>
      <c r="AB415" s="26"/>
      <c r="AC415" s="26"/>
      <c r="AD415" s="26"/>
      <c r="AE415" s="26"/>
      <c r="AF415" s="26"/>
      <c r="AG415" s="26"/>
      <c r="AH415" s="26">
        <v>81.7</v>
      </c>
    </row>
    <row r="416" spans="1:34" x14ac:dyDescent="0.2">
      <c r="A416" s="12" t="s">
        <v>232</v>
      </c>
      <c r="B416" s="12" t="s">
        <v>230</v>
      </c>
      <c r="C416" s="12" t="s">
        <v>170</v>
      </c>
      <c r="D416" s="12" t="s">
        <v>15</v>
      </c>
      <c r="E416" s="12" t="s">
        <v>6</v>
      </c>
      <c r="F416" s="12" t="s">
        <v>16</v>
      </c>
      <c r="G416" s="26"/>
      <c r="H416" s="26">
        <v>364.7</v>
      </c>
      <c r="I416" s="26">
        <v>500.1</v>
      </c>
      <c r="J416" s="26">
        <v>390.7</v>
      </c>
      <c r="K416" s="26">
        <v>395.8</v>
      </c>
      <c r="L416" s="26">
        <v>465.6</v>
      </c>
      <c r="M416" s="26">
        <v>586.70000000000005</v>
      </c>
      <c r="N416" s="26">
        <v>641.5</v>
      </c>
      <c r="O416" s="26">
        <v>743.7</v>
      </c>
      <c r="P416" s="26">
        <v>789.9</v>
      </c>
      <c r="Q416" s="26">
        <v>851.4</v>
      </c>
      <c r="R416" s="26">
        <v>804</v>
      </c>
      <c r="S416" s="26">
        <v>865.5</v>
      </c>
      <c r="T416" s="26">
        <v>872.3</v>
      </c>
      <c r="U416" s="26">
        <v>878.4</v>
      </c>
      <c r="V416" s="26">
        <v>797.8</v>
      </c>
      <c r="W416" s="26">
        <v>567.9</v>
      </c>
      <c r="X416" s="26">
        <v>561.5</v>
      </c>
      <c r="Y416" s="26">
        <v>550.9</v>
      </c>
      <c r="Z416" s="26">
        <v>536.20000000000005</v>
      </c>
      <c r="AA416" s="26">
        <v>489.9</v>
      </c>
      <c r="AB416" s="26">
        <v>257.2</v>
      </c>
      <c r="AC416" s="26">
        <v>51</v>
      </c>
      <c r="AD416" s="26">
        <v>47.03</v>
      </c>
      <c r="AE416" s="26">
        <v>54.33</v>
      </c>
      <c r="AF416" s="26">
        <v>55.71</v>
      </c>
      <c r="AG416" s="26"/>
      <c r="AH416" s="26">
        <v>892.3</v>
      </c>
    </row>
    <row r="417" spans="1:34" x14ac:dyDescent="0.2">
      <c r="A417" s="12" t="s">
        <v>232</v>
      </c>
      <c r="B417" s="12" t="s">
        <v>230</v>
      </c>
      <c r="C417" s="12" t="s">
        <v>171</v>
      </c>
      <c r="D417" s="12" t="s">
        <v>15</v>
      </c>
      <c r="E417" s="12" t="s">
        <v>6</v>
      </c>
      <c r="F417" s="12" t="s">
        <v>16</v>
      </c>
      <c r="G417" s="26"/>
      <c r="H417" s="26">
        <v>0</v>
      </c>
      <c r="I417" s="26">
        <v>0</v>
      </c>
      <c r="J417" s="26">
        <v>4.0999999999999996</v>
      </c>
      <c r="K417" s="26">
        <v>0.7</v>
      </c>
      <c r="L417" s="26">
        <v>0</v>
      </c>
      <c r="M417" s="26">
        <v>0</v>
      </c>
      <c r="N417" s="26">
        <v>1.5</v>
      </c>
      <c r="O417" s="26">
        <v>0</v>
      </c>
      <c r="P417" s="26">
        <v>0</v>
      </c>
      <c r="Q417" s="26">
        <v>0</v>
      </c>
      <c r="R417" s="26">
        <v>0</v>
      </c>
      <c r="S417" s="26">
        <v>0</v>
      </c>
      <c r="T417" s="26">
        <v>1</v>
      </c>
      <c r="U417" s="26">
        <v>3.9</v>
      </c>
      <c r="V417" s="26">
        <v>11.4</v>
      </c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>
        <v>8.6</v>
      </c>
    </row>
    <row r="418" spans="1:34" x14ac:dyDescent="0.2">
      <c r="A418" s="12" t="s">
        <v>232</v>
      </c>
      <c r="B418" s="12" t="s">
        <v>230</v>
      </c>
      <c r="C418" s="12" t="s">
        <v>172</v>
      </c>
      <c r="D418" s="12" t="s">
        <v>15</v>
      </c>
      <c r="E418" s="12" t="s">
        <v>6</v>
      </c>
      <c r="F418" s="12" t="s">
        <v>16</v>
      </c>
      <c r="G418" s="26"/>
      <c r="H418" s="26">
        <v>1.8</v>
      </c>
      <c r="I418" s="26"/>
      <c r="J418" s="26"/>
      <c r="K418" s="26"/>
      <c r="L418" s="26">
        <v>15.4</v>
      </c>
      <c r="M418" s="26">
        <v>30.8</v>
      </c>
      <c r="N418" s="26">
        <v>52.9</v>
      </c>
      <c r="O418" s="26">
        <v>5.7</v>
      </c>
      <c r="P418" s="26">
        <v>11.5</v>
      </c>
      <c r="Q418" s="26">
        <v>6.4</v>
      </c>
      <c r="R418" s="26">
        <v>8.6</v>
      </c>
      <c r="S418" s="26">
        <v>8.3000000000000007</v>
      </c>
      <c r="T418" s="26">
        <v>7.7</v>
      </c>
      <c r="U418" s="26">
        <v>10.5</v>
      </c>
      <c r="V418" s="26">
        <v>3.2</v>
      </c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>
        <v>155.69999999999999</v>
      </c>
    </row>
    <row r="419" spans="1:34" x14ac:dyDescent="0.2">
      <c r="A419" s="12" t="s">
        <v>232</v>
      </c>
      <c r="B419" s="12" t="s">
        <v>230</v>
      </c>
      <c r="C419" s="12" t="s">
        <v>173</v>
      </c>
      <c r="D419" s="12" t="s">
        <v>15</v>
      </c>
      <c r="E419" s="12" t="s">
        <v>6</v>
      </c>
      <c r="F419" s="12" t="s">
        <v>16</v>
      </c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 spans="1:34" x14ac:dyDescent="0.2">
      <c r="A420" s="12" t="s">
        <v>232</v>
      </c>
      <c r="B420" s="12" t="s">
        <v>230</v>
      </c>
      <c r="C420" s="12" t="s">
        <v>174</v>
      </c>
      <c r="D420" s="12" t="s">
        <v>15</v>
      </c>
      <c r="E420" s="12" t="s">
        <v>6</v>
      </c>
      <c r="F420" s="12" t="s">
        <v>16</v>
      </c>
      <c r="G420" s="26"/>
      <c r="H420" s="26">
        <v>0.3</v>
      </c>
      <c r="I420" s="26"/>
      <c r="J420" s="26"/>
      <c r="K420" s="26"/>
      <c r="L420" s="26"/>
      <c r="M420" s="26"/>
      <c r="N420" s="26">
        <v>0.2</v>
      </c>
      <c r="O420" s="26">
        <v>0.1</v>
      </c>
      <c r="P420" s="26">
        <v>10.8</v>
      </c>
      <c r="Q420" s="26">
        <v>2.1</v>
      </c>
      <c r="R420" s="26">
        <v>1.3</v>
      </c>
      <c r="S420" s="26">
        <v>1.6</v>
      </c>
      <c r="T420" s="26">
        <v>1.7</v>
      </c>
      <c r="U420" s="26">
        <v>1.8</v>
      </c>
      <c r="V420" s="26">
        <v>3.8</v>
      </c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>
        <v>5.6</v>
      </c>
    </row>
    <row r="421" spans="1:34" x14ac:dyDescent="0.2">
      <c r="A421" s="12" t="s">
        <v>232</v>
      </c>
      <c r="B421" s="12" t="s">
        <v>230</v>
      </c>
      <c r="C421" s="12" t="s">
        <v>234</v>
      </c>
      <c r="D421" s="12" t="s">
        <v>15</v>
      </c>
      <c r="E421" s="12" t="s">
        <v>6</v>
      </c>
      <c r="F421" s="12" t="s">
        <v>16</v>
      </c>
      <c r="G421" s="26"/>
      <c r="H421" s="26">
        <v>1900.5</v>
      </c>
      <c r="I421" s="26">
        <v>2603.5</v>
      </c>
      <c r="J421" s="26">
        <v>2697.5</v>
      </c>
      <c r="K421" s="26">
        <v>3324.6</v>
      </c>
      <c r="L421" s="26">
        <v>3720.8</v>
      </c>
      <c r="M421" s="26">
        <v>5570.7</v>
      </c>
      <c r="N421" s="26">
        <v>7588</v>
      </c>
      <c r="O421" s="26">
        <v>7317.4</v>
      </c>
      <c r="P421" s="26">
        <v>7544</v>
      </c>
      <c r="Q421" s="26">
        <v>8003.5</v>
      </c>
      <c r="R421" s="26">
        <v>7695.6</v>
      </c>
      <c r="S421" s="26">
        <v>6855.9</v>
      </c>
      <c r="T421" s="26">
        <v>5413.6</v>
      </c>
      <c r="U421" s="26">
        <v>3272.5</v>
      </c>
      <c r="V421" s="26">
        <v>2734.9</v>
      </c>
      <c r="W421" s="26">
        <v>1450.9</v>
      </c>
      <c r="X421" s="26">
        <v>1319</v>
      </c>
      <c r="Y421" s="26">
        <v>1086.9000000000001</v>
      </c>
      <c r="Z421" s="26">
        <v>1087.4000000000001</v>
      </c>
      <c r="AA421" s="26">
        <v>2329.9</v>
      </c>
      <c r="AB421" s="26">
        <v>890.7</v>
      </c>
      <c r="AC421" s="26">
        <v>-27.7</v>
      </c>
      <c r="AD421" s="26">
        <v>-34.08</v>
      </c>
      <c r="AE421" s="26">
        <v>-38.74</v>
      </c>
      <c r="AF421" s="26">
        <v>-20.03</v>
      </c>
      <c r="AG421" s="26"/>
      <c r="AH421" s="26">
        <v>8228.1</v>
      </c>
    </row>
    <row r="422" spans="1:34" x14ac:dyDescent="0.2">
      <c r="A422" s="12" t="s">
        <v>232</v>
      </c>
      <c r="B422" s="12" t="s">
        <v>230</v>
      </c>
      <c r="C422" s="12" t="s">
        <v>175</v>
      </c>
      <c r="D422" s="12" t="s">
        <v>15</v>
      </c>
      <c r="E422" s="12" t="s">
        <v>6</v>
      </c>
      <c r="F422" s="12" t="s">
        <v>16</v>
      </c>
      <c r="G422" s="26"/>
      <c r="H422" s="26">
        <v>20.2</v>
      </c>
      <c r="I422" s="26">
        <v>19</v>
      </c>
      <c r="J422" s="26">
        <v>14.2</v>
      </c>
      <c r="K422" s="26">
        <v>21.7</v>
      </c>
      <c r="L422" s="26">
        <v>33</v>
      </c>
      <c r="M422" s="26">
        <v>45.3</v>
      </c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>
        <v>73</v>
      </c>
    </row>
    <row r="423" spans="1:34" x14ac:dyDescent="0.2">
      <c r="A423" s="12" t="s">
        <v>232</v>
      </c>
      <c r="B423" s="12" t="s">
        <v>230</v>
      </c>
      <c r="C423" s="12" t="s">
        <v>176</v>
      </c>
      <c r="D423" s="12" t="s">
        <v>15</v>
      </c>
      <c r="E423" s="12" t="s">
        <v>6</v>
      </c>
      <c r="F423" s="12" t="s">
        <v>16</v>
      </c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 spans="1:34" x14ac:dyDescent="0.2">
      <c r="A424" s="12" t="s">
        <v>232</v>
      </c>
      <c r="B424" s="12" t="s">
        <v>230</v>
      </c>
      <c r="C424" s="12" t="s">
        <v>177</v>
      </c>
      <c r="D424" s="12" t="s">
        <v>15</v>
      </c>
      <c r="E424" s="12" t="s">
        <v>6</v>
      </c>
      <c r="F424" s="12" t="s">
        <v>16</v>
      </c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 spans="1:34" x14ac:dyDescent="0.2">
      <c r="A425" s="12" t="s">
        <v>232</v>
      </c>
      <c r="B425" s="12" t="s">
        <v>230</v>
      </c>
      <c r="C425" s="12" t="s">
        <v>178</v>
      </c>
      <c r="D425" s="12" t="s">
        <v>15</v>
      </c>
      <c r="E425" s="12" t="s">
        <v>6</v>
      </c>
      <c r="F425" s="12" t="s">
        <v>16</v>
      </c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 spans="1:34" x14ac:dyDescent="0.2">
      <c r="A426" s="12" t="s">
        <v>232</v>
      </c>
      <c r="B426" s="12" t="s">
        <v>230</v>
      </c>
      <c r="C426" s="12" t="s">
        <v>235</v>
      </c>
      <c r="D426" s="12" t="s">
        <v>15</v>
      </c>
      <c r="E426" s="12" t="s">
        <v>6</v>
      </c>
      <c r="F426" s="12" t="s">
        <v>16</v>
      </c>
      <c r="G426" s="26"/>
      <c r="H426" s="26">
        <v>0.2</v>
      </c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>
        <v>0.1</v>
      </c>
      <c r="AB426" s="26">
        <v>0</v>
      </c>
      <c r="AC426" s="26">
        <v>0</v>
      </c>
      <c r="AD426" s="26">
        <v>0.02</v>
      </c>
      <c r="AE426" s="26">
        <v>0</v>
      </c>
      <c r="AF426" s="26">
        <v>0</v>
      </c>
      <c r="AG426" s="26"/>
      <c r="AH426" s="26">
        <v>0.2</v>
      </c>
    </row>
    <row r="427" spans="1:34" x14ac:dyDescent="0.2">
      <c r="A427" s="12" t="s">
        <v>232</v>
      </c>
      <c r="B427" s="12" t="s">
        <v>230</v>
      </c>
      <c r="C427" s="12" t="s">
        <v>179</v>
      </c>
      <c r="D427" s="12" t="s">
        <v>15</v>
      </c>
      <c r="E427" s="12" t="s">
        <v>6</v>
      </c>
      <c r="F427" s="12" t="s">
        <v>16</v>
      </c>
      <c r="G427" s="26"/>
      <c r="H427" s="26">
        <v>0.1</v>
      </c>
      <c r="I427" s="26">
        <v>10.8</v>
      </c>
      <c r="J427" s="26">
        <v>14.5</v>
      </c>
      <c r="K427" s="26">
        <v>21</v>
      </c>
      <c r="L427" s="26">
        <v>18.899999999999999</v>
      </c>
      <c r="M427" s="26">
        <v>49.3</v>
      </c>
      <c r="N427" s="26">
        <v>60.1</v>
      </c>
      <c r="O427" s="26">
        <v>67</v>
      </c>
      <c r="P427" s="26">
        <v>81.8</v>
      </c>
      <c r="Q427" s="26">
        <v>89</v>
      </c>
      <c r="R427" s="26">
        <v>89.1</v>
      </c>
      <c r="S427" s="26">
        <v>72.8</v>
      </c>
      <c r="T427" s="26">
        <v>80.5</v>
      </c>
      <c r="U427" s="26">
        <v>31.1</v>
      </c>
      <c r="V427" s="26">
        <v>26</v>
      </c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>
        <v>135.80000000000001</v>
      </c>
    </row>
    <row r="428" spans="1:34" x14ac:dyDescent="0.2">
      <c r="A428" s="12" t="s">
        <v>232</v>
      </c>
      <c r="B428" s="12" t="s">
        <v>230</v>
      </c>
      <c r="C428" s="12" t="s">
        <v>180</v>
      </c>
      <c r="D428" s="12" t="s">
        <v>15</v>
      </c>
      <c r="E428" s="12" t="s">
        <v>6</v>
      </c>
      <c r="F428" s="12" t="s">
        <v>16</v>
      </c>
      <c r="G428" s="26"/>
      <c r="H428" s="26">
        <v>4.8</v>
      </c>
      <c r="I428" s="26">
        <v>6.1</v>
      </c>
      <c r="J428" s="26">
        <v>6</v>
      </c>
      <c r="K428" s="26">
        <v>5.0999999999999996</v>
      </c>
      <c r="L428" s="26">
        <v>6</v>
      </c>
      <c r="M428" s="26">
        <v>7.2</v>
      </c>
      <c r="N428" s="26">
        <v>7.6</v>
      </c>
      <c r="O428" s="26">
        <v>7.5</v>
      </c>
      <c r="P428" s="26">
        <v>8.9</v>
      </c>
      <c r="Q428" s="26">
        <v>7</v>
      </c>
      <c r="R428" s="26">
        <v>6.6</v>
      </c>
      <c r="S428" s="26">
        <v>6.7</v>
      </c>
      <c r="T428" s="26">
        <v>7.1</v>
      </c>
      <c r="U428" s="26">
        <v>2.6</v>
      </c>
      <c r="V428" s="26">
        <v>2.7</v>
      </c>
      <c r="W428" s="26">
        <v>2</v>
      </c>
      <c r="X428" s="26">
        <v>1.7</v>
      </c>
      <c r="Y428" s="26">
        <v>2.4</v>
      </c>
      <c r="Z428" s="26">
        <v>2.2000000000000002</v>
      </c>
      <c r="AA428" s="26">
        <v>2.2000000000000002</v>
      </c>
      <c r="AB428" s="26">
        <v>1.8</v>
      </c>
      <c r="AC428" s="26">
        <v>0</v>
      </c>
      <c r="AD428" s="26">
        <v>0</v>
      </c>
      <c r="AE428" s="26">
        <v>0</v>
      </c>
      <c r="AF428" s="26">
        <v>0</v>
      </c>
      <c r="AG428" s="26"/>
      <c r="AH428" s="26">
        <v>8.6999999999999993</v>
      </c>
    </row>
    <row r="429" spans="1:34" x14ac:dyDescent="0.2">
      <c r="A429" s="12" t="s">
        <v>232</v>
      </c>
      <c r="B429" s="12" t="s">
        <v>230</v>
      </c>
      <c r="C429" s="12" t="s">
        <v>181</v>
      </c>
      <c r="D429" s="12" t="s">
        <v>15</v>
      </c>
      <c r="E429" s="12" t="s">
        <v>6</v>
      </c>
      <c r="F429" s="12" t="s">
        <v>16</v>
      </c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 spans="1:34" x14ac:dyDescent="0.2">
      <c r="A430" s="12" t="s">
        <v>232</v>
      </c>
      <c r="B430" s="12" t="s">
        <v>230</v>
      </c>
      <c r="C430" s="12" t="s">
        <v>182</v>
      </c>
      <c r="D430" s="12" t="s">
        <v>15</v>
      </c>
      <c r="E430" s="12" t="s">
        <v>6</v>
      </c>
      <c r="F430" s="12" t="s">
        <v>16</v>
      </c>
      <c r="G430" s="26"/>
      <c r="H430" s="26">
        <v>201.3</v>
      </c>
      <c r="I430" s="26">
        <v>0</v>
      </c>
      <c r="J430" s="26"/>
      <c r="K430" s="26">
        <v>208.5</v>
      </c>
      <c r="L430" s="26">
        <v>210.1</v>
      </c>
      <c r="M430" s="26">
        <v>262.89999999999998</v>
      </c>
      <c r="N430" s="26">
        <v>318.5</v>
      </c>
      <c r="O430" s="26">
        <v>129.19999999999999</v>
      </c>
      <c r="P430" s="26">
        <v>134</v>
      </c>
      <c r="Q430" s="26">
        <v>42.4</v>
      </c>
      <c r="R430" s="26">
        <v>165.4</v>
      </c>
      <c r="S430" s="26">
        <v>122.7</v>
      </c>
      <c r="T430" s="26">
        <v>114.9</v>
      </c>
      <c r="U430" s="26">
        <v>116.9</v>
      </c>
      <c r="V430" s="26">
        <v>115.4</v>
      </c>
      <c r="W430" s="26">
        <v>140.5</v>
      </c>
      <c r="X430" s="26">
        <v>82.5</v>
      </c>
      <c r="Y430" s="26">
        <v>80.5</v>
      </c>
      <c r="Z430" s="26">
        <v>120.3</v>
      </c>
      <c r="AA430" s="26">
        <v>115</v>
      </c>
      <c r="AB430" s="26">
        <v>196.9</v>
      </c>
      <c r="AC430" s="26">
        <v>81.599999999999994</v>
      </c>
      <c r="AD430" s="26">
        <v>82.03</v>
      </c>
      <c r="AE430" s="26">
        <v>82.09</v>
      </c>
      <c r="AF430" s="26">
        <v>81.260000000000005</v>
      </c>
      <c r="AG430" s="26"/>
      <c r="AH430" s="26">
        <v>329</v>
      </c>
    </row>
    <row r="431" spans="1:34" x14ac:dyDescent="0.2">
      <c r="A431" s="12" t="s">
        <v>232</v>
      </c>
      <c r="B431" s="12" t="s">
        <v>230</v>
      </c>
      <c r="C431" s="12" t="s">
        <v>183</v>
      </c>
      <c r="D431" s="12" t="s">
        <v>15</v>
      </c>
      <c r="E431" s="12" t="s">
        <v>6</v>
      </c>
      <c r="F431" s="12" t="s">
        <v>16</v>
      </c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 spans="1:34" x14ac:dyDescent="0.2">
      <c r="A432" s="12" t="s">
        <v>232</v>
      </c>
      <c r="B432" s="12" t="s">
        <v>230</v>
      </c>
      <c r="C432" s="12" t="s">
        <v>184</v>
      </c>
      <c r="D432" s="12" t="s">
        <v>15</v>
      </c>
      <c r="E432" s="12" t="s">
        <v>6</v>
      </c>
      <c r="F432" s="12" t="s">
        <v>16</v>
      </c>
      <c r="G432" s="26"/>
      <c r="H432" s="26">
        <v>1449.9</v>
      </c>
      <c r="I432" s="26"/>
      <c r="J432" s="26">
        <v>2065.6</v>
      </c>
      <c r="K432" s="26">
        <v>2244.6</v>
      </c>
      <c r="L432" s="26">
        <v>4158.7</v>
      </c>
      <c r="M432" s="26">
        <v>2746.5</v>
      </c>
      <c r="N432" s="26">
        <v>5748.7</v>
      </c>
      <c r="O432" s="26">
        <v>4141.1000000000004</v>
      </c>
      <c r="P432" s="26">
        <v>4150.7</v>
      </c>
      <c r="Q432" s="26">
        <v>3998</v>
      </c>
      <c r="R432" s="26">
        <v>4098</v>
      </c>
      <c r="S432" s="26">
        <v>3449.1</v>
      </c>
      <c r="T432" s="26">
        <v>3538.8</v>
      </c>
      <c r="U432" s="26">
        <v>2670.5</v>
      </c>
      <c r="V432" s="26">
        <v>2699</v>
      </c>
      <c r="W432" s="26">
        <v>1425.7</v>
      </c>
      <c r="X432" s="26">
        <v>679.3</v>
      </c>
      <c r="Y432" s="26">
        <v>733.2</v>
      </c>
      <c r="Z432" s="26">
        <v>722.1</v>
      </c>
      <c r="AA432" s="26">
        <v>786.9</v>
      </c>
      <c r="AB432" s="26">
        <v>518</v>
      </c>
      <c r="AC432" s="26">
        <v>327.8</v>
      </c>
      <c r="AD432" s="26">
        <v>340.73</v>
      </c>
      <c r="AE432" s="26">
        <v>210.14</v>
      </c>
      <c r="AF432" s="26">
        <v>205.69</v>
      </c>
      <c r="AG432" s="26"/>
      <c r="AH432" s="26">
        <v>5554.9</v>
      </c>
    </row>
    <row r="433" spans="1:34" x14ac:dyDescent="0.2">
      <c r="A433" s="12" t="s">
        <v>232</v>
      </c>
      <c r="B433" s="12" t="s">
        <v>230</v>
      </c>
      <c r="C433" s="12" t="s">
        <v>185</v>
      </c>
      <c r="D433" s="12" t="s">
        <v>15</v>
      </c>
      <c r="E433" s="12" t="s">
        <v>6</v>
      </c>
      <c r="F433" s="12" t="s">
        <v>16</v>
      </c>
      <c r="G433" s="26"/>
      <c r="H433" s="26">
        <v>0.5</v>
      </c>
      <c r="I433" s="26">
        <v>0.5</v>
      </c>
      <c r="J433" s="26">
        <v>0.4</v>
      </c>
      <c r="K433" s="26"/>
      <c r="L433" s="26">
        <v>0.4</v>
      </c>
      <c r="M433" s="26"/>
      <c r="N433" s="26"/>
      <c r="O433" s="26">
        <v>0.2</v>
      </c>
      <c r="P433" s="26">
        <v>0.3</v>
      </c>
      <c r="Q433" s="26">
        <v>0.3</v>
      </c>
      <c r="R433" s="26">
        <v>4.7</v>
      </c>
      <c r="S433" s="26">
        <v>42.2</v>
      </c>
      <c r="T433" s="26">
        <v>48.4</v>
      </c>
      <c r="U433" s="26">
        <v>32.5</v>
      </c>
      <c r="V433" s="26">
        <v>33.6</v>
      </c>
      <c r="W433" s="26">
        <v>34.299999999999997</v>
      </c>
      <c r="X433" s="26">
        <v>40</v>
      </c>
      <c r="Y433" s="26">
        <v>60.1</v>
      </c>
      <c r="Z433" s="26">
        <v>60.9</v>
      </c>
      <c r="AA433" s="26">
        <v>62.8</v>
      </c>
      <c r="AB433" s="26">
        <v>63</v>
      </c>
      <c r="AC433" s="26">
        <v>110</v>
      </c>
      <c r="AD433" s="26">
        <v>90.75</v>
      </c>
      <c r="AE433" s="26">
        <v>21.36</v>
      </c>
      <c r="AF433" s="26">
        <v>83.32</v>
      </c>
      <c r="AG433" s="26"/>
      <c r="AH433" s="26">
        <v>39.5</v>
      </c>
    </row>
    <row r="434" spans="1:34" x14ac:dyDescent="0.2">
      <c r="A434" s="12" t="s">
        <v>232</v>
      </c>
      <c r="B434" s="12" t="s">
        <v>230</v>
      </c>
      <c r="C434" s="12" t="s">
        <v>186</v>
      </c>
      <c r="D434" s="12" t="s">
        <v>15</v>
      </c>
      <c r="E434" s="12" t="s">
        <v>6</v>
      </c>
      <c r="F434" s="12" t="s">
        <v>16</v>
      </c>
      <c r="G434" s="26"/>
      <c r="H434" s="26">
        <v>5.3</v>
      </c>
      <c r="I434" s="26"/>
      <c r="J434" s="26"/>
      <c r="K434" s="26"/>
      <c r="L434" s="26"/>
      <c r="M434" s="26"/>
      <c r="N434" s="26">
        <v>3.6</v>
      </c>
      <c r="O434" s="26">
        <v>4.3</v>
      </c>
      <c r="P434" s="26">
        <v>7</v>
      </c>
      <c r="Q434" s="26">
        <v>5.5</v>
      </c>
      <c r="R434" s="26">
        <v>3.3</v>
      </c>
      <c r="S434" s="26">
        <v>2.5</v>
      </c>
      <c r="T434" s="26">
        <v>2.6</v>
      </c>
      <c r="U434" s="26">
        <v>3</v>
      </c>
      <c r="V434" s="26">
        <v>2.2000000000000002</v>
      </c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>
        <v>137.9</v>
      </c>
    </row>
    <row r="435" spans="1:34" x14ac:dyDescent="0.2">
      <c r="A435" s="12" t="s">
        <v>232</v>
      </c>
      <c r="B435" s="12" t="s">
        <v>230</v>
      </c>
      <c r="C435" s="12" t="s">
        <v>187</v>
      </c>
      <c r="D435" s="12" t="s">
        <v>15</v>
      </c>
      <c r="E435" s="12" t="s">
        <v>6</v>
      </c>
      <c r="F435" s="12" t="s">
        <v>16</v>
      </c>
      <c r="G435" s="26"/>
      <c r="H435" s="26">
        <v>0.3</v>
      </c>
      <c r="I435" s="26">
        <v>0.3</v>
      </c>
      <c r="J435" s="26">
        <v>0.3</v>
      </c>
      <c r="K435" s="26">
        <v>0.3</v>
      </c>
      <c r="L435" s="26">
        <v>0.3</v>
      </c>
      <c r="M435" s="26">
        <v>0.3</v>
      </c>
      <c r="N435" s="26">
        <v>0.3</v>
      </c>
      <c r="O435" s="26">
        <v>0.2</v>
      </c>
      <c r="P435" s="26">
        <v>0.2</v>
      </c>
      <c r="Q435" s="26">
        <v>0.1</v>
      </c>
      <c r="R435" s="26">
        <v>0.1</v>
      </c>
      <c r="S435" s="26">
        <v>0.1</v>
      </c>
      <c r="T435" s="26">
        <v>0.1</v>
      </c>
      <c r="U435" s="26">
        <v>0.1</v>
      </c>
      <c r="V435" s="26">
        <v>0.1</v>
      </c>
      <c r="W435" s="26">
        <v>0</v>
      </c>
      <c r="X435" s="26">
        <v>0</v>
      </c>
      <c r="Y435" s="26">
        <v>0</v>
      </c>
      <c r="Z435" s="26">
        <v>0</v>
      </c>
      <c r="AA435" s="26">
        <v>0</v>
      </c>
      <c r="AB435" s="26">
        <v>0</v>
      </c>
      <c r="AC435" s="26">
        <v>0</v>
      </c>
      <c r="AD435" s="26">
        <v>0</v>
      </c>
      <c r="AE435" s="26">
        <v>0</v>
      </c>
      <c r="AF435" s="26"/>
      <c r="AG435" s="26"/>
      <c r="AH435" s="26">
        <v>0.7</v>
      </c>
    </row>
    <row r="436" spans="1:34" x14ac:dyDescent="0.2">
      <c r="A436" s="12" t="s">
        <v>232</v>
      </c>
      <c r="B436" s="12" t="s">
        <v>230</v>
      </c>
      <c r="C436" s="12" t="s">
        <v>188</v>
      </c>
      <c r="D436" s="12" t="s">
        <v>15</v>
      </c>
      <c r="E436" s="12" t="s">
        <v>6</v>
      </c>
      <c r="F436" s="12" t="s">
        <v>16</v>
      </c>
      <c r="G436" s="26"/>
      <c r="H436" s="26">
        <v>0.8</v>
      </c>
      <c r="I436" s="26">
        <v>0.9</v>
      </c>
      <c r="J436" s="26">
        <v>1.8</v>
      </c>
      <c r="K436" s="26">
        <v>0.8</v>
      </c>
      <c r="L436" s="26"/>
      <c r="M436" s="26">
        <v>1.2</v>
      </c>
      <c r="N436" s="26">
        <v>18.8</v>
      </c>
      <c r="O436" s="26">
        <v>2.6</v>
      </c>
      <c r="P436" s="26">
        <v>2.1</v>
      </c>
      <c r="Q436" s="26">
        <v>2.2000000000000002</v>
      </c>
      <c r="R436" s="26">
        <v>2.6</v>
      </c>
      <c r="S436" s="26">
        <v>4.4000000000000004</v>
      </c>
      <c r="T436" s="26">
        <v>6.4</v>
      </c>
      <c r="U436" s="26">
        <v>8.6999999999999993</v>
      </c>
      <c r="V436" s="26">
        <v>7</v>
      </c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>
        <v>155.6</v>
      </c>
    </row>
    <row r="437" spans="1:34" x14ac:dyDescent="0.2">
      <c r="A437" s="12" t="s">
        <v>232</v>
      </c>
      <c r="B437" s="12" t="s">
        <v>230</v>
      </c>
      <c r="C437" s="12" t="s">
        <v>189</v>
      </c>
      <c r="D437" s="12" t="s">
        <v>15</v>
      </c>
      <c r="E437" s="12" t="s">
        <v>6</v>
      </c>
      <c r="F437" s="12" t="s">
        <v>16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 spans="1:34" x14ac:dyDescent="0.2">
      <c r="A438" s="12" t="s">
        <v>232</v>
      </c>
      <c r="B438" s="12" t="s">
        <v>230</v>
      </c>
      <c r="C438" s="12" t="s">
        <v>190</v>
      </c>
      <c r="D438" s="12" t="s">
        <v>15</v>
      </c>
      <c r="E438" s="12" t="s">
        <v>6</v>
      </c>
      <c r="F438" s="12" t="s">
        <v>16</v>
      </c>
      <c r="G438" s="26"/>
      <c r="H438" s="26">
        <v>1.4</v>
      </c>
      <c r="I438" s="26"/>
      <c r="J438" s="26">
        <v>1.4</v>
      </c>
      <c r="K438" s="26">
        <v>1.6</v>
      </c>
      <c r="L438" s="26">
        <v>1.9</v>
      </c>
      <c r="M438" s="26">
        <v>4.9000000000000004</v>
      </c>
      <c r="N438" s="26">
        <v>7.4</v>
      </c>
      <c r="O438" s="26">
        <v>4.5999999999999996</v>
      </c>
      <c r="P438" s="26">
        <v>5.9</v>
      </c>
      <c r="Q438" s="26">
        <v>15.5</v>
      </c>
      <c r="R438" s="26">
        <v>9.9</v>
      </c>
      <c r="S438" s="26">
        <v>13.9</v>
      </c>
      <c r="T438" s="26">
        <v>15.4</v>
      </c>
      <c r="U438" s="26">
        <v>6.9</v>
      </c>
      <c r="V438" s="26">
        <v>5.8</v>
      </c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>
        <v>11.7</v>
      </c>
    </row>
    <row r="439" spans="1:34" x14ac:dyDescent="0.2">
      <c r="A439" s="12" t="s">
        <v>232</v>
      </c>
      <c r="B439" s="12" t="s">
        <v>230</v>
      </c>
      <c r="C439" s="12" t="s">
        <v>191</v>
      </c>
      <c r="D439" s="12" t="s">
        <v>15</v>
      </c>
      <c r="E439" s="12" t="s">
        <v>6</v>
      </c>
      <c r="F439" s="12" t="s">
        <v>16</v>
      </c>
      <c r="G439" s="26">
        <v>2.2000000000000002</v>
      </c>
      <c r="H439" s="26">
        <v>2.2000000000000002</v>
      </c>
      <c r="I439" s="26"/>
      <c r="J439" s="26"/>
      <c r="K439" s="26">
        <v>2.2000000000000002</v>
      </c>
      <c r="L439" s="26">
        <v>1.8</v>
      </c>
      <c r="M439" s="26">
        <v>1.5</v>
      </c>
      <c r="N439" s="26">
        <v>0.9</v>
      </c>
      <c r="O439" s="26">
        <v>0</v>
      </c>
      <c r="P439" s="26">
        <v>0</v>
      </c>
      <c r="Q439" s="26">
        <v>0</v>
      </c>
      <c r="R439" s="26">
        <v>0</v>
      </c>
      <c r="S439" s="26">
        <v>0.1</v>
      </c>
      <c r="T439" s="26">
        <v>0.1</v>
      </c>
      <c r="U439" s="26">
        <v>0.1</v>
      </c>
      <c r="V439" s="26">
        <v>1.5</v>
      </c>
      <c r="W439" s="26">
        <v>0.2</v>
      </c>
      <c r="X439" s="26">
        <v>0.1</v>
      </c>
      <c r="Y439" s="26">
        <v>0.1</v>
      </c>
      <c r="Z439" s="26">
        <v>0.1</v>
      </c>
      <c r="AA439" s="26">
        <v>0.1</v>
      </c>
      <c r="AB439" s="26">
        <v>0.1</v>
      </c>
      <c r="AC439" s="26">
        <v>0</v>
      </c>
      <c r="AD439" s="26">
        <v>0.01</v>
      </c>
      <c r="AE439" s="26">
        <v>0.01</v>
      </c>
      <c r="AF439" s="26">
        <v>0.01</v>
      </c>
      <c r="AG439" s="26"/>
      <c r="AH439" s="26">
        <v>2.4</v>
      </c>
    </row>
    <row r="440" spans="1:34" x14ac:dyDescent="0.2">
      <c r="A440" s="12" t="s">
        <v>232</v>
      </c>
      <c r="B440" s="12" t="s">
        <v>230</v>
      </c>
      <c r="C440" s="12" t="s">
        <v>192</v>
      </c>
      <c r="D440" s="12" t="s">
        <v>15</v>
      </c>
      <c r="E440" s="12" t="s">
        <v>6</v>
      </c>
      <c r="F440" s="12" t="s">
        <v>16</v>
      </c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 spans="1:34" x14ac:dyDescent="0.2">
      <c r="A441" s="12" t="s">
        <v>232</v>
      </c>
      <c r="B441" s="12" t="s">
        <v>230</v>
      </c>
      <c r="C441" s="12" t="s">
        <v>193</v>
      </c>
      <c r="D441" s="12" t="s">
        <v>15</v>
      </c>
      <c r="E441" s="12" t="s">
        <v>6</v>
      </c>
      <c r="F441" s="12" t="s">
        <v>16</v>
      </c>
      <c r="G441" s="26"/>
      <c r="H441" s="26">
        <v>22.9</v>
      </c>
      <c r="I441" s="26"/>
      <c r="J441" s="26"/>
      <c r="K441" s="26">
        <v>19.600000000000001</v>
      </c>
      <c r="L441" s="26">
        <v>26.3</v>
      </c>
      <c r="M441" s="26">
        <v>23.1</v>
      </c>
      <c r="N441" s="26">
        <v>40</v>
      </c>
      <c r="O441" s="26">
        <v>38.6</v>
      </c>
      <c r="P441" s="26">
        <v>22.3</v>
      </c>
      <c r="Q441" s="26">
        <v>28.5</v>
      </c>
      <c r="R441" s="26">
        <v>28.3</v>
      </c>
      <c r="S441" s="26">
        <v>24.8</v>
      </c>
      <c r="T441" s="26">
        <v>21.6</v>
      </c>
      <c r="U441" s="26">
        <v>21.2</v>
      </c>
      <c r="V441" s="26">
        <v>22.8</v>
      </c>
      <c r="W441" s="26">
        <v>23.5</v>
      </c>
      <c r="X441" s="26">
        <v>24.3</v>
      </c>
      <c r="Y441" s="26">
        <v>21.9</v>
      </c>
      <c r="Z441" s="26">
        <v>23.2</v>
      </c>
      <c r="AA441" s="26">
        <v>17.8</v>
      </c>
      <c r="AB441" s="26">
        <v>17.5</v>
      </c>
      <c r="AC441" s="26">
        <v>11.5</v>
      </c>
      <c r="AD441" s="26">
        <v>11.5</v>
      </c>
      <c r="AE441" s="26">
        <v>9.4700000000000006</v>
      </c>
      <c r="AF441" s="26">
        <v>10.3</v>
      </c>
      <c r="AG441" s="26"/>
      <c r="AH441" s="26">
        <v>56.1</v>
      </c>
    </row>
    <row r="442" spans="1:34" x14ac:dyDescent="0.2">
      <c r="A442" s="12" t="s">
        <v>232</v>
      </c>
      <c r="B442" s="12" t="s">
        <v>230</v>
      </c>
      <c r="C442" s="12" t="s">
        <v>194</v>
      </c>
      <c r="D442" s="12" t="s">
        <v>15</v>
      </c>
      <c r="E442" s="12" t="s">
        <v>6</v>
      </c>
      <c r="F442" s="12" t="s">
        <v>16</v>
      </c>
      <c r="G442" s="26"/>
      <c r="H442" s="26">
        <v>50.6</v>
      </c>
      <c r="I442" s="26">
        <v>41.7</v>
      </c>
      <c r="J442" s="26">
        <v>54.8</v>
      </c>
      <c r="K442" s="26">
        <v>47.7</v>
      </c>
      <c r="L442" s="26">
        <v>42.8</v>
      </c>
      <c r="M442" s="26">
        <v>54.9</v>
      </c>
      <c r="N442" s="26">
        <v>52.8</v>
      </c>
      <c r="O442" s="26">
        <v>62.4</v>
      </c>
      <c r="P442" s="26">
        <v>61.9</v>
      </c>
      <c r="Q442" s="26">
        <v>64</v>
      </c>
      <c r="R442" s="26">
        <v>56.7</v>
      </c>
      <c r="S442" s="26">
        <v>55.1</v>
      </c>
      <c r="T442" s="26">
        <v>46.1</v>
      </c>
      <c r="U442" s="26">
        <v>29.4</v>
      </c>
      <c r="V442" s="26">
        <v>21.4</v>
      </c>
      <c r="W442" s="26">
        <v>17.5</v>
      </c>
      <c r="X442" s="26">
        <v>14.7</v>
      </c>
      <c r="Y442" s="26">
        <v>16.8</v>
      </c>
      <c r="Z442" s="26">
        <v>17.5</v>
      </c>
      <c r="AA442" s="26">
        <v>14.6</v>
      </c>
      <c r="AB442" s="26">
        <v>15.8</v>
      </c>
      <c r="AC442" s="26">
        <v>0</v>
      </c>
      <c r="AD442" s="26">
        <v>-0.06</v>
      </c>
      <c r="AE442" s="26">
        <v>0</v>
      </c>
      <c r="AF442" s="26">
        <v>0</v>
      </c>
      <c r="AG442" s="26"/>
      <c r="AH442" s="26">
        <v>76</v>
      </c>
    </row>
    <row r="443" spans="1:34" x14ac:dyDescent="0.2">
      <c r="A443" s="12" t="s">
        <v>232</v>
      </c>
      <c r="B443" s="12" t="s">
        <v>230</v>
      </c>
      <c r="C443" s="12" t="s">
        <v>195</v>
      </c>
      <c r="D443" s="12" t="s">
        <v>15</v>
      </c>
      <c r="E443" s="12" t="s">
        <v>6</v>
      </c>
      <c r="F443" s="12" t="s">
        <v>16</v>
      </c>
      <c r="G443" s="26"/>
      <c r="H443" s="26">
        <v>55</v>
      </c>
      <c r="I443" s="26"/>
      <c r="J443" s="26"/>
      <c r="K443" s="26"/>
      <c r="L443" s="26">
        <v>38.6</v>
      </c>
      <c r="M443" s="26">
        <v>15.6</v>
      </c>
      <c r="N443" s="26">
        <v>0</v>
      </c>
      <c r="O443" s="26">
        <v>92.6</v>
      </c>
      <c r="P443" s="26">
        <v>110</v>
      </c>
      <c r="Q443" s="26">
        <v>87.5</v>
      </c>
      <c r="R443" s="26">
        <v>86.9</v>
      </c>
      <c r="S443" s="26">
        <v>70.400000000000006</v>
      </c>
      <c r="T443" s="26">
        <v>91.9</v>
      </c>
      <c r="U443" s="26">
        <v>95.7</v>
      </c>
      <c r="V443" s="26">
        <v>98</v>
      </c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>
        <v>194.6</v>
      </c>
    </row>
    <row r="444" spans="1:34" x14ac:dyDescent="0.2">
      <c r="A444" s="12" t="s">
        <v>232</v>
      </c>
      <c r="B444" s="12" t="s">
        <v>230</v>
      </c>
      <c r="C444" s="12" t="s">
        <v>196</v>
      </c>
      <c r="D444" s="12" t="s">
        <v>15</v>
      </c>
      <c r="E444" s="12" t="s">
        <v>6</v>
      </c>
      <c r="F444" s="12" t="s">
        <v>16</v>
      </c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 spans="1:34" x14ac:dyDescent="0.2">
      <c r="A445" s="12" t="s">
        <v>232</v>
      </c>
      <c r="B445" s="12" t="s">
        <v>230</v>
      </c>
      <c r="C445" s="12" t="s">
        <v>125</v>
      </c>
      <c r="D445" s="12" t="s">
        <v>15</v>
      </c>
      <c r="E445" s="12" t="s">
        <v>6</v>
      </c>
      <c r="F445" s="12" t="s">
        <v>16</v>
      </c>
      <c r="G445" s="26"/>
      <c r="H445" s="26">
        <v>28.5</v>
      </c>
      <c r="I445" s="26"/>
      <c r="J445" s="26"/>
      <c r="K445" s="26"/>
      <c r="L445" s="26">
        <v>2.9</v>
      </c>
      <c r="M445" s="26">
        <v>2.2999999999999998</v>
      </c>
      <c r="N445" s="26">
        <v>13.1</v>
      </c>
      <c r="O445" s="26">
        <v>6.2</v>
      </c>
      <c r="P445" s="26">
        <v>12.5</v>
      </c>
      <c r="Q445" s="26">
        <v>34.9</v>
      </c>
      <c r="R445" s="26">
        <v>31.5</v>
      </c>
      <c r="S445" s="26">
        <v>26.7</v>
      </c>
      <c r="T445" s="26">
        <v>11</v>
      </c>
      <c r="U445" s="26">
        <v>18.100000000000001</v>
      </c>
      <c r="V445" s="26">
        <v>20.5</v>
      </c>
      <c r="W445" s="26">
        <v>20.8</v>
      </c>
      <c r="X445" s="26">
        <v>16</v>
      </c>
      <c r="Y445" s="26">
        <v>0</v>
      </c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 spans="1:34" x14ac:dyDescent="0.2">
      <c r="A446" s="12" t="s">
        <v>232</v>
      </c>
      <c r="B446" s="12" t="s">
        <v>230</v>
      </c>
      <c r="C446" s="12" t="s">
        <v>197</v>
      </c>
      <c r="D446" s="12" t="s">
        <v>15</v>
      </c>
      <c r="E446" s="12" t="s">
        <v>6</v>
      </c>
      <c r="F446" s="12" t="s">
        <v>16</v>
      </c>
      <c r="G446" s="26"/>
      <c r="H446" s="26">
        <v>1194</v>
      </c>
      <c r="I446" s="26">
        <v>436.5</v>
      </c>
      <c r="J446" s="26">
        <v>315.5</v>
      </c>
      <c r="K446" s="26">
        <v>267.2</v>
      </c>
      <c r="L446" s="26">
        <v>172</v>
      </c>
      <c r="M446" s="26">
        <v>107.4</v>
      </c>
      <c r="N446" s="26">
        <v>83.7</v>
      </c>
      <c r="O446" s="26">
        <v>72.8</v>
      </c>
      <c r="P446" s="26">
        <v>94.2</v>
      </c>
      <c r="Q446" s="26">
        <v>85.4</v>
      </c>
      <c r="R446" s="26">
        <v>146.9</v>
      </c>
      <c r="S446" s="26">
        <v>132.80000000000001</v>
      </c>
      <c r="T446" s="26">
        <v>761.5</v>
      </c>
      <c r="U446" s="26">
        <v>898.7</v>
      </c>
      <c r="V446" s="26">
        <v>640</v>
      </c>
      <c r="W446" s="26">
        <v>731.6</v>
      </c>
      <c r="X446" s="26">
        <v>505</v>
      </c>
      <c r="Y446" s="26">
        <v>845</v>
      </c>
      <c r="Z446" s="26">
        <v>1028.3</v>
      </c>
      <c r="AA446" s="26">
        <v>1133.5999999999999</v>
      </c>
      <c r="AB446" s="26">
        <v>940.4</v>
      </c>
      <c r="AC446" s="26">
        <v>733.8</v>
      </c>
      <c r="AD446" s="26">
        <v>842.69</v>
      </c>
      <c r="AE446" s="26">
        <v>666.93</v>
      </c>
      <c r="AF446" s="26">
        <v>548.46</v>
      </c>
      <c r="AG446" s="26"/>
      <c r="AH446" s="26">
        <v>3996.9</v>
      </c>
    </row>
    <row r="447" spans="1:34" x14ac:dyDescent="0.2">
      <c r="A447" s="12" t="s">
        <v>232</v>
      </c>
      <c r="B447" s="12" t="s">
        <v>230</v>
      </c>
      <c r="C447" s="12" t="s">
        <v>236</v>
      </c>
      <c r="D447" s="12" t="s">
        <v>15</v>
      </c>
      <c r="E447" s="12" t="s">
        <v>6</v>
      </c>
      <c r="F447" s="12" t="s">
        <v>16</v>
      </c>
      <c r="G447" s="26"/>
      <c r="H447" s="26">
        <v>0</v>
      </c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>
        <v>0</v>
      </c>
      <c r="AC447" s="26">
        <v>0</v>
      </c>
      <c r="AD447" s="26">
        <v>0</v>
      </c>
      <c r="AE447" s="26">
        <v>0</v>
      </c>
      <c r="AF447" s="26"/>
      <c r="AG447" s="26"/>
      <c r="AH447" s="26">
        <v>0.4</v>
      </c>
    </row>
    <row r="448" spans="1:34" x14ac:dyDescent="0.2">
      <c r="A448" s="12" t="s">
        <v>232</v>
      </c>
      <c r="B448" s="12" t="s">
        <v>230</v>
      </c>
      <c r="C448" s="12" t="s">
        <v>198</v>
      </c>
      <c r="D448" s="12" t="s">
        <v>15</v>
      </c>
      <c r="E448" s="12" t="s">
        <v>6</v>
      </c>
      <c r="F448" s="12" t="s">
        <v>16</v>
      </c>
      <c r="G448" s="26"/>
      <c r="H448" s="26">
        <v>2.7</v>
      </c>
      <c r="I448" s="26"/>
      <c r="J448" s="26"/>
      <c r="K448" s="26"/>
      <c r="L448" s="26"/>
      <c r="M448" s="26">
        <v>4.7</v>
      </c>
      <c r="N448" s="26">
        <v>2.8</v>
      </c>
      <c r="O448" s="26">
        <v>1.2</v>
      </c>
      <c r="P448" s="26">
        <v>3.1</v>
      </c>
      <c r="Q448" s="26">
        <v>5</v>
      </c>
      <c r="R448" s="26">
        <v>2.2000000000000002</v>
      </c>
      <c r="S448" s="26">
        <v>3.3</v>
      </c>
      <c r="T448" s="26">
        <v>3.5</v>
      </c>
      <c r="U448" s="26">
        <v>3.7</v>
      </c>
      <c r="V448" s="26">
        <v>2.9</v>
      </c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>
        <v>58.1</v>
      </c>
    </row>
    <row r="449" spans="1:34" x14ac:dyDescent="0.2">
      <c r="A449" s="12" t="s">
        <v>232</v>
      </c>
      <c r="B449" s="12" t="s">
        <v>230</v>
      </c>
      <c r="C449" s="12" t="s">
        <v>199</v>
      </c>
      <c r="D449" s="12" t="s">
        <v>15</v>
      </c>
      <c r="E449" s="12" t="s">
        <v>6</v>
      </c>
      <c r="F449" s="12" t="s">
        <v>16</v>
      </c>
      <c r="G449" s="26"/>
      <c r="H449" s="26">
        <v>1.1000000000000001</v>
      </c>
      <c r="I449" s="26">
        <v>13.5</v>
      </c>
      <c r="J449" s="26">
        <v>16.7</v>
      </c>
      <c r="K449" s="26">
        <v>1.9</v>
      </c>
      <c r="L449" s="26">
        <v>6.2</v>
      </c>
      <c r="M449" s="26">
        <v>10.3</v>
      </c>
      <c r="N449" s="26">
        <v>16.2</v>
      </c>
      <c r="O449" s="26">
        <v>10.9</v>
      </c>
      <c r="P449" s="26">
        <v>8.6</v>
      </c>
      <c r="Q449" s="26">
        <v>7.3</v>
      </c>
      <c r="R449" s="26">
        <v>5.9</v>
      </c>
      <c r="S449" s="26">
        <v>7.3</v>
      </c>
      <c r="T449" s="26">
        <v>6.6</v>
      </c>
      <c r="U449" s="26">
        <v>6</v>
      </c>
      <c r="V449" s="26">
        <v>5.8</v>
      </c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>
        <v>68.099999999999994</v>
      </c>
    </row>
    <row r="450" spans="1:34" x14ac:dyDescent="0.2">
      <c r="A450" s="12" t="s">
        <v>232</v>
      </c>
      <c r="B450" s="12" t="s">
        <v>230</v>
      </c>
      <c r="C450" s="12" t="s">
        <v>200</v>
      </c>
      <c r="D450" s="12" t="s">
        <v>15</v>
      </c>
      <c r="E450" s="12" t="s">
        <v>6</v>
      </c>
      <c r="F450" s="12" t="s">
        <v>16</v>
      </c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 spans="1:34" x14ac:dyDescent="0.2">
      <c r="A451" s="12" t="s">
        <v>232</v>
      </c>
      <c r="B451" s="12" t="s">
        <v>230</v>
      </c>
      <c r="C451" s="12" t="s">
        <v>201</v>
      </c>
      <c r="D451" s="12" t="s">
        <v>15</v>
      </c>
      <c r="E451" s="12" t="s">
        <v>6</v>
      </c>
      <c r="F451" s="12" t="s">
        <v>16</v>
      </c>
      <c r="G451" s="26"/>
      <c r="H451" s="26">
        <v>85.7</v>
      </c>
      <c r="I451" s="26">
        <v>114.3</v>
      </c>
      <c r="J451" s="26">
        <v>108.5</v>
      </c>
      <c r="K451" s="26">
        <v>108.5</v>
      </c>
      <c r="L451" s="26">
        <v>114.3</v>
      </c>
      <c r="M451" s="26">
        <v>108</v>
      </c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>
        <v>157.19999999999999</v>
      </c>
    </row>
    <row r="452" spans="1:34" x14ac:dyDescent="0.2">
      <c r="A452" s="12" t="s">
        <v>232</v>
      </c>
      <c r="B452" s="12" t="s">
        <v>230</v>
      </c>
      <c r="C452" s="12" t="s">
        <v>202</v>
      </c>
      <c r="D452" s="12" t="s">
        <v>15</v>
      </c>
      <c r="E452" s="12" t="s">
        <v>6</v>
      </c>
      <c r="F452" s="12" t="s">
        <v>16</v>
      </c>
      <c r="G452" s="26"/>
      <c r="H452" s="26">
        <v>17.899999999999999</v>
      </c>
      <c r="I452" s="26"/>
      <c r="J452" s="26">
        <v>79.400000000000006</v>
      </c>
      <c r="K452" s="26">
        <v>81.099999999999994</v>
      </c>
      <c r="L452" s="26">
        <v>75.900000000000006</v>
      </c>
      <c r="M452" s="26">
        <v>74.2</v>
      </c>
      <c r="N452" s="26">
        <v>57.5</v>
      </c>
      <c r="O452" s="26">
        <v>40.1</v>
      </c>
      <c r="P452" s="26">
        <v>38.6</v>
      </c>
      <c r="Q452" s="26">
        <v>30.8</v>
      </c>
      <c r="R452" s="26">
        <v>22.2</v>
      </c>
      <c r="S452" s="26">
        <v>16.8</v>
      </c>
      <c r="T452" s="26">
        <v>14.5</v>
      </c>
      <c r="U452" s="26">
        <v>14.3</v>
      </c>
      <c r="V452" s="26">
        <v>16.5</v>
      </c>
      <c r="W452" s="26">
        <v>10.9</v>
      </c>
      <c r="X452" s="26">
        <v>9.5</v>
      </c>
      <c r="Y452" s="26">
        <v>7.5</v>
      </c>
      <c r="Z452" s="26">
        <v>9.1</v>
      </c>
      <c r="AA452" s="26">
        <v>9</v>
      </c>
      <c r="AB452" s="26">
        <v>9.6</v>
      </c>
      <c r="AC452" s="26">
        <v>1</v>
      </c>
      <c r="AD452" s="26">
        <v>0.05</v>
      </c>
      <c r="AE452" s="26">
        <v>0</v>
      </c>
      <c r="AF452" s="26"/>
      <c r="AG452" s="26"/>
      <c r="AH452" s="26">
        <v>130.5</v>
      </c>
    </row>
    <row r="453" spans="1:34" x14ac:dyDescent="0.2">
      <c r="A453" s="12" t="s">
        <v>232</v>
      </c>
      <c r="B453" s="12" t="s">
        <v>230</v>
      </c>
      <c r="C453" s="12" t="s">
        <v>203</v>
      </c>
      <c r="D453" s="12" t="s">
        <v>15</v>
      </c>
      <c r="E453" s="12" t="s">
        <v>6</v>
      </c>
      <c r="F453" s="12" t="s">
        <v>16</v>
      </c>
      <c r="G453" s="26">
        <v>0.6</v>
      </c>
      <c r="H453" s="26">
        <v>0.7</v>
      </c>
      <c r="I453" s="26"/>
      <c r="J453" s="26">
        <v>1.1000000000000001</v>
      </c>
      <c r="K453" s="26"/>
      <c r="L453" s="26"/>
      <c r="M453" s="26"/>
      <c r="N453" s="26">
        <v>0.7</v>
      </c>
      <c r="O453" s="26">
        <v>1.2</v>
      </c>
      <c r="P453" s="26">
        <v>1.7</v>
      </c>
      <c r="Q453" s="26">
        <v>1.8</v>
      </c>
      <c r="R453" s="26">
        <v>1.6</v>
      </c>
      <c r="S453" s="26">
        <v>0.7</v>
      </c>
      <c r="T453" s="26">
        <v>1.1000000000000001</v>
      </c>
      <c r="U453" s="26">
        <v>0.8</v>
      </c>
      <c r="V453" s="26">
        <v>1.2</v>
      </c>
      <c r="W453" s="26">
        <v>3.1</v>
      </c>
      <c r="X453" s="26">
        <v>3.5</v>
      </c>
      <c r="Y453" s="26">
        <v>3.6</v>
      </c>
      <c r="Z453" s="26">
        <v>3.8</v>
      </c>
      <c r="AA453" s="26">
        <v>3.9</v>
      </c>
      <c r="AB453" s="26">
        <v>2.6</v>
      </c>
      <c r="AC453" s="26">
        <v>2.8</v>
      </c>
      <c r="AD453" s="26">
        <v>2.9</v>
      </c>
      <c r="AE453" s="26">
        <v>3.03</v>
      </c>
      <c r="AF453" s="26">
        <v>2.2799999999999998</v>
      </c>
      <c r="AG453" s="26"/>
      <c r="AH453" s="26">
        <v>18.7</v>
      </c>
    </row>
    <row r="454" spans="1:34" x14ac:dyDescent="0.2">
      <c r="A454" s="12" t="s">
        <v>232</v>
      </c>
      <c r="B454" s="12" t="s">
        <v>230</v>
      </c>
      <c r="C454" s="12" t="s">
        <v>204</v>
      </c>
      <c r="D454" s="12" t="s">
        <v>15</v>
      </c>
      <c r="E454" s="12" t="s">
        <v>6</v>
      </c>
      <c r="F454" s="12" t="s">
        <v>16</v>
      </c>
      <c r="G454" s="26"/>
      <c r="H454" s="26">
        <v>37.700000000000003</v>
      </c>
      <c r="I454" s="26">
        <v>37.700000000000003</v>
      </c>
      <c r="J454" s="26">
        <v>37.700000000000003</v>
      </c>
      <c r="K454" s="26">
        <v>20.7</v>
      </c>
      <c r="L454" s="26">
        <v>8.1999999999999993</v>
      </c>
      <c r="M454" s="26">
        <v>12.1</v>
      </c>
      <c r="N454" s="26">
        <v>30.5</v>
      </c>
      <c r="O454" s="26">
        <v>21.1</v>
      </c>
      <c r="P454" s="26">
        <v>17.399999999999999</v>
      </c>
      <c r="Q454" s="26">
        <v>13.9</v>
      </c>
      <c r="R454" s="26">
        <v>4.7</v>
      </c>
      <c r="S454" s="26">
        <v>25.4</v>
      </c>
      <c r="T454" s="26">
        <v>23.1</v>
      </c>
      <c r="U454" s="26">
        <v>25.8</v>
      </c>
      <c r="V454" s="26">
        <v>80.400000000000006</v>
      </c>
      <c r="W454" s="26">
        <v>84.3</v>
      </c>
      <c r="X454" s="26">
        <v>80.400000000000006</v>
      </c>
      <c r="Y454" s="26">
        <v>97.3</v>
      </c>
      <c r="Z454" s="26">
        <v>93.5</v>
      </c>
      <c r="AA454" s="26">
        <v>75</v>
      </c>
      <c r="AB454" s="26">
        <v>63.5</v>
      </c>
      <c r="AC454" s="26">
        <v>86.9</v>
      </c>
      <c r="AD454" s="26">
        <v>93.29</v>
      </c>
      <c r="AE454" s="26">
        <v>93.29</v>
      </c>
      <c r="AF454" s="26">
        <v>59.4</v>
      </c>
      <c r="AG454" s="26"/>
      <c r="AH454" s="26">
        <v>164.2</v>
      </c>
    </row>
    <row r="455" spans="1:34" x14ac:dyDescent="0.2">
      <c r="A455" s="12" t="s">
        <v>232</v>
      </c>
      <c r="B455" s="12" t="s">
        <v>230</v>
      </c>
      <c r="C455" s="12" t="s">
        <v>205</v>
      </c>
      <c r="D455" s="12" t="s">
        <v>15</v>
      </c>
      <c r="E455" s="12" t="s">
        <v>6</v>
      </c>
      <c r="F455" s="12" t="s">
        <v>16</v>
      </c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 spans="1:34" x14ac:dyDescent="0.2">
      <c r="A456" s="12" t="s">
        <v>232</v>
      </c>
      <c r="B456" s="12" t="s">
        <v>230</v>
      </c>
      <c r="C456" s="12" t="s">
        <v>206</v>
      </c>
      <c r="D456" s="12" t="s">
        <v>15</v>
      </c>
      <c r="E456" s="12" t="s">
        <v>6</v>
      </c>
      <c r="F456" s="12" t="s">
        <v>16</v>
      </c>
      <c r="G456" s="26"/>
      <c r="H456" s="26">
        <v>6357.1</v>
      </c>
      <c r="I456" s="26"/>
      <c r="J456" s="26"/>
      <c r="K456" s="26">
        <v>5559.9</v>
      </c>
      <c r="L456" s="26">
        <v>6720.4</v>
      </c>
      <c r="M456" s="26">
        <v>10813.6</v>
      </c>
      <c r="N456" s="26">
        <v>13881.1</v>
      </c>
      <c r="O456" s="26">
        <v>11227.9</v>
      </c>
      <c r="P456" s="26">
        <v>10736</v>
      </c>
      <c r="Q456" s="26">
        <v>14139.9</v>
      </c>
      <c r="R456" s="26">
        <v>13851.9</v>
      </c>
      <c r="S456" s="26">
        <v>13166.5</v>
      </c>
      <c r="T456" s="26">
        <v>12094.9</v>
      </c>
      <c r="U456" s="26">
        <v>13978.5</v>
      </c>
      <c r="V456" s="26">
        <v>7327.3</v>
      </c>
      <c r="W456" s="26">
        <v>6280.2</v>
      </c>
      <c r="X456" s="26">
        <v>6769.8</v>
      </c>
      <c r="Y456" s="26">
        <v>6204.9</v>
      </c>
      <c r="Z456" s="26">
        <v>6281.7</v>
      </c>
      <c r="AA456" s="26">
        <v>5652.1</v>
      </c>
      <c r="AB456" s="26">
        <v>3396</v>
      </c>
      <c r="AC456" s="26">
        <v>2431.1</v>
      </c>
      <c r="AD456" s="26">
        <v>2338.58</v>
      </c>
      <c r="AE456" s="26">
        <v>1449.82</v>
      </c>
      <c r="AF456" s="54"/>
      <c r="AG456" s="26"/>
      <c r="AH456" s="26">
        <v>15248.3</v>
      </c>
    </row>
    <row r="457" spans="1:34" x14ac:dyDescent="0.2">
      <c r="A457" s="12" t="s">
        <v>232</v>
      </c>
      <c r="B457" s="12" t="s">
        <v>230</v>
      </c>
      <c r="C457" s="12" t="s">
        <v>207</v>
      </c>
      <c r="D457" s="12" t="s">
        <v>15</v>
      </c>
      <c r="E457" s="12" t="s">
        <v>6</v>
      </c>
      <c r="F457" s="12" t="s">
        <v>16</v>
      </c>
      <c r="G457" s="26"/>
      <c r="H457" s="26">
        <v>6</v>
      </c>
      <c r="I457" s="26"/>
      <c r="J457" s="26"/>
      <c r="K457" s="26"/>
      <c r="L457" s="26">
        <v>6.4</v>
      </c>
      <c r="M457" s="26">
        <v>5.7</v>
      </c>
      <c r="N457" s="26">
        <v>2.7</v>
      </c>
      <c r="O457" s="26">
        <v>2.2000000000000002</v>
      </c>
      <c r="P457" s="26">
        <v>2.1</v>
      </c>
      <c r="Q457" s="26">
        <v>0.3</v>
      </c>
      <c r="R457" s="26">
        <v>0.3</v>
      </c>
      <c r="S457" s="26">
        <v>2.1</v>
      </c>
      <c r="T457" s="26">
        <v>0.6</v>
      </c>
      <c r="U457" s="26">
        <v>0.8</v>
      </c>
      <c r="V457" s="26">
        <v>2.2999999999999998</v>
      </c>
      <c r="W457" s="26">
        <v>1.8</v>
      </c>
      <c r="X457" s="26">
        <v>3.5</v>
      </c>
      <c r="Y457" s="26">
        <v>3.8</v>
      </c>
      <c r="Z457" s="26">
        <v>0.1</v>
      </c>
      <c r="AA457" s="26">
        <v>2.2999999999999998</v>
      </c>
      <c r="AB457" s="26">
        <v>1.8</v>
      </c>
      <c r="AC457" s="26">
        <v>0.9</v>
      </c>
      <c r="AD457" s="26">
        <v>4.1399999999999997</v>
      </c>
      <c r="AE457" s="26">
        <v>2.44</v>
      </c>
      <c r="AF457" s="26"/>
      <c r="AG457" s="26"/>
      <c r="AH457" s="26">
        <v>74.7</v>
      </c>
    </row>
    <row r="458" spans="1:34" x14ac:dyDescent="0.2">
      <c r="A458" s="12" t="s">
        <v>232</v>
      </c>
      <c r="B458" s="12" t="s">
        <v>230</v>
      </c>
      <c r="C458" s="12" t="s">
        <v>233</v>
      </c>
      <c r="D458" s="12" t="s">
        <v>15</v>
      </c>
      <c r="E458" s="12" t="s">
        <v>8</v>
      </c>
      <c r="F458" s="12" t="s">
        <v>17</v>
      </c>
      <c r="G458" s="26"/>
      <c r="H458" s="26">
        <v>0</v>
      </c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>
        <v>0</v>
      </c>
      <c r="AC458" s="26">
        <v>0</v>
      </c>
      <c r="AD458" s="26">
        <v>0</v>
      </c>
      <c r="AE458" s="26">
        <v>0</v>
      </c>
      <c r="AF458" s="26">
        <v>0</v>
      </c>
      <c r="AG458" s="26"/>
      <c r="AH458" s="26"/>
    </row>
    <row r="459" spans="1:34" x14ac:dyDescent="0.2">
      <c r="A459" s="12" t="s">
        <v>232</v>
      </c>
      <c r="B459" s="12" t="s">
        <v>230</v>
      </c>
      <c r="C459" s="12" t="s">
        <v>164</v>
      </c>
      <c r="D459" s="12" t="s">
        <v>15</v>
      </c>
      <c r="E459" s="12" t="s">
        <v>8</v>
      </c>
      <c r="F459" s="12" t="s">
        <v>17</v>
      </c>
      <c r="G459" s="26"/>
      <c r="H459" s="26">
        <v>0</v>
      </c>
      <c r="I459" s="26"/>
      <c r="J459" s="26"/>
      <c r="K459" s="26">
        <v>0</v>
      </c>
      <c r="L459" s="26">
        <v>0</v>
      </c>
      <c r="M459" s="26">
        <v>0</v>
      </c>
      <c r="N459" s="26">
        <v>0</v>
      </c>
      <c r="O459" s="26">
        <v>0</v>
      </c>
      <c r="P459" s="26">
        <v>0</v>
      </c>
      <c r="Q459" s="26">
        <v>0</v>
      </c>
      <c r="R459" s="26">
        <v>0</v>
      </c>
      <c r="S459" s="26">
        <v>0</v>
      </c>
      <c r="T459" s="26">
        <v>0</v>
      </c>
      <c r="U459" s="26">
        <v>0</v>
      </c>
      <c r="V459" s="26">
        <v>0</v>
      </c>
      <c r="W459" s="26">
        <v>0</v>
      </c>
      <c r="X459" s="26">
        <v>0</v>
      </c>
      <c r="Y459" s="26">
        <v>0</v>
      </c>
      <c r="Z459" s="26">
        <v>0</v>
      </c>
      <c r="AA459" s="26">
        <v>0</v>
      </c>
      <c r="AB459" s="26">
        <v>0</v>
      </c>
      <c r="AC459" s="26">
        <v>0</v>
      </c>
      <c r="AD459" s="26">
        <v>0</v>
      </c>
      <c r="AE459" s="26">
        <v>0</v>
      </c>
      <c r="AF459" s="26">
        <v>0</v>
      </c>
      <c r="AG459" s="26"/>
      <c r="AH459" s="26"/>
    </row>
    <row r="460" spans="1:34" x14ac:dyDescent="0.2">
      <c r="A460" s="12" t="s">
        <v>232</v>
      </c>
      <c r="B460" s="12" t="s">
        <v>230</v>
      </c>
      <c r="C460" s="12" t="s">
        <v>165</v>
      </c>
      <c r="D460" s="12" t="s">
        <v>15</v>
      </c>
      <c r="E460" s="12" t="s">
        <v>8</v>
      </c>
      <c r="F460" s="12" t="s">
        <v>17</v>
      </c>
      <c r="G460" s="26"/>
      <c r="H460" s="26">
        <v>0</v>
      </c>
      <c r="I460" s="26">
        <v>0</v>
      </c>
      <c r="J460" s="26">
        <v>0</v>
      </c>
      <c r="K460" s="26">
        <v>0</v>
      </c>
      <c r="L460" s="26">
        <v>0</v>
      </c>
      <c r="M460" s="26">
        <v>0</v>
      </c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 spans="1:34" x14ac:dyDescent="0.2">
      <c r="A461" s="12" t="s">
        <v>232</v>
      </c>
      <c r="B461" s="12" t="s">
        <v>230</v>
      </c>
      <c r="C461" s="12" t="s">
        <v>166</v>
      </c>
      <c r="D461" s="12" t="s">
        <v>15</v>
      </c>
      <c r="E461" s="12" t="s">
        <v>8</v>
      </c>
      <c r="F461" s="12" t="s">
        <v>17</v>
      </c>
      <c r="G461" s="26"/>
      <c r="H461" s="26">
        <v>0</v>
      </c>
      <c r="I461" s="26"/>
      <c r="J461" s="26"/>
      <c r="K461" s="26"/>
      <c r="L461" s="26"/>
      <c r="M461" s="26"/>
      <c r="N461" s="26"/>
      <c r="O461" s="26">
        <v>0</v>
      </c>
      <c r="P461" s="26">
        <v>0</v>
      </c>
      <c r="Q461" s="26">
        <v>0</v>
      </c>
      <c r="R461" s="26">
        <v>0</v>
      </c>
      <c r="S461" s="26">
        <v>0</v>
      </c>
      <c r="T461" s="26">
        <v>0</v>
      </c>
      <c r="U461" s="26">
        <v>0</v>
      </c>
      <c r="V461" s="26">
        <v>0</v>
      </c>
      <c r="W461" s="26">
        <v>0</v>
      </c>
      <c r="X461" s="26">
        <v>0</v>
      </c>
      <c r="Y461" s="26">
        <v>0</v>
      </c>
      <c r="Z461" s="26">
        <v>0</v>
      </c>
      <c r="AA461" s="26">
        <v>0</v>
      </c>
      <c r="AB461" s="26">
        <v>0</v>
      </c>
      <c r="AC461" s="26">
        <v>0</v>
      </c>
      <c r="AD461" s="26">
        <v>0</v>
      </c>
      <c r="AE461" s="26">
        <v>0</v>
      </c>
      <c r="AF461" s="26"/>
      <c r="AG461" s="26"/>
      <c r="AH461" s="26"/>
    </row>
    <row r="462" spans="1:34" x14ac:dyDescent="0.2">
      <c r="A462" s="12" t="s">
        <v>232</v>
      </c>
      <c r="B462" s="12" t="s">
        <v>230</v>
      </c>
      <c r="C462" s="12" t="s">
        <v>167</v>
      </c>
      <c r="D462" s="12" t="s">
        <v>15</v>
      </c>
      <c r="E462" s="12" t="s">
        <v>8</v>
      </c>
      <c r="F462" s="12" t="s">
        <v>17</v>
      </c>
      <c r="G462" s="26"/>
      <c r="H462" s="26">
        <v>0</v>
      </c>
      <c r="I462" s="26">
        <v>0</v>
      </c>
      <c r="J462" s="26">
        <v>0</v>
      </c>
      <c r="K462" s="26">
        <v>0</v>
      </c>
      <c r="L462" s="26">
        <v>0</v>
      </c>
      <c r="M462" s="26">
        <v>0</v>
      </c>
      <c r="N462" s="26">
        <v>0</v>
      </c>
      <c r="O462" s="26">
        <v>0</v>
      </c>
      <c r="P462" s="26">
        <v>0</v>
      </c>
      <c r="Q462" s="26">
        <v>0</v>
      </c>
      <c r="R462" s="26">
        <v>0</v>
      </c>
      <c r="S462" s="26">
        <v>0</v>
      </c>
      <c r="T462" s="26">
        <v>0</v>
      </c>
      <c r="U462" s="26">
        <v>0</v>
      </c>
      <c r="V462" s="26">
        <v>0</v>
      </c>
      <c r="W462" s="26">
        <v>0</v>
      </c>
      <c r="X462" s="26">
        <v>0</v>
      </c>
      <c r="Y462" s="26">
        <v>0</v>
      </c>
      <c r="Z462" s="26">
        <v>0</v>
      </c>
      <c r="AA462" s="26">
        <v>0</v>
      </c>
      <c r="AB462" s="26">
        <v>0</v>
      </c>
      <c r="AC462" s="26">
        <v>0</v>
      </c>
      <c r="AD462" s="26">
        <v>0</v>
      </c>
      <c r="AE462" s="26">
        <v>0</v>
      </c>
      <c r="AF462" s="26">
        <v>0</v>
      </c>
      <c r="AG462" s="26"/>
      <c r="AH462" s="26"/>
    </row>
    <row r="463" spans="1:34" x14ac:dyDescent="0.2">
      <c r="A463" s="12" t="s">
        <v>232</v>
      </c>
      <c r="B463" s="12" t="s">
        <v>230</v>
      </c>
      <c r="C463" s="12" t="s">
        <v>168</v>
      </c>
      <c r="D463" s="12" t="s">
        <v>15</v>
      </c>
      <c r="E463" s="12" t="s">
        <v>8</v>
      </c>
      <c r="F463" s="12" t="s">
        <v>17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 spans="1:34" x14ac:dyDescent="0.2">
      <c r="A464" s="12" t="s">
        <v>232</v>
      </c>
      <c r="B464" s="12" t="s">
        <v>230</v>
      </c>
      <c r="C464" s="12" t="s">
        <v>169</v>
      </c>
      <c r="D464" s="12" t="s">
        <v>15</v>
      </c>
      <c r="E464" s="12" t="s">
        <v>8</v>
      </c>
      <c r="F464" s="12" t="s">
        <v>17</v>
      </c>
      <c r="G464" s="26"/>
      <c r="H464" s="26">
        <v>0</v>
      </c>
      <c r="I464" s="26">
        <v>0</v>
      </c>
      <c r="J464" s="26">
        <v>0</v>
      </c>
      <c r="K464" s="26">
        <v>0</v>
      </c>
      <c r="L464" s="26">
        <v>0</v>
      </c>
      <c r="M464" s="26">
        <v>0</v>
      </c>
      <c r="N464" s="26">
        <v>0</v>
      </c>
      <c r="O464" s="26">
        <v>0</v>
      </c>
      <c r="P464" s="26">
        <v>0</v>
      </c>
      <c r="Q464" s="26">
        <v>0</v>
      </c>
      <c r="R464" s="26">
        <v>0</v>
      </c>
      <c r="S464" s="26">
        <v>0</v>
      </c>
      <c r="T464" s="26">
        <v>0</v>
      </c>
      <c r="U464" s="26">
        <v>0</v>
      </c>
      <c r="V464" s="26">
        <v>0</v>
      </c>
      <c r="W464" s="26">
        <v>0</v>
      </c>
      <c r="X464" s="26">
        <v>0</v>
      </c>
      <c r="Y464" s="26">
        <v>0</v>
      </c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 spans="1:34" x14ac:dyDescent="0.2">
      <c r="A465" s="12" t="s">
        <v>232</v>
      </c>
      <c r="B465" s="12" t="s">
        <v>230</v>
      </c>
      <c r="C465" s="12" t="s">
        <v>170</v>
      </c>
      <c r="D465" s="12" t="s">
        <v>15</v>
      </c>
      <c r="E465" s="12" t="s">
        <v>8</v>
      </c>
      <c r="F465" s="12" t="s">
        <v>17</v>
      </c>
      <c r="G465" s="26"/>
      <c r="H465" s="26">
        <v>0</v>
      </c>
      <c r="I465" s="26">
        <v>0</v>
      </c>
      <c r="J465" s="26">
        <v>0</v>
      </c>
      <c r="K465" s="26">
        <v>0</v>
      </c>
      <c r="L465" s="26">
        <v>0</v>
      </c>
      <c r="M465" s="26">
        <v>0</v>
      </c>
      <c r="N465" s="26">
        <v>0</v>
      </c>
      <c r="O465" s="26">
        <v>0</v>
      </c>
      <c r="P465" s="26">
        <v>0</v>
      </c>
      <c r="Q465" s="26">
        <v>0</v>
      </c>
      <c r="R465" s="26">
        <v>0</v>
      </c>
      <c r="S465" s="26">
        <v>0</v>
      </c>
      <c r="T465" s="26">
        <v>0</v>
      </c>
      <c r="U465" s="26">
        <v>0</v>
      </c>
      <c r="V465" s="26">
        <v>0</v>
      </c>
      <c r="W465" s="26">
        <v>0</v>
      </c>
      <c r="X465" s="26">
        <v>0</v>
      </c>
      <c r="Y465" s="26">
        <v>0</v>
      </c>
      <c r="Z465" s="26">
        <v>0</v>
      </c>
      <c r="AA465" s="26">
        <v>0</v>
      </c>
      <c r="AB465" s="26">
        <v>0</v>
      </c>
      <c r="AC465" s="26">
        <v>0</v>
      </c>
      <c r="AD465" s="26">
        <v>0</v>
      </c>
      <c r="AE465" s="26">
        <v>0</v>
      </c>
      <c r="AF465" s="26">
        <v>0</v>
      </c>
      <c r="AG465" s="26"/>
      <c r="AH465" s="26"/>
    </row>
    <row r="466" spans="1:34" x14ac:dyDescent="0.2">
      <c r="A466" s="12" t="s">
        <v>232</v>
      </c>
      <c r="B466" s="12" t="s">
        <v>230</v>
      </c>
      <c r="C466" s="12" t="s">
        <v>171</v>
      </c>
      <c r="D466" s="12" t="s">
        <v>15</v>
      </c>
      <c r="E466" s="12" t="s">
        <v>8</v>
      </c>
      <c r="F466" s="12" t="s">
        <v>17</v>
      </c>
      <c r="G466" s="26"/>
      <c r="H466" s="26">
        <v>0</v>
      </c>
      <c r="I466" s="26">
        <v>0</v>
      </c>
      <c r="J466" s="26">
        <v>0</v>
      </c>
      <c r="K466" s="26">
        <v>0</v>
      </c>
      <c r="L466" s="26">
        <v>0</v>
      </c>
      <c r="M466" s="26">
        <v>0</v>
      </c>
      <c r="N466" s="26">
        <v>0</v>
      </c>
      <c r="O466" s="26">
        <v>0</v>
      </c>
      <c r="P466" s="26">
        <v>0</v>
      </c>
      <c r="Q466" s="26">
        <v>0</v>
      </c>
      <c r="R466" s="26">
        <v>0</v>
      </c>
      <c r="S466" s="26">
        <v>0</v>
      </c>
      <c r="T466" s="26">
        <v>0</v>
      </c>
      <c r="U466" s="26">
        <v>0</v>
      </c>
      <c r="V466" s="26">
        <v>0</v>
      </c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 spans="1:34" x14ac:dyDescent="0.2">
      <c r="A467" s="12" t="s">
        <v>232</v>
      </c>
      <c r="B467" s="12" t="s">
        <v>230</v>
      </c>
      <c r="C467" s="12" t="s">
        <v>172</v>
      </c>
      <c r="D467" s="12" t="s">
        <v>15</v>
      </c>
      <c r="E467" s="12" t="s">
        <v>8</v>
      </c>
      <c r="F467" s="12" t="s">
        <v>17</v>
      </c>
      <c r="G467" s="26"/>
      <c r="H467" s="26">
        <v>0</v>
      </c>
      <c r="I467" s="26"/>
      <c r="J467" s="26"/>
      <c r="K467" s="26"/>
      <c r="L467" s="26">
        <v>0</v>
      </c>
      <c r="M467" s="26">
        <v>0</v>
      </c>
      <c r="N467" s="26">
        <v>0</v>
      </c>
      <c r="O467" s="26">
        <v>0</v>
      </c>
      <c r="P467" s="26">
        <v>0</v>
      </c>
      <c r="Q467" s="26">
        <v>0</v>
      </c>
      <c r="R467" s="26">
        <v>0</v>
      </c>
      <c r="S467" s="26">
        <v>0</v>
      </c>
      <c r="T467" s="26">
        <v>0</v>
      </c>
      <c r="U467" s="26">
        <v>0</v>
      </c>
      <c r="V467" s="26">
        <v>0</v>
      </c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 spans="1:34" x14ac:dyDescent="0.2">
      <c r="A468" s="12" t="s">
        <v>232</v>
      </c>
      <c r="B468" s="12" t="s">
        <v>230</v>
      </c>
      <c r="C468" s="12" t="s">
        <v>173</v>
      </c>
      <c r="D468" s="12" t="s">
        <v>15</v>
      </c>
      <c r="E468" s="12" t="s">
        <v>8</v>
      </c>
      <c r="F468" s="12" t="s">
        <v>17</v>
      </c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 spans="1:34" x14ac:dyDescent="0.2">
      <c r="A469" s="12" t="s">
        <v>232</v>
      </c>
      <c r="B469" s="12" t="s">
        <v>230</v>
      </c>
      <c r="C469" s="12" t="s">
        <v>174</v>
      </c>
      <c r="D469" s="12" t="s">
        <v>15</v>
      </c>
      <c r="E469" s="12" t="s">
        <v>8</v>
      </c>
      <c r="F469" s="12" t="s">
        <v>17</v>
      </c>
      <c r="G469" s="26"/>
      <c r="H469" s="26">
        <v>0</v>
      </c>
      <c r="I469" s="26"/>
      <c r="J469" s="26"/>
      <c r="K469" s="26"/>
      <c r="L469" s="26"/>
      <c r="M469" s="26"/>
      <c r="N469" s="26">
        <v>0.8</v>
      </c>
      <c r="O469" s="26">
        <v>0.2</v>
      </c>
      <c r="P469" s="26">
        <v>0</v>
      </c>
      <c r="Q469" s="26">
        <v>0</v>
      </c>
      <c r="R469" s="26">
        <v>0</v>
      </c>
      <c r="S469" s="26">
        <v>0</v>
      </c>
      <c r="T469" s="26">
        <v>0</v>
      </c>
      <c r="U469" s="26">
        <v>0</v>
      </c>
      <c r="V469" s="26">
        <v>0</v>
      </c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 spans="1:34" x14ac:dyDescent="0.2">
      <c r="A470" s="12" t="s">
        <v>232</v>
      </c>
      <c r="B470" s="12" t="s">
        <v>230</v>
      </c>
      <c r="C470" s="12" t="s">
        <v>234</v>
      </c>
      <c r="D470" s="12" t="s">
        <v>15</v>
      </c>
      <c r="E470" s="12" t="s">
        <v>8</v>
      </c>
      <c r="F470" s="12" t="s">
        <v>17</v>
      </c>
      <c r="G470" s="26"/>
      <c r="H470" s="26">
        <v>0</v>
      </c>
      <c r="I470" s="26">
        <v>0</v>
      </c>
      <c r="J470" s="26">
        <v>0</v>
      </c>
      <c r="K470" s="26">
        <v>0</v>
      </c>
      <c r="L470" s="26">
        <v>0</v>
      </c>
      <c r="M470" s="26">
        <v>0</v>
      </c>
      <c r="N470" s="26">
        <v>0</v>
      </c>
      <c r="O470" s="26">
        <v>0</v>
      </c>
      <c r="P470" s="26">
        <v>0</v>
      </c>
      <c r="Q470" s="26">
        <v>0</v>
      </c>
      <c r="R470" s="26">
        <v>0</v>
      </c>
      <c r="S470" s="26">
        <v>0</v>
      </c>
      <c r="T470" s="26">
        <v>0</v>
      </c>
      <c r="U470" s="26">
        <v>0</v>
      </c>
      <c r="V470" s="26">
        <v>0</v>
      </c>
      <c r="W470" s="26">
        <v>0</v>
      </c>
      <c r="X470" s="26">
        <v>-1.1000000000000001</v>
      </c>
      <c r="Y470" s="26">
        <v>-1.1000000000000001</v>
      </c>
      <c r="Z470" s="26">
        <v>0</v>
      </c>
      <c r="AA470" s="26">
        <v>0.4</v>
      </c>
      <c r="AB470" s="26">
        <v>-0.8</v>
      </c>
      <c r="AC470" s="26">
        <v>-0.5</v>
      </c>
      <c r="AD470" s="26">
        <v>0</v>
      </c>
      <c r="AE470" s="26">
        <v>-0.9</v>
      </c>
      <c r="AF470" s="26">
        <v>0.2</v>
      </c>
      <c r="AG470" s="26"/>
      <c r="AH470" s="26"/>
    </row>
    <row r="471" spans="1:34" x14ac:dyDescent="0.2">
      <c r="A471" s="12" t="s">
        <v>232</v>
      </c>
      <c r="B471" s="12" t="s">
        <v>230</v>
      </c>
      <c r="C471" s="12" t="s">
        <v>175</v>
      </c>
      <c r="D471" s="12" t="s">
        <v>15</v>
      </c>
      <c r="E471" s="12" t="s">
        <v>8</v>
      </c>
      <c r="F471" s="12" t="s">
        <v>17</v>
      </c>
      <c r="G471" s="26"/>
      <c r="H471" s="26">
        <v>0</v>
      </c>
      <c r="I471" s="26">
        <v>0</v>
      </c>
      <c r="J471" s="26">
        <v>0</v>
      </c>
      <c r="K471" s="26">
        <v>0</v>
      </c>
      <c r="L471" s="26">
        <v>0</v>
      </c>
      <c r="M471" s="26">
        <v>0</v>
      </c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 spans="1:34" x14ac:dyDescent="0.2">
      <c r="A472" s="12" t="s">
        <v>232</v>
      </c>
      <c r="B472" s="12" t="s">
        <v>230</v>
      </c>
      <c r="C472" s="12" t="s">
        <v>176</v>
      </c>
      <c r="D472" s="12" t="s">
        <v>15</v>
      </c>
      <c r="E472" s="12" t="s">
        <v>8</v>
      </c>
      <c r="F472" s="12" t="s">
        <v>17</v>
      </c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 spans="1:34" x14ac:dyDescent="0.2">
      <c r="A473" s="12" t="s">
        <v>232</v>
      </c>
      <c r="B473" s="12" t="s">
        <v>230</v>
      </c>
      <c r="C473" s="12" t="s">
        <v>177</v>
      </c>
      <c r="D473" s="12" t="s">
        <v>15</v>
      </c>
      <c r="E473" s="12" t="s">
        <v>8</v>
      </c>
      <c r="F473" s="12" t="s">
        <v>17</v>
      </c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 spans="1:34" x14ac:dyDescent="0.2">
      <c r="A474" s="12" t="s">
        <v>232</v>
      </c>
      <c r="B474" s="12" t="s">
        <v>230</v>
      </c>
      <c r="C474" s="12" t="s">
        <v>178</v>
      </c>
      <c r="D474" s="12" t="s">
        <v>15</v>
      </c>
      <c r="E474" s="12" t="s">
        <v>8</v>
      </c>
      <c r="F474" s="12" t="s">
        <v>17</v>
      </c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 spans="1:34" x14ac:dyDescent="0.2">
      <c r="A475" s="12" t="s">
        <v>232</v>
      </c>
      <c r="B475" s="12" t="s">
        <v>230</v>
      </c>
      <c r="C475" s="12" t="s">
        <v>235</v>
      </c>
      <c r="D475" s="12" t="s">
        <v>15</v>
      </c>
      <c r="E475" s="12" t="s">
        <v>8</v>
      </c>
      <c r="F475" s="12" t="s">
        <v>17</v>
      </c>
      <c r="G475" s="26"/>
      <c r="H475" s="26">
        <v>0</v>
      </c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>
        <v>0</v>
      </c>
      <c r="AB475" s="26">
        <v>0</v>
      </c>
      <c r="AC475" s="26">
        <v>0</v>
      </c>
      <c r="AD475" s="26">
        <v>0</v>
      </c>
      <c r="AE475" s="26">
        <v>0</v>
      </c>
      <c r="AF475" s="26">
        <v>0</v>
      </c>
      <c r="AG475" s="26"/>
      <c r="AH475" s="26"/>
    </row>
    <row r="476" spans="1:34" x14ac:dyDescent="0.2">
      <c r="A476" s="12" t="s">
        <v>232</v>
      </c>
      <c r="B476" s="12" t="s">
        <v>230</v>
      </c>
      <c r="C476" s="12" t="s">
        <v>179</v>
      </c>
      <c r="D476" s="12" t="s">
        <v>15</v>
      </c>
      <c r="E476" s="12" t="s">
        <v>8</v>
      </c>
      <c r="F476" s="12" t="s">
        <v>17</v>
      </c>
      <c r="G476" s="26"/>
      <c r="H476" s="26">
        <v>0</v>
      </c>
      <c r="I476" s="26">
        <v>0</v>
      </c>
      <c r="J476" s="26">
        <v>0</v>
      </c>
      <c r="K476" s="26">
        <v>0</v>
      </c>
      <c r="L476" s="26">
        <v>0</v>
      </c>
      <c r="M476" s="26">
        <v>0</v>
      </c>
      <c r="N476" s="26">
        <v>0</v>
      </c>
      <c r="O476" s="26">
        <v>0</v>
      </c>
      <c r="P476" s="26">
        <v>0</v>
      </c>
      <c r="Q476" s="26">
        <v>0</v>
      </c>
      <c r="R476" s="26">
        <v>0</v>
      </c>
      <c r="S476" s="26">
        <v>0</v>
      </c>
      <c r="T476" s="26">
        <v>0</v>
      </c>
      <c r="U476" s="26">
        <v>0</v>
      </c>
      <c r="V476" s="26">
        <v>0</v>
      </c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 spans="1:34" x14ac:dyDescent="0.2">
      <c r="A477" s="12" t="s">
        <v>232</v>
      </c>
      <c r="B477" s="12" t="s">
        <v>230</v>
      </c>
      <c r="C477" s="12" t="s">
        <v>180</v>
      </c>
      <c r="D477" s="12" t="s">
        <v>15</v>
      </c>
      <c r="E477" s="12" t="s">
        <v>8</v>
      </c>
      <c r="F477" s="12" t="s">
        <v>17</v>
      </c>
      <c r="G477" s="26"/>
      <c r="H477" s="26">
        <v>0</v>
      </c>
      <c r="I477" s="26">
        <v>0</v>
      </c>
      <c r="J477" s="26">
        <v>0</v>
      </c>
      <c r="K477" s="26">
        <v>0</v>
      </c>
      <c r="L477" s="26">
        <v>0</v>
      </c>
      <c r="M477" s="26">
        <v>0</v>
      </c>
      <c r="N477" s="26">
        <v>0</v>
      </c>
      <c r="O477" s="26">
        <v>0</v>
      </c>
      <c r="P477" s="26">
        <v>0</v>
      </c>
      <c r="Q477" s="26">
        <v>0</v>
      </c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  <c r="X477" s="26">
        <v>0</v>
      </c>
      <c r="Y477" s="26">
        <v>0</v>
      </c>
      <c r="Z477" s="26">
        <v>0</v>
      </c>
      <c r="AA477" s="26">
        <v>0</v>
      </c>
      <c r="AB477" s="26">
        <v>0</v>
      </c>
      <c r="AC477" s="26">
        <v>0</v>
      </c>
      <c r="AD477" s="26">
        <v>0</v>
      </c>
      <c r="AE477" s="26">
        <v>0</v>
      </c>
      <c r="AF477" s="26">
        <v>0</v>
      </c>
      <c r="AG477" s="26"/>
      <c r="AH477" s="26"/>
    </row>
    <row r="478" spans="1:34" x14ac:dyDescent="0.2">
      <c r="A478" s="12" t="s">
        <v>232</v>
      </c>
      <c r="B478" s="12" t="s">
        <v>230</v>
      </c>
      <c r="C478" s="12" t="s">
        <v>181</v>
      </c>
      <c r="D478" s="12" t="s">
        <v>15</v>
      </c>
      <c r="E478" s="12" t="s">
        <v>8</v>
      </c>
      <c r="F478" s="12" t="s">
        <v>17</v>
      </c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 spans="1:34" x14ac:dyDescent="0.2">
      <c r="A479" s="12" t="s">
        <v>232</v>
      </c>
      <c r="B479" s="12" t="s">
        <v>230</v>
      </c>
      <c r="C479" s="12" t="s">
        <v>182</v>
      </c>
      <c r="D479" s="12" t="s">
        <v>15</v>
      </c>
      <c r="E479" s="12" t="s">
        <v>8</v>
      </c>
      <c r="F479" s="12" t="s">
        <v>17</v>
      </c>
      <c r="G479" s="26"/>
      <c r="H479" s="26">
        <v>0</v>
      </c>
      <c r="I479" s="26">
        <v>0</v>
      </c>
      <c r="J479" s="26"/>
      <c r="K479" s="26">
        <v>0</v>
      </c>
      <c r="L479" s="26">
        <v>0</v>
      </c>
      <c r="M479" s="26">
        <v>0</v>
      </c>
      <c r="N479" s="26">
        <v>0</v>
      </c>
      <c r="O479" s="26">
        <v>0</v>
      </c>
      <c r="P479" s="26">
        <v>0</v>
      </c>
      <c r="Q479" s="26">
        <v>0</v>
      </c>
      <c r="R479" s="26">
        <v>0</v>
      </c>
      <c r="S479" s="26">
        <v>0</v>
      </c>
      <c r="T479" s="26">
        <v>0</v>
      </c>
      <c r="U479" s="26">
        <v>0</v>
      </c>
      <c r="V479" s="26">
        <v>0</v>
      </c>
      <c r="W479" s="26">
        <v>0</v>
      </c>
      <c r="X479" s="26">
        <v>0</v>
      </c>
      <c r="Y479" s="26">
        <v>0</v>
      </c>
      <c r="Z479" s="26">
        <v>0</v>
      </c>
      <c r="AA479" s="26">
        <v>0</v>
      </c>
      <c r="AB479" s="26">
        <v>0</v>
      </c>
      <c r="AC479" s="26">
        <v>0</v>
      </c>
      <c r="AD479" s="26">
        <v>0</v>
      </c>
      <c r="AE479" s="26">
        <v>0</v>
      </c>
      <c r="AF479" s="26">
        <v>0</v>
      </c>
      <c r="AG479" s="26"/>
      <c r="AH479" s="26"/>
    </row>
    <row r="480" spans="1:34" x14ac:dyDescent="0.2">
      <c r="A480" s="12" t="s">
        <v>232</v>
      </c>
      <c r="B480" s="12" t="s">
        <v>230</v>
      </c>
      <c r="C480" s="12" t="s">
        <v>183</v>
      </c>
      <c r="D480" s="12" t="s">
        <v>15</v>
      </c>
      <c r="E480" s="12" t="s">
        <v>8</v>
      </c>
      <c r="F480" s="12" t="s">
        <v>17</v>
      </c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 spans="1:34" x14ac:dyDescent="0.2">
      <c r="A481" s="12" t="s">
        <v>232</v>
      </c>
      <c r="B481" s="12" t="s">
        <v>230</v>
      </c>
      <c r="C481" s="12" t="s">
        <v>184</v>
      </c>
      <c r="D481" s="12" t="s">
        <v>15</v>
      </c>
      <c r="E481" s="12" t="s">
        <v>8</v>
      </c>
      <c r="F481" s="12" t="s">
        <v>17</v>
      </c>
      <c r="G481" s="26"/>
      <c r="H481" s="26">
        <v>0</v>
      </c>
      <c r="I481" s="26"/>
      <c r="J481" s="26">
        <v>0</v>
      </c>
      <c r="K481" s="26">
        <v>0</v>
      </c>
      <c r="L481" s="26">
        <v>0</v>
      </c>
      <c r="M481" s="26">
        <v>0</v>
      </c>
      <c r="N481" s="26">
        <v>0</v>
      </c>
      <c r="O481" s="26">
        <v>0</v>
      </c>
      <c r="P481" s="26">
        <v>0</v>
      </c>
      <c r="Q481" s="26">
        <v>0</v>
      </c>
      <c r="R481" s="26">
        <v>0</v>
      </c>
      <c r="S481" s="26">
        <v>0</v>
      </c>
      <c r="T481" s="26">
        <v>0</v>
      </c>
      <c r="U481" s="26">
        <v>0</v>
      </c>
      <c r="V481" s="26">
        <v>0</v>
      </c>
      <c r="W481" s="26">
        <v>0</v>
      </c>
      <c r="X481" s="26">
        <v>0</v>
      </c>
      <c r="Y481" s="26">
        <v>0</v>
      </c>
      <c r="Z481" s="26">
        <v>0</v>
      </c>
      <c r="AA481" s="26">
        <v>0</v>
      </c>
      <c r="AB481" s="26">
        <v>0</v>
      </c>
      <c r="AC481" s="26">
        <v>0</v>
      </c>
      <c r="AD481" s="26">
        <v>0</v>
      </c>
      <c r="AE481" s="26">
        <v>0</v>
      </c>
      <c r="AF481" s="26">
        <v>0</v>
      </c>
      <c r="AG481" s="26"/>
      <c r="AH481" s="26"/>
    </row>
    <row r="482" spans="1:34" x14ac:dyDescent="0.2">
      <c r="A482" s="12" t="s">
        <v>232</v>
      </c>
      <c r="B482" s="12" t="s">
        <v>230</v>
      </c>
      <c r="C482" s="12" t="s">
        <v>185</v>
      </c>
      <c r="D482" s="12" t="s">
        <v>15</v>
      </c>
      <c r="E482" s="12" t="s">
        <v>8</v>
      </c>
      <c r="F482" s="12" t="s">
        <v>17</v>
      </c>
      <c r="G482" s="26"/>
      <c r="H482" s="26">
        <v>0</v>
      </c>
      <c r="I482" s="26">
        <v>0</v>
      </c>
      <c r="J482" s="26">
        <v>0</v>
      </c>
      <c r="K482" s="26"/>
      <c r="L482" s="26">
        <v>0</v>
      </c>
      <c r="M482" s="26"/>
      <c r="N482" s="26"/>
      <c r="O482" s="26">
        <v>0</v>
      </c>
      <c r="P482" s="26">
        <v>0</v>
      </c>
      <c r="Q482" s="26">
        <v>0</v>
      </c>
      <c r="R482" s="26">
        <v>0</v>
      </c>
      <c r="S482" s="26">
        <v>0</v>
      </c>
      <c r="T482" s="26">
        <v>0</v>
      </c>
      <c r="U482" s="26">
        <v>0</v>
      </c>
      <c r="V482" s="26">
        <v>0</v>
      </c>
      <c r="W482" s="26">
        <v>0</v>
      </c>
      <c r="X482" s="26">
        <v>0</v>
      </c>
      <c r="Y482" s="26">
        <v>0</v>
      </c>
      <c r="Z482" s="26">
        <v>0</v>
      </c>
      <c r="AA482" s="26">
        <v>0</v>
      </c>
      <c r="AB482" s="26">
        <v>0</v>
      </c>
      <c r="AC482" s="26">
        <v>0</v>
      </c>
      <c r="AD482" s="26">
        <v>0</v>
      </c>
      <c r="AE482" s="26">
        <v>0</v>
      </c>
      <c r="AF482" s="26">
        <v>0</v>
      </c>
      <c r="AG482" s="26"/>
      <c r="AH482" s="26"/>
    </row>
    <row r="483" spans="1:34" x14ac:dyDescent="0.2">
      <c r="A483" s="12" t="s">
        <v>232</v>
      </c>
      <c r="B483" s="12" t="s">
        <v>230</v>
      </c>
      <c r="C483" s="12" t="s">
        <v>186</v>
      </c>
      <c r="D483" s="12" t="s">
        <v>15</v>
      </c>
      <c r="E483" s="12" t="s">
        <v>8</v>
      </c>
      <c r="F483" s="12" t="s">
        <v>17</v>
      </c>
      <c r="G483" s="26"/>
      <c r="H483" s="26">
        <v>0</v>
      </c>
      <c r="I483" s="26"/>
      <c r="J483" s="26"/>
      <c r="K483" s="26"/>
      <c r="L483" s="26"/>
      <c r="M483" s="26"/>
      <c r="N483" s="26">
        <v>0</v>
      </c>
      <c r="O483" s="26">
        <v>0</v>
      </c>
      <c r="P483" s="26">
        <v>0</v>
      </c>
      <c r="Q483" s="26">
        <v>0</v>
      </c>
      <c r="R483" s="26">
        <v>0</v>
      </c>
      <c r="S483" s="26">
        <v>0</v>
      </c>
      <c r="T483" s="26">
        <v>0</v>
      </c>
      <c r="U483" s="26">
        <v>0</v>
      </c>
      <c r="V483" s="26">
        <v>0</v>
      </c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 spans="1:34" x14ac:dyDescent="0.2">
      <c r="A484" s="12" t="s">
        <v>232</v>
      </c>
      <c r="B484" s="12" t="s">
        <v>230</v>
      </c>
      <c r="C484" s="12" t="s">
        <v>187</v>
      </c>
      <c r="D484" s="12" t="s">
        <v>15</v>
      </c>
      <c r="E484" s="12" t="s">
        <v>8</v>
      </c>
      <c r="F484" s="12" t="s">
        <v>17</v>
      </c>
      <c r="G484" s="26"/>
      <c r="H484" s="26">
        <v>0</v>
      </c>
      <c r="I484" s="26">
        <v>0</v>
      </c>
      <c r="J484" s="26">
        <v>0</v>
      </c>
      <c r="K484" s="26">
        <v>0</v>
      </c>
      <c r="L484" s="26">
        <v>0</v>
      </c>
      <c r="M484" s="26">
        <v>0</v>
      </c>
      <c r="N484" s="26">
        <v>0</v>
      </c>
      <c r="O484" s="26">
        <v>0</v>
      </c>
      <c r="P484" s="26">
        <v>0</v>
      </c>
      <c r="Q484" s="26">
        <v>0</v>
      </c>
      <c r="R484" s="26">
        <v>0</v>
      </c>
      <c r="S484" s="26">
        <v>0</v>
      </c>
      <c r="T484" s="26">
        <v>0</v>
      </c>
      <c r="U484" s="26">
        <v>0</v>
      </c>
      <c r="V484" s="26">
        <v>0</v>
      </c>
      <c r="W484" s="26">
        <v>0</v>
      </c>
      <c r="X484" s="26">
        <v>0</v>
      </c>
      <c r="Y484" s="26">
        <v>0</v>
      </c>
      <c r="Z484" s="26">
        <v>0</v>
      </c>
      <c r="AA484" s="26">
        <v>0</v>
      </c>
      <c r="AB484" s="26">
        <v>0</v>
      </c>
      <c r="AC484" s="26">
        <v>0</v>
      </c>
      <c r="AD484" s="26">
        <v>0</v>
      </c>
      <c r="AE484" s="26">
        <v>0</v>
      </c>
      <c r="AF484" s="26"/>
      <c r="AG484" s="26"/>
      <c r="AH484" s="26"/>
    </row>
    <row r="485" spans="1:34" x14ac:dyDescent="0.2">
      <c r="A485" s="12" t="s">
        <v>232</v>
      </c>
      <c r="B485" s="12" t="s">
        <v>230</v>
      </c>
      <c r="C485" s="12" t="s">
        <v>188</v>
      </c>
      <c r="D485" s="12" t="s">
        <v>15</v>
      </c>
      <c r="E485" s="12" t="s">
        <v>8</v>
      </c>
      <c r="F485" s="12" t="s">
        <v>17</v>
      </c>
      <c r="G485" s="26"/>
      <c r="H485" s="26">
        <v>0</v>
      </c>
      <c r="I485" s="26">
        <v>0</v>
      </c>
      <c r="J485" s="26">
        <v>0</v>
      </c>
      <c r="K485" s="26">
        <v>0</v>
      </c>
      <c r="L485" s="26"/>
      <c r="M485" s="26">
        <v>0</v>
      </c>
      <c r="N485" s="26">
        <v>0</v>
      </c>
      <c r="O485" s="26">
        <v>0</v>
      </c>
      <c r="P485" s="26">
        <v>0</v>
      </c>
      <c r="Q485" s="26">
        <v>0</v>
      </c>
      <c r="R485" s="26">
        <v>0</v>
      </c>
      <c r="S485" s="26">
        <v>0</v>
      </c>
      <c r="T485" s="26">
        <v>0</v>
      </c>
      <c r="U485" s="26">
        <v>0</v>
      </c>
      <c r="V485" s="26">
        <v>0</v>
      </c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 spans="1:34" x14ac:dyDescent="0.2">
      <c r="A486" s="12" t="s">
        <v>232</v>
      </c>
      <c r="B486" s="12" t="s">
        <v>230</v>
      </c>
      <c r="C486" s="12" t="s">
        <v>189</v>
      </c>
      <c r="D486" s="12" t="s">
        <v>15</v>
      </c>
      <c r="E486" s="12" t="s">
        <v>8</v>
      </c>
      <c r="F486" s="12" t="s">
        <v>17</v>
      </c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 spans="1:34" x14ac:dyDescent="0.2">
      <c r="A487" s="12" t="s">
        <v>232</v>
      </c>
      <c r="B487" s="12" t="s">
        <v>230</v>
      </c>
      <c r="C487" s="12" t="s">
        <v>190</v>
      </c>
      <c r="D487" s="12" t="s">
        <v>15</v>
      </c>
      <c r="E487" s="12" t="s">
        <v>8</v>
      </c>
      <c r="F487" s="12" t="s">
        <v>17</v>
      </c>
      <c r="G487" s="26"/>
      <c r="H487" s="26">
        <v>0</v>
      </c>
      <c r="I487" s="26"/>
      <c r="J487" s="26">
        <v>0</v>
      </c>
      <c r="K487" s="26">
        <v>0</v>
      </c>
      <c r="L487" s="26">
        <v>0</v>
      </c>
      <c r="M487" s="26">
        <v>0</v>
      </c>
      <c r="N487" s="26">
        <v>0</v>
      </c>
      <c r="O487" s="26">
        <v>0</v>
      </c>
      <c r="P487" s="26">
        <v>0</v>
      </c>
      <c r="Q487" s="26">
        <v>0</v>
      </c>
      <c r="R487" s="26">
        <v>0</v>
      </c>
      <c r="S487" s="26">
        <v>0</v>
      </c>
      <c r="T487" s="26">
        <v>0</v>
      </c>
      <c r="U487" s="26">
        <v>0</v>
      </c>
      <c r="V487" s="26">
        <v>0</v>
      </c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 spans="1:34" x14ac:dyDescent="0.2">
      <c r="A488" s="12" t="s">
        <v>232</v>
      </c>
      <c r="B488" s="12" t="s">
        <v>230</v>
      </c>
      <c r="C488" s="12" t="s">
        <v>191</v>
      </c>
      <c r="D488" s="12" t="s">
        <v>15</v>
      </c>
      <c r="E488" s="12" t="s">
        <v>8</v>
      </c>
      <c r="F488" s="12" t="s">
        <v>17</v>
      </c>
      <c r="G488" s="26">
        <v>0</v>
      </c>
      <c r="H488" s="26">
        <v>0</v>
      </c>
      <c r="I488" s="26"/>
      <c r="J488" s="26"/>
      <c r="K488" s="26">
        <v>0</v>
      </c>
      <c r="L488" s="26">
        <v>0</v>
      </c>
      <c r="M488" s="26">
        <v>0</v>
      </c>
      <c r="N488" s="26">
        <v>0</v>
      </c>
      <c r="O488" s="26">
        <v>0</v>
      </c>
      <c r="P488" s="26">
        <v>0</v>
      </c>
      <c r="Q488" s="26">
        <v>0</v>
      </c>
      <c r="R488" s="26">
        <v>0</v>
      </c>
      <c r="S488" s="26">
        <v>0</v>
      </c>
      <c r="T488" s="26">
        <v>0</v>
      </c>
      <c r="U488" s="26">
        <v>0</v>
      </c>
      <c r="V488" s="26">
        <v>0</v>
      </c>
      <c r="W488" s="26">
        <v>0</v>
      </c>
      <c r="X488" s="26">
        <v>0</v>
      </c>
      <c r="Y488" s="26">
        <v>0</v>
      </c>
      <c r="Z488" s="26">
        <v>0</v>
      </c>
      <c r="AA488" s="26">
        <v>0</v>
      </c>
      <c r="AB488" s="26">
        <v>0</v>
      </c>
      <c r="AC488" s="26">
        <v>0</v>
      </c>
      <c r="AD488" s="26">
        <v>0</v>
      </c>
      <c r="AE488" s="26">
        <v>0</v>
      </c>
      <c r="AF488" s="26">
        <v>0</v>
      </c>
      <c r="AG488" s="26"/>
      <c r="AH488" s="26"/>
    </row>
    <row r="489" spans="1:34" x14ac:dyDescent="0.2">
      <c r="A489" s="12" t="s">
        <v>232</v>
      </c>
      <c r="B489" s="12" t="s">
        <v>230</v>
      </c>
      <c r="C489" s="12" t="s">
        <v>192</v>
      </c>
      <c r="D489" s="12" t="s">
        <v>15</v>
      </c>
      <c r="E489" s="12" t="s">
        <v>8</v>
      </c>
      <c r="F489" s="12" t="s">
        <v>17</v>
      </c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 spans="1:34" x14ac:dyDescent="0.2">
      <c r="A490" s="12" t="s">
        <v>232</v>
      </c>
      <c r="B490" s="12" t="s">
        <v>230</v>
      </c>
      <c r="C490" s="12" t="s">
        <v>193</v>
      </c>
      <c r="D490" s="12" t="s">
        <v>15</v>
      </c>
      <c r="E490" s="12" t="s">
        <v>8</v>
      </c>
      <c r="F490" s="12" t="s">
        <v>17</v>
      </c>
      <c r="G490" s="26"/>
      <c r="H490" s="26">
        <v>0</v>
      </c>
      <c r="I490" s="26"/>
      <c r="J490" s="26"/>
      <c r="K490" s="26">
        <v>0</v>
      </c>
      <c r="L490" s="26">
        <v>0</v>
      </c>
      <c r="M490" s="26">
        <v>0</v>
      </c>
      <c r="N490" s="26">
        <v>0</v>
      </c>
      <c r="O490" s="26">
        <v>0</v>
      </c>
      <c r="P490" s="26">
        <v>0</v>
      </c>
      <c r="Q490" s="26">
        <v>0</v>
      </c>
      <c r="R490" s="26">
        <v>0</v>
      </c>
      <c r="S490" s="26">
        <v>0</v>
      </c>
      <c r="T490" s="26">
        <v>0</v>
      </c>
      <c r="U490" s="26">
        <v>0</v>
      </c>
      <c r="V490" s="26">
        <v>0</v>
      </c>
      <c r="W490" s="26">
        <v>0</v>
      </c>
      <c r="X490" s="26">
        <v>0</v>
      </c>
      <c r="Y490" s="26">
        <v>0</v>
      </c>
      <c r="Z490" s="26">
        <v>0</v>
      </c>
      <c r="AA490" s="26">
        <v>0</v>
      </c>
      <c r="AB490" s="26">
        <v>0</v>
      </c>
      <c r="AC490" s="26">
        <v>0</v>
      </c>
      <c r="AD490" s="26">
        <v>0</v>
      </c>
      <c r="AE490" s="26">
        <v>0</v>
      </c>
      <c r="AF490" s="26">
        <v>0</v>
      </c>
      <c r="AG490" s="26"/>
      <c r="AH490" s="26"/>
    </row>
    <row r="491" spans="1:34" x14ac:dyDescent="0.2">
      <c r="A491" s="12" t="s">
        <v>232</v>
      </c>
      <c r="B491" s="12" t="s">
        <v>230</v>
      </c>
      <c r="C491" s="12" t="s">
        <v>194</v>
      </c>
      <c r="D491" s="12" t="s">
        <v>15</v>
      </c>
      <c r="E491" s="12" t="s">
        <v>8</v>
      </c>
      <c r="F491" s="12" t="s">
        <v>17</v>
      </c>
      <c r="G491" s="26"/>
      <c r="H491" s="26">
        <v>0</v>
      </c>
      <c r="I491" s="26">
        <v>0</v>
      </c>
      <c r="J491" s="26">
        <v>0</v>
      </c>
      <c r="K491" s="26">
        <v>0</v>
      </c>
      <c r="L491" s="26">
        <v>0</v>
      </c>
      <c r="M491" s="26">
        <v>0</v>
      </c>
      <c r="N491" s="26">
        <v>0</v>
      </c>
      <c r="O491" s="26">
        <v>0</v>
      </c>
      <c r="P491" s="26">
        <v>0</v>
      </c>
      <c r="Q491" s="26">
        <v>0</v>
      </c>
      <c r="R491" s="26">
        <v>0</v>
      </c>
      <c r="S491" s="26">
        <v>0</v>
      </c>
      <c r="T491" s="26">
        <v>0</v>
      </c>
      <c r="U491" s="26">
        <v>0</v>
      </c>
      <c r="V491" s="26">
        <v>0</v>
      </c>
      <c r="W491" s="26">
        <v>0</v>
      </c>
      <c r="X491" s="26">
        <v>0</v>
      </c>
      <c r="Y491" s="26">
        <v>0</v>
      </c>
      <c r="Z491" s="26">
        <v>0</v>
      </c>
      <c r="AA491" s="26">
        <v>0</v>
      </c>
      <c r="AB491" s="26">
        <v>0</v>
      </c>
      <c r="AC491" s="26">
        <v>0</v>
      </c>
      <c r="AD491" s="26">
        <v>0</v>
      </c>
      <c r="AE491" s="26">
        <v>0</v>
      </c>
      <c r="AF491" s="26">
        <v>0</v>
      </c>
      <c r="AG491" s="26"/>
      <c r="AH491" s="26"/>
    </row>
    <row r="492" spans="1:34" x14ac:dyDescent="0.2">
      <c r="A492" s="12" t="s">
        <v>232</v>
      </c>
      <c r="B492" s="12" t="s">
        <v>230</v>
      </c>
      <c r="C492" s="12" t="s">
        <v>195</v>
      </c>
      <c r="D492" s="12" t="s">
        <v>15</v>
      </c>
      <c r="E492" s="12" t="s">
        <v>8</v>
      </c>
      <c r="F492" s="12" t="s">
        <v>17</v>
      </c>
      <c r="G492" s="26"/>
      <c r="H492" s="26">
        <v>0</v>
      </c>
      <c r="I492" s="26"/>
      <c r="J492" s="26"/>
      <c r="K492" s="26"/>
      <c r="L492" s="26">
        <v>0</v>
      </c>
      <c r="M492" s="26">
        <v>0</v>
      </c>
      <c r="N492" s="26">
        <v>0</v>
      </c>
      <c r="O492" s="26">
        <v>0</v>
      </c>
      <c r="P492" s="26">
        <v>0</v>
      </c>
      <c r="Q492" s="26">
        <v>0</v>
      </c>
      <c r="R492" s="26">
        <v>0</v>
      </c>
      <c r="S492" s="26">
        <v>0</v>
      </c>
      <c r="T492" s="26">
        <v>0</v>
      </c>
      <c r="U492" s="26">
        <v>0</v>
      </c>
      <c r="V492" s="26">
        <v>0</v>
      </c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 spans="1:34" x14ac:dyDescent="0.2">
      <c r="A493" s="12" t="s">
        <v>232</v>
      </c>
      <c r="B493" s="12" t="s">
        <v>230</v>
      </c>
      <c r="C493" s="12" t="s">
        <v>196</v>
      </c>
      <c r="D493" s="12" t="s">
        <v>15</v>
      </c>
      <c r="E493" s="12" t="s">
        <v>8</v>
      </c>
      <c r="F493" s="12" t="s">
        <v>17</v>
      </c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 spans="1:34" x14ac:dyDescent="0.2">
      <c r="A494" s="12" t="s">
        <v>232</v>
      </c>
      <c r="B494" s="12" t="s">
        <v>230</v>
      </c>
      <c r="C494" s="12" t="s">
        <v>125</v>
      </c>
      <c r="D494" s="12" t="s">
        <v>15</v>
      </c>
      <c r="E494" s="12" t="s">
        <v>8</v>
      </c>
      <c r="F494" s="12" t="s">
        <v>17</v>
      </c>
      <c r="G494" s="26"/>
      <c r="H494" s="26">
        <v>0</v>
      </c>
      <c r="I494" s="26"/>
      <c r="J494" s="26"/>
      <c r="K494" s="26"/>
      <c r="L494" s="26">
        <v>0</v>
      </c>
      <c r="M494" s="26">
        <v>0</v>
      </c>
      <c r="N494" s="26">
        <v>0</v>
      </c>
      <c r="O494" s="26">
        <v>0</v>
      </c>
      <c r="P494" s="26">
        <v>0</v>
      </c>
      <c r="Q494" s="26">
        <v>0</v>
      </c>
      <c r="R494" s="26">
        <v>0</v>
      </c>
      <c r="S494" s="26">
        <v>0</v>
      </c>
      <c r="T494" s="26">
        <v>0</v>
      </c>
      <c r="U494" s="26">
        <v>0</v>
      </c>
      <c r="V494" s="26">
        <v>0</v>
      </c>
      <c r="W494" s="26">
        <v>0</v>
      </c>
      <c r="X494" s="26">
        <v>0</v>
      </c>
      <c r="Y494" s="26">
        <v>0</v>
      </c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 spans="1:34" x14ac:dyDescent="0.2">
      <c r="A495" s="12" t="s">
        <v>232</v>
      </c>
      <c r="B495" s="12" t="s">
        <v>230</v>
      </c>
      <c r="C495" s="12" t="s">
        <v>197</v>
      </c>
      <c r="D495" s="12" t="s">
        <v>15</v>
      </c>
      <c r="E495" s="12" t="s">
        <v>8</v>
      </c>
      <c r="F495" s="12" t="s">
        <v>17</v>
      </c>
      <c r="G495" s="26"/>
      <c r="H495" s="26">
        <v>0</v>
      </c>
      <c r="I495" s="26">
        <v>0</v>
      </c>
      <c r="J495" s="26">
        <v>0</v>
      </c>
      <c r="K495" s="26">
        <v>0</v>
      </c>
      <c r="L495" s="26">
        <v>0</v>
      </c>
      <c r="M495" s="26">
        <v>0</v>
      </c>
      <c r="N495" s="26">
        <v>0</v>
      </c>
      <c r="O495" s="26">
        <v>0</v>
      </c>
      <c r="P495" s="26">
        <v>0</v>
      </c>
      <c r="Q495" s="26">
        <v>0</v>
      </c>
      <c r="R495" s="26">
        <v>0</v>
      </c>
      <c r="S495" s="26">
        <v>0</v>
      </c>
      <c r="T495" s="26">
        <v>0</v>
      </c>
      <c r="U495" s="26">
        <v>0</v>
      </c>
      <c r="V495" s="26">
        <v>0</v>
      </c>
      <c r="W495" s="26">
        <v>0</v>
      </c>
      <c r="X495" s="26">
        <v>0</v>
      </c>
      <c r="Y495" s="26">
        <v>0</v>
      </c>
      <c r="Z495" s="26">
        <v>0</v>
      </c>
      <c r="AA495" s="26">
        <v>0</v>
      </c>
      <c r="AB495" s="26">
        <v>0</v>
      </c>
      <c r="AC495" s="26">
        <v>0</v>
      </c>
      <c r="AD495" s="26">
        <v>0</v>
      </c>
      <c r="AE495" s="26">
        <v>0</v>
      </c>
      <c r="AF495" s="26">
        <v>0</v>
      </c>
      <c r="AG495" s="26"/>
      <c r="AH495" s="26"/>
    </row>
    <row r="496" spans="1:34" x14ac:dyDescent="0.2">
      <c r="A496" s="12" t="s">
        <v>232</v>
      </c>
      <c r="B496" s="12" t="s">
        <v>230</v>
      </c>
      <c r="C496" s="12" t="s">
        <v>236</v>
      </c>
      <c r="D496" s="12" t="s">
        <v>15</v>
      </c>
      <c r="E496" s="12" t="s">
        <v>8</v>
      </c>
      <c r="F496" s="12" t="s">
        <v>17</v>
      </c>
      <c r="G496" s="26"/>
      <c r="H496" s="26">
        <v>0</v>
      </c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>
        <v>0</v>
      </c>
      <c r="AC496" s="26">
        <v>0</v>
      </c>
      <c r="AD496" s="26">
        <v>0</v>
      </c>
      <c r="AE496" s="26">
        <v>0</v>
      </c>
      <c r="AF496" s="26"/>
      <c r="AG496" s="26"/>
      <c r="AH496" s="26"/>
    </row>
    <row r="497" spans="1:34" x14ac:dyDescent="0.2">
      <c r="A497" s="12" t="s">
        <v>232</v>
      </c>
      <c r="B497" s="12" t="s">
        <v>230</v>
      </c>
      <c r="C497" s="12" t="s">
        <v>198</v>
      </c>
      <c r="D497" s="12" t="s">
        <v>15</v>
      </c>
      <c r="E497" s="12" t="s">
        <v>8</v>
      </c>
      <c r="F497" s="12" t="s">
        <v>17</v>
      </c>
      <c r="G497" s="26"/>
      <c r="H497" s="26">
        <v>0</v>
      </c>
      <c r="I497" s="26"/>
      <c r="J497" s="26"/>
      <c r="K497" s="26"/>
      <c r="L497" s="26"/>
      <c r="M497" s="26">
        <v>0</v>
      </c>
      <c r="N497" s="26">
        <v>0</v>
      </c>
      <c r="O497" s="26">
        <v>0</v>
      </c>
      <c r="P497" s="26">
        <v>0</v>
      </c>
      <c r="Q497" s="26">
        <v>0</v>
      </c>
      <c r="R497" s="26">
        <v>0</v>
      </c>
      <c r="S497" s="26">
        <v>0</v>
      </c>
      <c r="T497" s="26">
        <v>0</v>
      </c>
      <c r="U497" s="26">
        <v>0</v>
      </c>
      <c r="V497" s="26">
        <v>0</v>
      </c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 spans="1:34" x14ac:dyDescent="0.2">
      <c r="A498" s="12" t="s">
        <v>232</v>
      </c>
      <c r="B498" s="12" t="s">
        <v>230</v>
      </c>
      <c r="C498" s="12" t="s">
        <v>199</v>
      </c>
      <c r="D498" s="12" t="s">
        <v>15</v>
      </c>
      <c r="E498" s="12" t="s">
        <v>8</v>
      </c>
      <c r="F498" s="12" t="s">
        <v>17</v>
      </c>
      <c r="G498" s="26"/>
      <c r="H498" s="26">
        <v>0</v>
      </c>
      <c r="I498" s="26">
        <v>0</v>
      </c>
      <c r="J498" s="26">
        <v>0</v>
      </c>
      <c r="K498" s="26">
        <v>0</v>
      </c>
      <c r="L498" s="26">
        <v>0</v>
      </c>
      <c r="M498" s="26">
        <v>0</v>
      </c>
      <c r="N498" s="26">
        <v>0</v>
      </c>
      <c r="O498" s="26">
        <v>0</v>
      </c>
      <c r="P498" s="26">
        <v>0</v>
      </c>
      <c r="Q498" s="26">
        <v>0</v>
      </c>
      <c r="R498" s="26">
        <v>0</v>
      </c>
      <c r="S498" s="26">
        <v>0</v>
      </c>
      <c r="T498" s="26">
        <v>0</v>
      </c>
      <c r="U498" s="26">
        <v>0</v>
      </c>
      <c r="V498" s="26">
        <v>0</v>
      </c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 spans="1:34" x14ac:dyDescent="0.2">
      <c r="A499" s="12" t="s">
        <v>232</v>
      </c>
      <c r="B499" s="12" t="s">
        <v>230</v>
      </c>
      <c r="C499" s="12" t="s">
        <v>200</v>
      </c>
      <c r="D499" s="12" t="s">
        <v>15</v>
      </c>
      <c r="E499" s="12" t="s">
        <v>8</v>
      </c>
      <c r="F499" s="12" t="s">
        <v>17</v>
      </c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 spans="1:34" x14ac:dyDescent="0.2">
      <c r="A500" s="12" t="s">
        <v>232</v>
      </c>
      <c r="B500" s="12" t="s">
        <v>230</v>
      </c>
      <c r="C500" s="12" t="s">
        <v>201</v>
      </c>
      <c r="D500" s="12" t="s">
        <v>15</v>
      </c>
      <c r="E500" s="12" t="s">
        <v>8</v>
      </c>
      <c r="F500" s="12" t="s">
        <v>17</v>
      </c>
      <c r="G500" s="26"/>
      <c r="H500" s="26">
        <v>0</v>
      </c>
      <c r="I500" s="26">
        <v>0</v>
      </c>
      <c r="J500" s="26">
        <v>0</v>
      </c>
      <c r="K500" s="26">
        <v>0</v>
      </c>
      <c r="L500" s="26">
        <v>0</v>
      </c>
      <c r="M500" s="26">
        <v>0</v>
      </c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 spans="1:34" x14ac:dyDescent="0.2">
      <c r="A501" s="12" t="s">
        <v>232</v>
      </c>
      <c r="B501" s="12" t="s">
        <v>230</v>
      </c>
      <c r="C501" s="12" t="s">
        <v>202</v>
      </c>
      <c r="D501" s="12" t="s">
        <v>15</v>
      </c>
      <c r="E501" s="12" t="s">
        <v>8</v>
      </c>
      <c r="F501" s="12" t="s">
        <v>17</v>
      </c>
      <c r="G501" s="26"/>
      <c r="H501" s="26">
        <v>0</v>
      </c>
      <c r="I501" s="26"/>
      <c r="J501" s="26">
        <v>0</v>
      </c>
      <c r="K501" s="26">
        <v>0</v>
      </c>
      <c r="L501" s="26">
        <v>0</v>
      </c>
      <c r="M501" s="26">
        <v>0</v>
      </c>
      <c r="N501" s="26">
        <v>0</v>
      </c>
      <c r="O501" s="26">
        <v>0</v>
      </c>
      <c r="P501" s="26">
        <v>0</v>
      </c>
      <c r="Q501" s="26">
        <v>0</v>
      </c>
      <c r="R501" s="26">
        <v>0</v>
      </c>
      <c r="S501" s="26">
        <v>0</v>
      </c>
      <c r="T501" s="26">
        <v>0</v>
      </c>
      <c r="U501" s="26">
        <v>0</v>
      </c>
      <c r="V501" s="26">
        <v>0</v>
      </c>
      <c r="W501" s="26">
        <v>0</v>
      </c>
      <c r="X501" s="26">
        <v>0</v>
      </c>
      <c r="Y501" s="26">
        <v>0</v>
      </c>
      <c r="Z501" s="26">
        <v>0</v>
      </c>
      <c r="AA501" s="26">
        <v>0</v>
      </c>
      <c r="AB501" s="26">
        <v>0</v>
      </c>
      <c r="AC501" s="26">
        <v>0</v>
      </c>
      <c r="AD501" s="26">
        <v>0</v>
      </c>
      <c r="AE501" s="26">
        <v>0</v>
      </c>
      <c r="AF501" s="26"/>
      <c r="AG501" s="26"/>
      <c r="AH501" s="26"/>
    </row>
    <row r="502" spans="1:34" x14ac:dyDescent="0.2">
      <c r="A502" s="12" t="s">
        <v>232</v>
      </c>
      <c r="B502" s="12" t="s">
        <v>230</v>
      </c>
      <c r="C502" s="12" t="s">
        <v>203</v>
      </c>
      <c r="D502" s="12" t="s">
        <v>15</v>
      </c>
      <c r="E502" s="12" t="s">
        <v>8</v>
      </c>
      <c r="F502" s="12" t="s">
        <v>17</v>
      </c>
      <c r="G502" s="26">
        <v>0</v>
      </c>
      <c r="H502" s="26">
        <v>0</v>
      </c>
      <c r="I502" s="26"/>
      <c r="J502" s="26">
        <v>0</v>
      </c>
      <c r="K502" s="26"/>
      <c r="L502" s="26"/>
      <c r="M502" s="26"/>
      <c r="N502" s="26">
        <v>0</v>
      </c>
      <c r="O502" s="26">
        <v>0</v>
      </c>
      <c r="P502" s="26">
        <v>0</v>
      </c>
      <c r="Q502" s="26">
        <v>0</v>
      </c>
      <c r="R502" s="26">
        <v>0</v>
      </c>
      <c r="S502" s="26">
        <v>0</v>
      </c>
      <c r="T502" s="26">
        <v>0</v>
      </c>
      <c r="U502" s="26">
        <v>0</v>
      </c>
      <c r="V502" s="26">
        <v>0</v>
      </c>
      <c r="W502" s="26">
        <v>0</v>
      </c>
      <c r="X502" s="26">
        <v>0</v>
      </c>
      <c r="Y502" s="26">
        <v>0</v>
      </c>
      <c r="Z502" s="26">
        <v>0</v>
      </c>
      <c r="AA502" s="26">
        <v>0</v>
      </c>
      <c r="AB502" s="26">
        <v>0</v>
      </c>
      <c r="AC502" s="26">
        <v>0</v>
      </c>
      <c r="AD502" s="26">
        <v>0</v>
      </c>
      <c r="AE502" s="26">
        <v>0</v>
      </c>
      <c r="AF502" s="26">
        <v>0</v>
      </c>
      <c r="AG502" s="26"/>
      <c r="AH502" s="26"/>
    </row>
    <row r="503" spans="1:34" x14ac:dyDescent="0.2">
      <c r="A503" s="12" t="s">
        <v>232</v>
      </c>
      <c r="B503" s="12" t="s">
        <v>230</v>
      </c>
      <c r="C503" s="12" t="s">
        <v>204</v>
      </c>
      <c r="D503" s="12" t="s">
        <v>15</v>
      </c>
      <c r="E503" s="12" t="s">
        <v>8</v>
      </c>
      <c r="F503" s="12" t="s">
        <v>17</v>
      </c>
      <c r="G503" s="26"/>
      <c r="H503" s="26">
        <v>0</v>
      </c>
      <c r="I503" s="26">
        <v>0</v>
      </c>
      <c r="J503" s="26">
        <v>0</v>
      </c>
      <c r="K503" s="26">
        <v>0</v>
      </c>
      <c r="L503" s="26">
        <v>0</v>
      </c>
      <c r="M503" s="26">
        <v>0</v>
      </c>
      <c r="N503" s="26">
        <v>0</v>
      </c>
      <c r="O503" s="26">
        <v>0</v>
      </c>
      <c r="P503" s="26">
        <v>0</v>
      </c>
      <c r="Q503" s="26">
        <v>0</v>
      </c>
      <c r="R503" s="26">
        <v>0</v>
      </c>
      <c r="S503" s="26">
        <v>0</v>
      </c>
      <c r="T503" s="26">
        <v>0</v>
      </c>
      <c r="U503" s="26">
        <v>0</v>
      </c>
      <c r="V503" s="26">
        <v>0</v>
      </c>
      <c r="W503" s="26">
        <v>0</v>
      </c>
      <c r="X503" s="26">
        <v>0</v>
      </c>
      <c r="Y503" s="26">
        <v>0</v>
      </c>
      <c r="Z503" s="26">
        <v>0</v>
      </c>
      <c r="AA503" s="26">
        <v>0</v>
      </c>
      <c r="AB503" s="26">
        <v>0</v>
      </c>
      <c r="AC503" s="26">
        <v>0</v>
      </c>
      <c r="AD503" s="26">
        <v>0</v>
      </c>
      <c r="AE503" s="26">
        <v>0</v>
      </c>
      <c r="AF503" s="26">
        <v>0</v>
      </c>
      <c r="AG503" s="26"/>
      <c r="AH503" s="26"/>
    </row>
    <row r="504" spans="1:34" x14ac:dyDescent="0.2">
      <c r="A504" s="12" t="s">
        <v>232</v>
      </c>
      <c r="B504" s="12" t="s">
        <v>230</v>
      </c>
      <c r="C504" s="12" t="s">
        <v>205</v>
      </c>
      <c r="D504" s="12" t="s">
        <v>15</v>
      </c>
      <c r="E504" s="12" t="s">
        <v>8</v>
      </c>
      <c r="F504" s="12" t="s">
        <v>17</v>
      </c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 spans="1:34" x14ac:dyDescent="0.2">
      <c r="A505" s="12" t="s">
        <v>232</v>
      </c>
      <c r="B505" s="12" t="s">
        <v>230</v>
      </c>
      <c r="C505" s="12" t="s">
        <v>206</v>
      </c>
      <c r="D505" s="12" t="s">
        <v>15</v>
      </c>
      <c r="E505" s="12" t="s">
        <v>8</v>
      </c>
      <c r="F505" s="12" t="s">
        <v>17</v>
      </c>
      <c r="G505" s="26"/>
      <c r="H505" s="26">
        <v>0</v>
      </c>
      <c r="I505" s="26"/>
      <c r="J505" s="26"/>
      <c r="K505" s="26">
        <v>0</v>
      </c>
      <c r="L505" s="26">
        <v>0</v>
      </c>
      <c r="M505" s="26">
        <v>0</v>
      </c>
      <c r="N505" s="26">
        <v>2</v>
      </c>
      <c r="O505" s="26">
        <v>0</v>
      </c>
      <c r="P505" s="26">
        <v>0</v>
      </c>
      <c r="Q505" s="26">
        <v>0</v>
      </c>
      <c r="R505" s="26">
        <v>0</v>
      </c>
      <c r="S505" s="26">
        <v>0</v>
      </c>
      <c r="T505" s="26">
        <v>0</v>
      </c>
      <c r="U505" s="26">
        <v>0.7</v>
      </c>
      <c r="V505" s="26">
        <v>0</v>
      </c>
      <c r="W505" s="26">
        <v>0</v>
      </c>
      <c r="X505" s="26">
        <v>0</v>
      </c>
      <c r="Y505" s="26">
        <v>0</v>
      </c>
      <c r="Z505" s="26">
        <v>2.7</v>
      </c>
      <c r="AA505" s="26">
        <v>-1</v>
      </c>
      <c r="AB505" s="26">
        <v>0</v>
      </c>
      <c r="AC505" s="26">
        <v>0</v>
      </c>
      <c r="AD505" s="26">
        <v>0</v>
      </c>
      <c r="AE505" s="26">
        <v>0</v>
      </c>
      <c r="AF505" s="26"/>
      <c r="AG505" s="26"/>
      <c r="AH505" s="26"/>
    </row>
    <row r="506" spans="1:34" x14ac:dyDescent="0.2">
      <c r="A506" s="12" t="s">
        <v>232</v>
      </c>
      <c r="B506" s="12" t="s">
        <v>230</v>
      </c>
      <c r="C506" s="12" t="s">
        <v>207</v>
      </c>
      <c r="D506" s="12" t="s">
        <v>15</v>
      </c>
      <c r="E506" s="12" t="s">
        <v>8</v>
      </c>
      <c r="F506" s="12" t="s">
        <v>17</v>
      </c>
      <c r="G506" s="26"/>
      <c r="H506" s="26">
        <v>0</v>
      </c>
      <c r="I506" s="26"/>
      <c r="J506" s="26"/>
      <c r="K506" s="26"/>
      <c r="L506" s="26">
        <v>0</v>
      </c>
      <c r="M506" s="26">
        <v>0</v>
      </c>
      <c r="N506" s="26">
        <v>0</v>
      </c>
      <c r="O506" s="26">
        <v>0</v>
      </c>
      <c r="P506" s="26">
        <v>0</v>
      </c>
      <c r="Q506" s="26">
        <v>0</v>
      </c>
      <c r="R506" s="26">
        <v>0</v>
      </c>
      <c r="S506" s="26">
        <v>0</v>
      </c>
      <c r="T506" s="26">
        <v>0</v>
      </c>
      <c r="U506" s="26">
        <v>0</v>
      </c>
      <c r="V506" s="26">
        <v>0</v>
      </c>
      <c r="W506" s="26">
        <v>0</v>
      </c>
      <c r="X506" s="26">
        <v>0</v>
      </c>
      <c r="Y506" s="26">
        <v>0</v>
      </c>
      <c r="Z506" s="26">
        <v>0</v>
      </c>
      <c r="AA506" s="26">
        <v>0</v>
      </c>
      <c r="AB506" s="26">
        <v>0</v>
      </c>
      <c r="AC506" s="26">
        <v>0</v>
      </c>
      <c r="AD506" s="26">
        <v>0</v>
      </c>
      <c r="AE506" s="26">
        <v>0</v>
      </c>
      <c r="AF506" s="26"/>
      <c r="AG506" s="26"/>
      <c r="AH506" s="26"/>
    </row>
    <row r="507" spans="1:34" x14ac:dyDescent="0.2">
      <c r="A507" s="12" t="s">
        <v>232</v>
      </c>
      <c r="B507" s="12" t="s">
        <v>230</v>
      </c>
      <c r="C507" s="12" t="s">
        <v>233</v>
      </c>
      <c r="D507" s="12" t="s">
        <v>15</v>
      </c>
      <c r="E507" s="12" t="s">
        <v>13</v>
      </c>
      <c r="F507" s="12" t="s">
        <v>18</v>
      </c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>
        <v>0</v>
      </c>
      <c r="AC507" s="26">
        <v>0</v>
      </c>
      <c r="AD507" s="26">
        <v>0</v>
      </c>
      <c r="AE507" s="26">
        <v>0</v>
      </c>
      <c r="AF507" s="26">
        <v>0</v>
      </c>
      <c r="AG507" s="26"/>
      <c r="AH507" s="26"/>
    </row>
    <row r="508" spans="1:34" x14ac:dyDescent="0.2">
      <c r="A508" s="12" t="s">
        <v>232</v>
      </c>
      <c r="B508" s="12" t="s">
        <v>230</v>
      </c>
      <c r="C508" s="12" t="s">
        <v>164</v>
      </c>
      <c r="D508" s="12" t="s">
        <v>15</v>
      </c>
      <c r="E508" s="12" t="s">
        <v>13</v>
      </c>
      <c r="F508" s="12" t="s">
        <v>18</v>
      </c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>
        <v>0</v>
      </c>
      <c r="V508" s="26">
        <v>0</v>
      </c>
      <c r="W508" s="26">
        <v>0</v>
      </c>
      <c r="X508" s="26">
        <v>0</v>
      </c>
      <c r="Y508" s="26">
        <v>0</v>
      </c>
      <c r="Z508" s="26">
        <v>0</v>
      </c>
      <c r="AA508" s="26">
        <v>0</v>
      </c>
      <c r="AB508" s="26">
        <v>0</v>
      </c>
      <c r="AC508" s="26">
        <v>0</v>
      </c>
      <c r="AD508" s="26">
        <v>0</v>
      </c>
      <c r="AE508" s="26">
        <v>0</v>
      </c>
      <c r="AF508" s="26">
        <v>0</v>
      </c>
      <c r="AG508" s="26"/>
      <c r="AH508" s="26"/>
    </row>
    <row r="509" spans="1:34" x14ac:dyDescent="0.2">
      <c r="A509" s="12" t="s">
        <v>232</v>
      </c>
      <c r="B509" s="12" t="s">
        <v>230</v>
      </c>
      <c r="C509" s="12" t="s">
        <v>165</v>
      </c>
      <c r="D509" s="12" t="s">
        <v>15</v>
      </c>
      <c r="E509" s="12" t="s">
        <v>13</v>
      </c>
      <c r="F509" s="12" t="s">
        <v>18</v>
      </c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 spans="1:34" x14ac:dyDescent="0.2">
      <c r="A510" s="12" t="s">
        <v>232</v>
      </c>
      <c r="B510" s="12" t="s">
        <v>230</v>
      </c>
      <c r="C510" s="12" t="s">
        <v>166</v>
      </c>
      <c r="D510" s="12" t="s">
        <v>15</v>
      </c>
      <c r="E510" s="12" t="s">
        <v>13</v>
      </c>
      <c r="F510" s="12" t="s">
        <v>18</v>
      </c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>
        <v>0</v>
      </c>
      <c r="V510" s="26">
        <v>0</v>
      </c>
      <c r="W510" s="26">
        <v>0</v>
      </c>
      <c r="X510" s="26">
        <v>0</v>
      </c>
      <c r="Y510" s="26">
        <v>0</v>
      </c>
      <c r="Z510" s="26">
        <v>0</v>
      </c>
      <c r="AA510" s="26">
        <v>0</v>
      </c>
      <c r="AB510" s="26">
        <v>0</v>
      </c>
      <c r="AC510" s="26">
        <v>0</v>
      </c>
      <c r="AD510" s="26">
        <v>0</v>
      </c>
      <c r="AE510" s="26">
        <v>0</v>
      </c>
      <c r="AF510" s="26"/>
      <c r="AG510" s="26"/>
      <c r="AH510" s="26"/>
    </row>
    <row r="511" spans="1:34" x14ac:dyDescent="0.2">
      <c r="A511" s="12" t="s">
        <v>232</v>
      </c>
      <c r="B511" s="12" t="s">
        <v>230</v>
      </c>
      <c r="C511" s="12" t="s">
        <v>167</v>
      </c>
      <c r="D511" s="12" t="s">
        <v>15</v>
      </c>
      <c r="E511" s="12" t="s">
        <v>13</v>
      </c>
      <c r="F511" s="12" t="s">
        <v>18</v>
      </c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>
        <v>0</v>
      </c>
      <c r="V511" s="26">
        <v>0</v>
      </c>
      <c r="W511" s="26">
        <v>0</v>
      </c>
      <c r="X511" s="26">
        <v>0</v>
      </c>
      <c r="Y511" s="26">
        <v>0</v>
      </c>
      <c r="Z511" s="26">
        <v>0</v>
      </c>
      <c r="AA511" s="26">
        <v>0</v>
      </c>
      <c r="AB511" s="26">
        <v>0</v>
      </c>
      <c r="AC511" s="26">
        <v>0</v>
      </c>
      <c r="AD511" s="26">
        <v>0</v>
      </c>
      <c r="AE511" s="26">
        <v>0</v>
      </c>
      <c r="AF511" s="26">
        <v>0</v>
      </c>
      <c r="AG511" s="26"/>
      <c r="AH511" s="26"/>
    </row>
    <row r="512" spans="1:34" x14ac:dyDescent="0.2">
      <c r="A512" s="12" t="s">
        <v>232</v>
      </c>
      <c r="B512" s="12" t="s">
        <v>230</v>
      </c>
      <c r="C512" s="12" t="s">
        <v>168</v>
      </c>
      <c r="D512" s="12" t="s">
        <v>15</v>
      </c>
      <c r="E512" s="12" t="s">
        <v>13</v>
      </c>
      <c r="F512" s="12" t="s">
        <v>18</v>
      </c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 spans="1:34" x14ac:dyDescent="0.2">
      <c r="A513" s="12" t="s">
        <v>232</v>
      </c>
      <c r="B513" s="12" t="s">
        <v>230</v>
      </c>
      <c r="C513" s="12" t="s">
        <v>169</v>
      </c>
      <c r="D513" s="12" t="s">
        <v>15</v>
      </c>
      <c r="E513" s="12" t="s">
        <v>13</v>
      </c>
      <c r="F513" s="12" t="s">
        <v>18</v>
      </c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>
        <v>0</v>
      </c>
      <c r="V513" s="26">
        <v>0</v>
      </c>
      <c r="W513" s="26">
        <v>0</v>
      </c>
      <c r="X513" s="26">
        <v>0</v>
      </c>
      <c r="Y513" s="26">
        <v>0</v>
      </c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 spans="1:34" x14ac:dyDescent="0.2">
      <c r="A514" s="12" t="s">
        <v>232</v>
      </c>
      <c r="B514" s="12" t="s">
        <v>230</v>
      </c>
      <c r="C514" s="12" t="s">
        <v>170</v>
      </c>
      <c r="D514" s="12" t="s">
        <v>15</v>
      </c>
      <c r="E514" s="12" t="s">
        <v>13</v>
      </c>
      <c r="F514" s="12" t="s">
        <v>18</v>
      </c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>
        <v>0</v>
      </c>
      <c r="V514" s="26">
        <v>0</v>
      </c>
      <c r="W514" s="26">
        <v>0</v>
      </c>
      <c r="X514" s="26">
        <v>0</v>
      </c>
      <c r="Y514" s="26">
        <v>0</v>
      </c>
      <c r="Z514" s="26">
        <v>0</v>
      </c>
      <c r="AA514" s="26">
        <v>0</v>
      </c>
      <c r="AB514" s="26">
        <v>0</v>
      </c>
      <c r="AC514" s="26">
        <v>0</v>
      </c>
      <c r="AD514" s="26">
        <v>0</v>
      </c>
      <c r="AE514" s="26">
        <v>0</v>
      </c>
      <c r="AF514" s="26">
        <v>0</v>
      </c>
      <c r="AG514" s="26"/>
      <c r="AH514" s="26"/>
    </row>
    <row r="515" spans="1:34" x14ac:dyDescent="0.2">
      <c r="A515" s="12" t="s">
        <v>232</v>
      </c>
      <c r="B515" s="12" t="s">
        <v>230</v>
      </c>
      <c r="C515" s="12" t="s">
        <v>171</v>
      </c>
      <c r="D515" s="12" t="s">
        <v>15</v>
      </c>
      <c r="E515" s="12" t="s">
        <v>13</v>
      </c>
      <c r="F515" s="12" t="s">
        <v>18</v>
      </c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>
        <v>0</v>
      </c>
      <c r="V515" s="26">
        <v>0</v>
      </c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 spans="1:34" x14ac:dyDescent="0.2">
      <c r="A516" s="12" t="s">
        <v>232</v>
      </c>
      <c r="B516" s="12" t="s">
        <v>230</v>
      </c>
      <c r="C516" s="12" t="s">
        <v>172</v>
      </c>
      <c r="D516" s="12" t="s">
        <v>15</v>
      </c>
      <c r="E516" s="12" t="s">
        <v>13</v>
      </c>
      <c r="F516" s="12" t="s">
        <v>18</v>
      </c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>
        <v>0</v>
      </c>
      <c r="V516" s="26">
        <v>0</v>
      </c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 spans="1:34" x14ac:dyDescent="0.2">
      <c r="A517" s="12" t="s">
        <v>232</v>
      </c>
      <c r="B517" s="12" t="s">
        <v>230</v>
      </c>
      <c r="C517" s="12" t="s">
        <v>173</v>
      </c>
      <c r="D517" s="12" t="s">
        <v>15</v>
      </c>
      <c r="E517" s="12" t="s">
        <v>13</v>
      </c>
      <c r="F517" s="12" t="s">
        <v>18</v>
      </c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 spans="1:34" x14ac:dyDescent="0.2">
      <c r="A518" s="12" t="s">
        <v>232</v>
      </c>
      <c r="B518" s="12" t="s">
        <v>230</v>
      </c>
      <c r="C518" s="12" t="s">
        <v>174</v>
      </c>
      <c r="D518" s="12" t="s">
        <v>15</v>
      </c>
      <c r="E518" s="12" t="s">
        <v>13</v>
      </c>
      <c r="F518" s="12" t="s">
        <v>18</v>
      </c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>
        <v>0</v>
      </c>
      <c r="V518" s="26">
        <v>0</v>
      </c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 spans="1:34" x14ac:dyDescent="0.2">
      <c r="A519" s="12" t="s">
        <v>232</v>
      </c>
      <c r="B519" s="12" t="s">
        <v>230</v>
      </c>
      <c r="C519" s="12" t="s">
        <v>234</v>
      </c>
      <c r="D519" s="12" t="s">
        <v>15</v>
      </c>
      <c r="E519" s="12" t="s">
        <v>13</v>
      </c>
      <c r="F519" s="12" t="s">
        <v>18</v>
      </c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>
        <v>0</v>
      </c>
      <c r="V519" s="26">
        <v>0</v>
      </c>
      <c r="W519" s="26">
        <v>-32.200000000000003</v>
      </c>
      <c r="X519" s="26">
        <v>0</v>
      </c>
      <c r="Y519" s="26">
        <v>-1</v>
      </c>
      <c r="Z519" s="26">
        <v>-0.3</v>
      </c>
      <c r="AA519" s="26">
        <v>-2.2999999999999998</v>
      </c>
      <c r="AB519" s="26">
        <v>0</v>
      </c>
      <c r="AC519" s="26">
        <v>0</v>
      </c>
      <c r="AD519" s="26">
        <v>0</v>
      </c>
      <c r="AE519" s="26">
        <v>0</v>
      </c>
      <c r="AF519" s="26">
        <v>0</v>
      </c>
      <c r="AG519" s="26"/>
      <c r="AH519" s="26"/>
    </row>
    <row r="520" spans="1:34" x14ac:dyDescent="0.2">
      <c r="A520" s="12" t="s">
        <v>232</v>
      </c>
      <c r="B520" s="12" t="s">
        <v>230</v>
      </c>
      <c r="C520" s="12" t="s">
        <v>175</v>
      </c>
      <c r="D520" s="12" t="s">
        <v>15</v>
      </c>
      <c r="E520" s="12" t="s">
        <v>13</v>
      </c>
      <c r="F520" s="12" t="s">
        <v>18</v>
      </c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 spans="1:34" x14ac:dyDescent="0.2">
      <c r="A521" s="12" t="s">
        <v>232</v>
      </c>
      <c r="B521" s="12" t="s">
        <v>230</v>
      </c>
      <c r="C521" s="12" t="s">
        <v>176</v>
      </c>
      <c r="D521" s="12" t="s">
        <v>15</v>
      </c>
      <c r="E521" s="12" t="s">
        <v>13</v>
      </c>
      <c r="F521" s="12" t="s">
        <v>18</v>
      </c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 spans="1:34" x14ac:dyDescent="0.2">
      <c r="A522" s="12" t="s">
        <v>232</v>
      </c>
      <c r="B522" s="12" t="s">
        <v>230</v>
      </c>
      <c r="C522" s="12" t="s">
        <v>177</v>
      </c>
      <c r="D522" s="12" t="s">
        <v>15</v>
      </c>
      <c r="E522" s="12" t="s">
        <v>13</v>
      </c>
      <c r="F522" s="12" t="s">
        <v>18</v>
      </c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 spans="1:34" x14ac:dyDescent="0.2">
      <c r="A523" s="12" t="s">
        <v>232</v>
      </c>
      <c r="B523" s="12" t="s">
        <v>230</v>
      </c>
      <c r="C523" s="12" t="s">
        <v>178</v>
      </c>
      <c r="D523" s="12" t="s">
        <v>15</v>
      </c>
      <c r="E523" s="12" t="s">
        <v>13</v>
      </c>
      <c r="F523" s="12" t="s">
        <v>18</v>
      </c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 spans="1:34" x14ac:dyDescent="0.2">
      <c r="A524" s="12" t="s">
        <v>232</v>
      </c>
      <c r="B524" s="12" t="s">
        <v>230</v>
      </c>
      <c r="C524" s="12" t="s">
        <v>235</v>
      </c>
      <c r="D524" s="12" t="s">
        <v>15</v>
      </c>
      <c r="E524" s="12" t="s">
        <v>13</v>
      </c>
      <c r="F524" s="12" t="s">
        <v>18</v>
      </c>
      <c r="G524" s="26"/>
      <c r="H524" s="26">
        <v>0</v>
      </c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>
        <v>0</v>
      </c>
      <c r="AB524" s="26">
        <v>0</v>
      </c>
      <c r="AC524" s="26">
        <v>0</v>
      </c>
      <c r="AD524" s="26">
        <v>0</v>
      </c>
      <c r="AE524" s="26">
        <v>0</v>
      </c>
      <c r="AF524" s="26">
        <v>0</v>
      </c>
      <c r="AG524" s="26"/>
      <c r="AH524" s="26"/>
    </row>
    <row r="525" spans="1:34" x14ac:dyDescent="0.2">
      <c r="A525" s="12" t="s">
        <v>232</v>
      </c>
      <c r="B525" s="12" t="s">
        <v>230</v>
      </c>
      <c r="C525" s="12" t="s">
        <v>179</v>
      </c>
      <c r="D525" s="12" t="s">
        <v>15</v>
      </c>
      <c r="E525" s="12" t="s">
        <v>13</v>
      </c>
      <c r="F525" s="12" t="s">
        <v>18</v>
      </c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>
        <v>0</v>
      </c>
      <c r="V525" s="26">
        <v>0</v>
      </c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 spans="1:34" x14ac:dyDescent="0.2">
      <c r="A526" s="12" t="s">
        <v>232</v>
      </c>
      <c r="B526" s="12" t="s">
        <v>230</v>
      </c>
      <c r="C526" s="12" t="s">
        <v>180</v>
      </c>
      <c r="D526" s="12" t="s">
        <v>15</v>
      </c>
      <c r="E526" s="12" t="s">
        <v>13</v>
      </c>
      <c r="F526" s="12" t="s">
        <v>18</v>
      </c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>
        <v>0</v>
      </c>
      <c r="V526" s="26">
        <v>0</v>
      </c>
      <c r="W526" s="26">
        <v>0</v>
      </c>
      <c r="X526" s="26">
        <v>0</v>
      </c>
      <c r="Y526" s="26">
        <v>0</v>
      </c>
      <c r="Z526" s="26">
        <v>0</v>
      </c>
      <c r="AA526" s="26">
        <v>0</v>
      </c>
      <c r="AB526" s="26">
        <v>0</v>
      </c>
      <c r="AC526" s="26">
        <v>0</v>
      </c>
      <c r="AD526" s="26">
        <v>0</v>
      </c>
      <c r="AE526" s="26">
        <v>0</v>
      </c>
      <c r="AF526" s="26">
        <v>0</v>
      </c>
      <c r="AG526" s="26"/>
      <c r="AH526" s="26"/>
    </row>
    <row r="527" spans="1:34" x14ac:dyDescent="0.2">
      <c r="A527" s="12" t="s">
        <v>232</v>
      </c>
      <c r="B527" s="12" t="s">
        <v>230</v>
      </c>
      <c r="C527" s="12" t="s">
        <v>181</v>
      </c>
      <c r="D527" s="12" t="s">
        <v>15</v>
      </c>
      <c r="E527" s="12" t="s">
        <v>13</v>
      </c>
      <c r="F527" s="12" t="s">
        <v>18</v>
      </c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 spans="1:34" x14ac:dyDescent="0.2">
      <c r="A528" s="12" t="s">
        <v>232</v>
      </c>
      <c r="B528" s="12" t="s">
        <v>230</v>
      </c>
      <c r="C528" s="12" t="s">
        <v>182</v>
      </c>
      <c r="D528" s="12" t="s">
        <v>15</v>
      </c>
      <c r="E528" s="12" t="s">
        <v>13</v>
      </c>
      <c r="F528" s="12" t="s">
        <v>18</v>
      </c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>
        <v>0</v>
      </c>
      <c r="V528" s="26">
        <v>0</v>
      </c>
      <c r="W528" s="26">
        <v>-40.700000000000003</v>
      </c>
      <c r="X528" s="26">
        <v>-169.2</v>
      </c>
      <c r="Y528" s="26">
        <v>0</v>
      </c>
      <c r="Z528" s="26">
        <v>0</v>
      </c>
      <c r="AA528" s="26">
        <v>0</v>
      </c>
      <c r="AB528" s="26">
        <v>-72.8</v>
      </c>
      <c r="AC528" s="26">
        <v>0</v>
      </c>
      <c r="AD528" s="26">
        <v>14</v>
      </c>
      <c r="AE528" s="26">
        <v>-15.7</v>
      </c>
      <c r="AF528" s="26">
        <v>3.5</v>
      </c>
      <c r="AG528" s="26"/>
      <c r="AH528" s="26"/>
    </row>
    <row r="529" spans="1:34" x14ac:dyDescent="0.2">
      <c r="A529" s="12" t="s">
        <v>232</v>
      </c>
      <c r="B529" s="12" t="s">
        <v>230</v>
      </c>
      <c r="C529" s="12" t="s">
        <v>183</v>
      </c>
      <c r="D529" s="12" t="s">
        <v>15</v>
      </c>
      <c r="E529" s="12" t="s">
        <v>13</v>
      </c>
      <c r="F529" s="12" t="s">
        <v>18</v>
      </c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 spans="1:34" x14ac:dyDescent="0.2">
      <c r="A530" s="12" t="s">
        <v>232</v>
      </c>
      <c r="B530" s="12" t="s">
        <v>230</v>
      </c>
      <c r="C530" s="12" t="s">
        <v>184</v>
      </c>
      <c r="D530" s="12" t="s">
        <v>15</v>
      </c>
      <c r="E530" s="12" t="s">
        <v>13</v>
      </c>
      <c r="F530" s="12" t="s">
        <v>18</v>
      </c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>
        <v>5.8</v>
      </c>
      <c r="V530" s="26">
        <v>0</v>
      </c>
      <c r="W530" s="26">
        <v>0</v>
      </c>
      <c r="X530" s="26">
        <v>0</v>
      </c>
      <c r="Y530" s="26">
        <v>0</v>
      </c>
      <c r="Z530" s="26">
        <v>0</v>
      </c>
      <c r="AA530" s="26">
        <v>0</v>
      </c>
      <c r="AB530" s="26">
        <v>0</v>
      </c>
      <c r="AC530" s="26">
        <v>0</v>
      </c>
      <c r="AD530" s="26">
        <v>0</v>
      </c>
      <c r="AE530" s="26">
        <v>0</v>
      </c>
      <c r="AF530" s="26">
        <v>0</v>
      </c>
      <c r="AG530" s="26"/>
      <c r="AH530" s="26"/>
    </row>
    <row r="531" spans="1:34" x14ac:dyDescent="0.2">
      <c r="A531" s="12" t="s">
        <v>232</v>
      </c>
      <c r="B531" s="12" t="s">
        <v>230</v>
      </c>
      <c r="C531" s="12" t="s">
        <v>185</v>
      </c>
      <c r="D531" s="12" t="s">
        <v>15</v>
      </c>
      <c r="E531" s="12" t="s">
        <v>13</v>
      </c>
      <c r="F531" s="12" t="s">
        <v>18</v>
      </c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>
        <v>0</v>
      </c>
      <c r="V531" s="26">
        <v>0</v>
      </c>
      <c r="W531" s="26">
        <v>0</v>
      </c>
      <c r="X531" s="26">
        <v>0</v>
      </c>
      <c r="Y531" s="26">
        <v>0</v>
      </c>
      <c r="Z531" s="26">
        <v>0</v>
      </c>
      <c r="AA531" s="26">
        <v>0</v>
      </c>
      <c r="AB531" s="26">
        <v>0</v>
      </c>
      <c r="AC531" s="26">
        <v>0</v>
      </c>
      <c r="AD531" s="26">
        <v>0</v>
      </c>
      <c r="AE531" s="26">
        <v>1.4</v>
      </c>
      <c r="AF531" s="26">
        <v>2.2999999999999998</v>
      </c>
      <c r="AG531" s="26"/>
      <c r="AH531" s="26"/>
    </row>
    <row r="532" spans="1:34" x14ac:dyDescent="0.2">
      <c r="A532" s="12" t="s">
        <v>232</v>
      </c>
      <c r="B532" s="12" t="s">
        <v>230</v>
      </c>
      <c r="C532" s="12" t="s">
        <v>186</v>
      </c>
      <c r="D532" s="12" t="s">
        <v>15</v>
      </c>
      <c r="E532" s="12" t="s">
        <v>13</v>
      </c>
      <c r="F532" s="12" t="s">
        <v>18</v>
      </c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>
        <v>0</v>
      </c>
      <c r="V532" s="26">
        <v>0</v>
      </c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 spans="1:34" x14ac:dyDescent="0.2">
      <c r="A533" s="12" t="s">
        <v>232</v>
      </c>
      <c r="B533" s="12" t="s">
        <v>230</v>
      </c>
      <c r="C533" s="12" t="s">
        <v>187</v>
      </c>
      <c r="D533" s="12" t="s">
        <v>15</v>
      </c>
      <c r="E533" s="12" t="s">
        <v>13</v>
      </c>
      <c r="F533" s="12" t="s">
        <v>18</v>
      </c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>
        <v>0</v>
      </c>
      <c r="V533" s="26">
        <v>0</v>
      </c>
      <c r="W533" s="26">
        <v>0</v>
      </c>
      <c r="X533" s="26">
        <v>0</v>
      </c>
      <c r="Y533" s="26">
        <v>0</v>
      </c>
      <c r="Z533" s="26">
        <v>0</v>
      </c>
      <c r="AA533" s="26">
        <v>0</v>
      </c>
      <c r="AB533" s="26">
        <v>0</v>
      </c>
      <c r="AC533" s="26">
        <v>0</v>
      </c>
      <c r="AD533" s="26">
        <v>0</v>
      </c>
      <c r="AE533" s="26">
        <v>0</v>
      </c>
      <c r="AF533" s="26"/>
      <c r="AG533" s="26"/>
      <c r="AH533" s="26"/>
    </row>
    <row r="534" spans="1:34" x14ac:dyDescent="0.2">
      <c r="A534" s="12" t="s">
        <v>232</v>
      </c>
      <c r="B534" s="12" t="s">
        <v>230</v>
      </c>
      <c r="C534" s="12" t="s">
        <v>188</v>
      </c>
      <c r="D534" s="12" t="s">
        <v>15</v>
      </c>
      <c r="E534" s="12" t="s">
        <v>13</v>
      </c>
      <c r="F534" s="12" t="s">
        <v>18</v>
      </c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>
        <v>0</v>
      </c>
      <c r="V534" s="26">
        <v>0</v>
      </c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 spans="1:34" x14ac:dyDescent="0.2">
      <c r="A535" s="12" t="s">
        <v>232</v>
      </c>
      <c r="B535" s="12" t="s">
        <v>230</v>
      </c>
      <c r="C535" s="12" t="s">
        <v>189</v>
      </c>
      <c r="D535" s="12" t="s">
        <v>15</v>
      </c>
      <c r="E535" s="12" t="s">
        <v>13</v>
      </c>
      <c r="F535" s="12" t="s">
        <v>18</v>
      </c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 spans="1:34" x14ac:dyDescent="0.2">
      <c r="A536" s="12" t="s">
        <v>232</v>
      </c>
      <c r="B536" s="12" t="s">
        <v>230</v>
      </c>
      <c r="C536" s="12" t="s">
        <v>190</v>
      </c>
      <c r="D536" s="12" t="s">
        <v>15</v>
      </c>
      <c r="E536" s="12" t="s">
        <v>13</v>
      </c>
      <c r="F536" s="12" t="s">
        <v>18</v>
      </c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>
        <v>0</v>
      </c>
      <c r="V536" s="26">
        <v>0</v>
      </c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 spans="1:34" x14ac:dyDescent="0.2">
      <c r="A537" s="12" t="s">
        <v>232</v>
      </c>
      <c r="B537" s="12" t="s">
        <v>230</v>
      </c>
      <c r="C537" s="12" t="s">
        <v>191</v>
      </c>
      <c r="D537" s="12" t="s">
        <v>15</v>
      </c>
      <c r="E537" s="12" t="s">
        <v>13</v>
      </c>
      <c r="F537" s="12" t="s">
        <v>18</v>
      </c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>
        <v>0</v>
      </c>
      <c r="V537" s="26">
        <v>0</v>
      </c>
      <c r="W537" s="26">
        <v>0</v>
      </c>
      <c r="X537" s="26">
        <v>0</v>
      </c>
      <c r="Y537" s="26">
        <v>0</v>
      </c>
      <c r="Z537" s="26">
        <v>0</v>
      </c>
      <c r="AA537" s="26">
        <v>0</v>
      </c>
      <c r="AB537" s="26">
        <v>0</v>
      </c>
      <c r="AC537" s="26">
        <v>0</v>
      </c>
      <c r="AD537" s="26">
        <v>0</v>
      </c>
      <c r="AE537" s="26">
        <v>0</v>
      </c>
      <c r="AF537" s="26">
        <v>0</v>
      </c>
      <c r="AG537" s="26"/>
      <c r="AH537" s="26"/>
    </row>
    <row r="538" spans="1:34" x14ac:dyDescent="0.2">
      <c r="A538" s="12" t="s">
        <v>232</v>
      </c>
      <c r="B538" s="12" t="s">
        <v>230</v>
      </c>
      <c r="C538" s="12" t="s">
        <v>192</v>
      </c>
      <c r="D538" s="12" t="s">
        <v>15</v>
      </c>
      <c r="E538" s="12" t="s">
        <v>13</v>
      </c>
      <c r="F538" s="12" t="s">
        <v>18</v>
      </c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 spans="1:34" x14ac:dyDescent="0.2">
      <c r="A539" s="12" t="s">
        <v>232</v>
      </c>
      <c r="B539" s="12" t="s">
        <v>230</v>
      </c>
      <c r="C539" s="12" t="s">
        <v>193</v>
      </c>
      <c r="D539" s="12" t="s">
        <v>15</v>
      </c>
      <c r="E539" s="12" t="s">
        <v>13</v>
      </c>
      <c r="F539" s="12" t="s">
        <v>18</v>
      </c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>
        <v>0</v>
      </c>
      <c r="V539" s="26">
        <v>0</v>
      </c>
      <c r="W539" s="26">
        <v>0</v>
      </c>
      <c r="X539" s="26">
        <v>0</v>
      </c>
      <c r="Y539" s="26">
        <v>0</v>
      </c>
      <c r="Z539" s="26">
        <v>0</v>
      </c>
      <c r="AA539" s="26">
        <v>0</v>
      </c>
      <c r="AB539" s="26">
        <v>0</v>
      </c>
      <c r="AC539" s="26">
        <v>0</v>
      </c>
      <c r="AD539" s="26">
        <v>0</v>
      </c>
      <c r="AE539" s="26">
        <v>0</v>
      </c>
      <c r="AF539" s="26">
        <v>0</v>
      </c>
      <c r="AG539" s="26"/>
      <c r="AH539" s="26"/>
    </row>
    <row r="540" spans="1:34" x14ac:dyDescent="0.2">
      <c r="A540" s="12" t="s">
        <v>232</v>
      </c>
      <c r="B540" s="12" t="s">
        <v>230</v>
      </c>
      <c r="C540" s="12" t="s">
        <v>194</v>
      </c>
      <c r="D540" s="12" t="s">
        <v>15</v>
      </c>
      <c r="E540" s="12" t="s">
        <v>13</v>
      </c>
      <c r="F540" s="12" t="s">
        <v>18</v>
      </c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>
        <v>0</v>
      </c>
      <c r="V540" s="26">
        <v>0</v>
      </c>
      <c r="W540" s="26">
        <v>0</v>
      </c>
      <c r="X540" s="26">
        <v>0</v>
      </c>
      <c r="Y540" s="26">
        <v>0</v>
      </c>
      <c r="Z540" s="26">
        <v>0</v>
      </c>
      <c r="AA540" s="26">
        <v>0</v>
      </c>
      <c r="AB540" s="26">
        <v>0</v>
      </c>
      <c r="AC540" s="26">
        <v>0</v>
      </c>
      <c r="AD540" s="26">
        <v>0</v>
      </c>
      <c r="AE540" s="26">
        <v>0</v>
      </c>
      <c r="AF540" s="26">
        <v>0</v>
      </c>
      <c r="AG540" s="26"/>
      <c r="AH540" s="26"/>
    </row>
    <row r="541" spans="1:34" x14ac:dyDescent="0.2">
      <c r="A541" s="12" t="s">
        <v>232</v>
      </c>
      <c r="B541" s="12" t="s">
        <v>230</v>
      </c>
      <c r="C541" s="12" t="s">
        <v>195</v>
      </c>
      <c r="D541" s="12" t="s">
        <v>15</v>
      </c>
      <c r="E541" s="12" t="s">
        <v>13</v>
      </c>
      <c r="F541" s="12" t="s">
        <v>18</v>
      </c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>
        <v>0</v>
      </c>
      <c r="V541" s="26">
        <v>0</v>
      </c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 spans="1:34" x14ac:dyDescent="0.2">
      <c r="A542" s="12" t="s">
        <v>232</v>
      </c>
      <c r="B542" s="12" t="s">
        <v>230</v>
      </c>
      <c r="C542" s="12" t="s">
        <v>196</v>
      </c>
      <c r="D542" s="12" t="s">
        <v>15</v>
      </c>
      <c r="E542" s="12" t="s">
        <v>13</v>
      </c>
      <c r="F542" s="12" t="s">
        <v>18</v>
      </c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 spans="1:34" x14ac:dyDescent="0.2">
      <c r="A543" s="12" t="s">
        <v>232</v>
      </c>
      <c r="B543" s="12" t="s">
        <v>230</v>
      </c>
      <c r="C543" s="12" t="s">
        <v>125</v>
      </c>
      <c r="D543" s="12" t="s">
        <v>15</v>
      </c>
      <c r="E543" s="12" t="s">
        <v>13</v>
      </c>
      <c r="F543" s="12" t="s">
        <v>18</v>
      </c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>
        <v>0</v>
      </c>
      <c r="V543" s="26">
        <v>0</v>
      </c>
      <c r="W543" s="26">
        <v>0</v>
      </c>
      <c r="X543" s="26">
        <v>0</v>
      </c>
      <c r="Y543" s="26">
        <v>0</v>
      </c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 spans="1:34" x14ac:dyDescent="0.2">
      <c r="A544" s="12" t="s">
        <v>232</v>
      </c>
      <c r="B544" s="12" t="s">
        <v>230</v>
      </c>
      <c r="C544" s="12" t="s">
        <v>197</v>
      </c>
      <c r="D544" s="12" t="s">
        <v>15</v>
      </c>
      <c r="E544" s="12" t="s">
        <v>13</v>
      </c>
      <c r="F544" s="12" t="s">
        <v>18</v>
      </c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>
        <v>0</v>
      </c>
      <c r="V544" s="26">
        <v>0</v>
      </c>
      <c r="W544" s="26">
        <v>0</v>
      </c>
      <c r="X544" s="26">
        <v>0</v>
      </c>
      <c r="Y544" s="26">
        <v>0</v>
      </c>
      <c r="Z544" s="26">
        <v>0</v>
      </c>
      <c r="AA544" s="26">
        <v>0</v>
      </c>
      <c r="AB544" s="26">
        <v>0</v>
      </c>
      <c r="AC544" s="26">
        <v>0</v>
      </c>
      <c r="AD544" s="26">
        <v>0</v>
      </c>
      <c r="AE544" s="26">
        <v>0</v>
      </c>
      <c r="AF544" s="26">
        <v>0</v>
      </c>
      <c r="AG544" s="26"/>
      <c r="AH544" s="26"/>
    </row>
    <row r="545" spans="1:34" x14ac:dyDescent="0.2">
      <c r="A545" s="12" t="s">
        <v>232</v>
      </c>
      <c r="B545" s="12" t="s">
        <v>230</v>
      </c>
      <c r="C545" s="12" t="s">
        <v>236</v>
      </c>
      <c r="D545" s="12" t="s">
        <v>15</v>
      </c>
      <c r="E545" s="12" t="s">
        <v>13</v>
      </c>
      <c r="F545" s="12" t="s">
        <v>18</v>
      </c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>
        <v>0</v>
      </c>
      <c r="AC545" s="26">
        <v>0</v>
      </c>
      <c r="AD545" s="26">
        <v>0</v>
      </c>
      <c r="AE545" s="26">
        <v>0</v>
      </c>
      <c r="AF545" s="26"/>
      <c r="AG545" s="26"/>
      <c r="AH545" s="26"/>
    </row>
    <row r="546" spans="1:34" x14ac:dyDescent="0.2">
      <c r="A546" s="12" t="s">
        <v>232</v>
      </c>
      <c r="B546" s="12" t="s">
        <v>230</v>
      </c>
      <c r="C546" s="12" t="s">
        <v>198</v>
      </c>
      <c r="D546" s="12" t="s">
        <v>15</v>
      </c>
      <c r="E546" s="12" t="s">
        <v>13</v>
      </c>
      <c r="F546" s="12" t="s">
        <v>18</v>
      </c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>
        <v>0</v>
      </c>
      <c r="V546" s="26">
        <v>0</v>
      </c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 spans="1:34" x14ac:dyDescent="0.2">
      <c r="A547" s="12" t="s">
        <v>232</v>
      </c>
      <c r="B547" s="12" t="s">
        <v>230</v>
      </c>
      <c r="C547" s="12" t="s">
        <v>199</v>
      </c>
      <c r="D547" s="12" t="s">
        <v>15</v>
      </c>
      <c r="E547" s="12" t="s">
        <v>13</v>
      </c>
      <c r="F547" s="12" t="s">
        <v>18</v>
      </c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>
        <v>0</v>
      </c>
      <c r="V547" s="26">
        <v>0</v>
      </c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 spans="1:34" x14ac:dyDescent="0.2">
      <c r="A548" s="12" t="s">
        <v>232</v>
      </c>
      <c r="B548" s="12" t="s">
        <v>230</v>
      </c>
      <c r="C548" s="12" t="s">
        <v>200</v>
      </c>
      <c r="D548" s="12" t="s">
        <v>15</v>
      </c>
      <c r="E548" s="12" t="s">
        <v>13</v>
      </c>
      <c r="F548" s="12" t="s">
        <v>18</v>
      </c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 spans="1:34" x14ac:dyDescent="0.2">
      <c r="A549" s="12" t="s">
        <v>232</v>
      </c>
      <c r="B549" s="12" t="s">
        <v>230</v>
      </c>
      <c r="C549" s="12" t="s">
        <v>201</v>
      </c>
      <c r="D549" s="12" t="s">
        <v>15</v>
      </c>
      <c r="E549" s="12" t="s">
        <v>13</v>
      </c>
      <c r="F549" s="12" t="s">
        <v>18</v>
      </c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 spans="1:34" x14ac:dyDescent="0.2">
      <c r="A550" s="12" t="s">
        <v>232</v>
      </c>
      <c r="B550" s="12" t="s">
        <v>230</v>
      </c>
      <c r="C550" s="12" t="s">
        <v>202</v>
      </c>
      <c r="D550" s="12" t="s">
        <v>15</v>
      </c>
      <c r="E550" s="12" t="s">
        <v>13</v>
      </c>
      <c r="F550" s="12" t="s">
        <v>18</v>
      </c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>
        <v>0</v>
      </c>
      <c r="V550" s="26">
        <v>0</v>
      </c>
      <c r="W550" s="26">
        <v>0</v>
      </c>
      <c r="X550" s="26">
        <v>0</v>
      </c>
      <c r="Y550" s="26">
        <v>0</v>
      </c>
      <c r="Z550" s="26">
        <v>0</v>
      </c>
      <c r="AA550" s="26">
        <v>0</v>
      </c>
      <c r="AB550" s="26">
        <v>0</v>
      </c>
      <c r="AC550" s="26">
        <v>0</v>
      </c>
      <c r="AD550" s="26">
        <v>0</v>
      </c>
      <c r="AE550" s="26">
        <v>0</v>
      </c>
      <c r="AF550" s="26"/>
      <c r="AG550" s="26"/>
      <c r="AH550" s="26"/>
    </row>
    <row r="551" spans="1:34" x14ac:dyDescent="0.2">
      <c r="A551" s="12" t="s">
        <v>232</v>
      </c>
      <c r="B551" s="12" t="s">
        <v>230</v>
      </c>
      <c r="C551" s="12" t="s">
        <v>203</v>
      </c>
      <c r="D551" s="12" t="s">
        <v>15</v>
      </c>
      <c r="E551" s="12" t="s">
        <v>13</v>
      </c>
      <c r="F551" s="12" t="s">
        <v>18</v>
      </c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>
        <v>0</v>
      </c>
      <c r="V551" s="26">
        <v>0</v>
      </c>
      <c r="W551" s="26">
        <v>0</v>
      </c>
      <c r="X551" s="26">
        <v>0</v>
      </c>
      <c r="Y551" s="26">
        <v>0</v>
      </c>
      <c r="Z551" s="26">
        <v>0</v>
      </c>
      <c r="AA551" s="26">
        <v>0</v>
      </c>
      <c r="AB551" s="26">
        <v>0</v>
      </c>
      <c r="AC551" s="26">
        <v>0</v>
      </c>
      <c r="AD551" s="26">
        <v>0</v>
      </c>
      <c r="AE551" s="26">
        <v>0</v>
      </c>
      <c r="AF551" s="26">
        <v>0</v>
      </c>
      <c r="AG551" s="26"/>
      <c r="AH551" s="26"/>
    </row>
    <row r="552" spans="1:34" x14ac:dyDescent="0.2">
      <c r="A552" s="12" t="s">
        <v>232</v>
      </c>
      <c r="B552" s="12" t="s">
        <v>230</v>
      </c>
      <c r="C552" s="12" t="s">
        <v>204</v>
      </c>
      <c r="D552" s="12" t="s">
        <v>15</v>
      </c>
      <c r="E552" s="12" t="s">
        <v>13</v>
      </c>
      <c r="F552" s="12" t="s">
        <v>18</v>
      </c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>
        <v>0</v>
      </c>
      <c r="V552" s="26">
        <v>0</v>
      </c>
      <c r="W552" s="26">
        <v>0</v>
      </c>
      <c r="X552" s="26">
        <v>0</v>
      </c>
      <c r="Y552" s="26">
        <v>0</v>
      </c>
      <c r="Z552" s="26">
        <v>0</v>
      </c>
      <c r="AA552" s="26">
        <v>0</v>
      </c>
      <c r="AB552" s="26">
        <v>0</v>
      </c>
      <c r="AC552" s="26">
        <v>0</v>
      </c>
      <c r="AD552" s="26">
        <v>0</v>
      </c>
      <c r="AE552" s="26">
        <v>0</v>
      </c>
      <c r="AF552" s="26">
        <v>0</v>
      </c>
      <c r="AG552" s="26"/>
      <c r="AH552" s="26"/>
    </row>
    <row r="553" spans="1:34" x14ac:dyDescent="0.2">
      <c r="A553" s="12" t="s">
        <v>232</v>
      </c>
      <c r="B553" s="12" t="s">
        <v>230</v>
      </c>
      <c r="C553" s="12" t="s">
        <v>205</v>
      </c>
      <c r="D553" s="12" t="s">
        <v>15</v>
      </c>
      <c r="E553" s="12" t="s">
        <v>13</v>
      </c>
      <c r="F553" s="12" t="s">
        <v>18</v>
      </c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 spans="1:34" x14ac:dyDescent="0.2">
      <c r="A554" s="12" t="s">
        <v>232</v>
      </c>
      <c r="B554" s="12" t="s">
        <v>230</v>
      </c>
      <c r="C554" s="12" t="s">
        <v>206</v>
      </c>
      <c r="D554" s="12" t="s">
        <v>15</v>
      </c>
      <c r="E554" s="12" t="s">
        <v>13</v>
      </c>
      <c r="F554" s="12" t="s">
        <v>18</v>
      </c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>
        <v>0</v>
      </c>
      <c r="V554" s="26">
        <v>0</v>
      </c>
      <c r="W554" s="26">
        <v>0</v>
      </c>
      <c r="X554" s="26">
        <v>-41.5</v>
      </c>
      <c r="Y554" s="26">
        <v>0</v>
      </c>
      <c r="Z554" s="26">
        <v>0</v>
      </c>
      <c r="AA554" s="26">
        <v>0</v>
      </c>
      <c r="AB554" s="26">
        <v>0</v>
      </c>
      <c r="AC554" s="26">
        <v>0</v>
      </c>
      <c r="AD554" s="26">
        <v>0</v>
      </c>
      <c r="AE554" s="26">
        <v>0</v>
      </c>
      <c r="AF554" s="26"/>
      <c r="AG554" s="26"/>
      <c r="AH554" s="26"/>
    </row>
    <row r="555" spans="1:34" x14ac:dyDescent="0.2">
      <c r="A555" s="12" t="s">
        <v>232</v>
      </c>
      <c r="B555" s="12" t="s">
        <v>230</v>
      </c>
      <c r="C555" s="12" t="s">
        <v>207</v>
      </c>
      <c r="D555" s="12" t="s">
        <v>15</v>
      </c>
      <c r="E555" s="12" t="s">
        <v>13</v>
      </c>
      <c r="F555" s="12" t="s">
        <v>18</v>
      </c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>
        <v>0</v>
      </c>
      <c r="V555" s="26">
        <v>0</v>
      </c>
      <c r="W555" s="26">
        <v>0</v>
      </c>
      <c r="X555" s="26">
        <v>0</v>
      </c>
      <c r="Y555" s="26">
        <v>0</v>
      </c>
      <c r="Z555" s="26">
        <v>0</v>
      </c>
      <c r="AA555" s="26">
        <v>0</v>
      </c>
      <c r="AB555" s="26">
        <v>0</v>
      </c>
      <c r="AC555" s="26">
        <v>0</v>
      </c>
      <c r="AD555" s="26">
        <v>0</v>
      </c>
      <c r="AE555" s="26">
        <v>0</v>
      </c>
      <c r="AF555" s="26"/>
      <c r="AG555" s="26"/>
      <c r="AH555" s="26"/>
    </row>
    <row r="556" spans="1:34" x14ac:dyDescent="0.2">
      <c r="A556" s="12" t="s">
        <v>232</v>
      </c>
      <c r="B556" s="12" t="s">
        <v>230</v>
      </c>
      <c r="C556" s="12" t="s">
        <v>233</v>
      </c>
      <c r="D556" s="12" t="s">
        <v>19</v>
      </c>
      <c r="E556" s="12" t="s">
        <v>6</v>
      </c>
      <c r="F556" s="12" t="s">
        <v>20</v>
      </c>
      <c r="G556" s="26"/>
      <c r="H556" s="26"/>
      <c r="I556" s="26"/>
      <c r="J556" s="26">
        <v>0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>
        <v>0</v>
      </c>
      <c r="AC556" s="26">
        <v>0</v>
      </c>
      <c r="AD556" s="26">
        <v>0</v>
      </c>
      <c r="AE556" s="26">
        <v>0</v>
      </c>
      <c r="AF556" s="26">
        <v>0</v>
      </c>
      <c r="AG556" s="26"/>
      <c r="AH556" s="26">
        <v>0</v>
      </c>
    </row>
    <row r="557" spans="1:34" x14ac:dyDescent="0.2">
      <c r="A557" s="12" t="s">
        <v>232</v>
      </c>
      <c r="B557" s="12" t="s">
        <v>230</v>
      </c>
      <c r="C557" s="12" t="s">
        <v>164</v>
      </c>
      <c r="D557" s="12" t="s">
        <v>19</v>
      </c>
      <c r="E557" s="12" t="s">
        <v>6</v>
      </c>
      <c r="F557" s="12" t="s">
        <v>20</v>
      </c>
      <c r="G557" s="26"/>
      <c r="H557" s="26"/>
      <c r="I557" s="26"/>
      <c r="J557" s="26">
        <v>422.4</v>
      </c>
      <c r="K557" s="26">
        <v>383.4</v>
      </c>
      <c r="L557" s="26">
        <v>652.20000000000005</v>
      </c>
      <c r="M557" s="26">
        <v>0</v>
      </c>
      <c r="N557" s="26">
        <v>297.8</v>
      </c>
      <c r="O557" s="26">
        <v>378.5</v>
      </c>
      <c r="P557" s="26">
        <v>196.2</v>
      </c>
      <c r="Q557" s="26">
        <v>341.7</v>
      </c>
      <c r="R557" s="26">
        <v>303.89999999999998</v>
      </c>
      <c r="S557" s="26">
        <v>270.7</v>
      </c>
      <c r="T557" s="26">
        <v>200.5</v>
      </c>
      <c r="U557" s="26">
        <v>193.8</v>
      </c>
      <c r="V557" s="26">
        <v>109.4</v>
      </c>
      <c r="W557" s="26">
        <v>124.1</v>
      </c>
      <c r="X557" s="26">
        <v>71.3</v>
      </c>
      <c r="Y557" s="26">
        <v>33.200000000000003</v>
      </c>
      <c r="Z557" s="26">
        <v>27.5</v>
      </c>
      <c r="AA557" s="26">
        <v>24.6</v>
      </c>
      <c r="AB557" s="26">
        <v>20</v>
      </c>
      <c r="AC557" s="26">
        <v>20.5</v>
      </c>
      <c r="AD557" s="26">
        <v>20</v>
      </c>
      <c r="AE557" s="26">
        <v>19.600000000000001</v>
      </c>
      <c r="AF557" s="26">
        <v>18.600000000000001</v>
      </c>
      <c r="AG557" s="26"/>
      <c r="AH557" s="26">
        <v>422.4</v>
      </c>
    </row>
    <row r="558" spans="1:34" x14ac:dyDescent="0.2">
      <c r="A558" s="12" t="s">
        <v>232</v>
      </c>
      <c r="B558" s="12" t="s">
        <v>230</v>
      </c>
      <c r="C558" s="12" t="s">
        <v>165</v>
      </c>
      <c r="D558" s="12" t="s">
        <v>19</v>
      </c>
      <c r="E558" s="12" t="s">
        <v>6</v>
      </c>
      <c r="F558" s="12" t="s">
        <v>20</v>
      </c>
      <c r="G558" s="26"/>
      <c r="H558" s="26"/>
      <c r="I558" s="26"/>
      <c r="J558" s="26">
        <v>1.9</v>
      </c>
      <c r="K558" s="26">
        <v>2.2000000000000002</v>
      </c>
      <c r="L558" s="26">
        <v>2.7</v>
      </c>
      <c r="M558" s="26">
        <v>1.3</v>
      </c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>
        <v>1.9</v>
      </c>
    </row>
    <row r="559" spans="1:34" x14ac:dyDescent="0.2">
      <c r="A559" s="12" t="s">
        <v>232</v>
      </c>
      <c r="B559" s="12" t="s">
        <v>230</v>
      </c>
      <c r="C559" s="12" t="s">
        <v>166</v>
      </c>
      <c r="D559" s="12" t="s">
        <v>19</v>
      </c>
      <c r="E559" s="12" t="s">
        <v>6</v>
      </c>
      <c r="F559" s="12" t="s">
        <v>20</v>
      </c>
      <c r="G559" s="26"/>
      <c r="H559" s="26"/>
      <c r="I559" s="26"/>
      <c r="J559" s="26">
        <v>2.8</v>
      </c>
      <c r="K559" s="26"/>
      <c r="L559" s="26"/>
      <c r="M559" s="26"/>
      <c r="N559" s="26"/>
      <c r="O559" s="26">
        <v>0</v>
      </c>
      <c r="P559" s="26">
        <v>0</v>
      </c>
      <c r="Q559" s="26">
        <v>0</v>
      </c>
      <c r="R559" s="26">
        <v>0</v>
      </c>
      <c r="S559" s="26">
        <v>0</v>
      </c>
      <c r="T559" s="26">
        <v>0</v>
      </c>
      <c r="U559" s="26">
        <v>0</v>
      </c>
      <c r="V559" s="26">
        <v>0</v>
      </c>
      <c r="W559" s="26">
        <v>0</v>
      </c>
      <c r="X559" s="26">
        <v>0</v>
      </c>
      <c r="Y559" s="26">
        <v>0</v>
      </c>
      <c r="Z559" s="26">
        <v>0</v>
      </c>
      <c r="AA559" s="26">
        <v>0</v>
      </c>
      <c r="AB559" s="26">
        <v>0</v>
      </c>
      <c r="AC559" s="26">
        <v>0</v>
      </c>
      <c r="AD559" s="26">
        <v>0</v>
      </c>
      <c r="AE559" s="26">
        <v>0</v>
      </c>
      <c r="AF559" s="26"/>
      <c r="AG559" s="26"/>
      <c r="AH559" s="26">
        <v>2.8</v>
      </c>
    </row>
    <row r="560" spans="1:34" x14ac:dyDescent="0.2">
      <c r="A560" s="12" t="s">
        <v>232</v>
      </c>
      <c r="B560" s="12" t="s">
        <v>230</v>
      </c>
      <c r="C560" s="12" t="s">
        <v>167</v>
      </c>
      <c r="D560" s="12" t="s">
        <v>19</v>
      </c>
      <c r="E560" s="12" t="s">
        <v>6</v>
      </c>
      <c r="F560" s="12" t="s">
        <v>20</v>
      </c>
      <c r="G560" s="26"/>
      <c r="H560" s="26"/>
      <c r="I560" s="26"/>
      <c r="J560" s="26">
        <v>0</v>
      </c>
      <c r="K560" s="26"/>
      <c r="L560" s="26"/>
      <c r="M560" s="26">
        <v>0</v>
      </c>
      <c r="N560" s="26">
        <v>15.5</v>
      </c>
      <c r="O560" s="26">
        <v>37.299999999999997</v>
      </c>
      <c r="P560" s="26">
        <v>16</v>
      </c>
      <c r="Q560" s="26">
        <v>0</v>
      </c>
      <c r="R560" s="26">
        <v>0</v>
      </c>
      <c r="S560" s="26">
        <v>0</v>
      </c>
      <c r="T560" s="26">
        <v>0</v>
      </c>
      <c r="U560" s="26">
        <v>0</v>
      </c>
      <c r="V560" s="26">
        <v>0</v>
      </c>
      <c r="W560" s="26">
        <v>0</v>
      </c>
      <c r="X560" s="26">
        <v>0</v>
      </c>
      <c r="Y560" s="26">
        <v>0</v>
      </c>
      <c r="Z560" s="26">
        <v>0</v>
      </c>
      <c r="AA560" s="26">
        <v>0</v>
      </c>
      <c r="AB560" s="26">
        <v>0</v>
      </c>
      <c r="AC560" s="26">
        <v>0</v>
      </c>
      <c r="AD560" s="26">
        <v>0</v>
      </c>
      <c r="AE560" s="26">
        <v>0</v>
      </c>
      <c r="AF560" s="26">
        <v>0</v>
      </c>
      <c r="AG560" s="26"/>
      <c r="AH560" s="26">
        <v>0</v>
      </c>
    </row>
    <row r="561" spans="1:34" x14ac:dyDescent="0.2">
      <c r="A561" s="12" t="s">
        <v>232</v>
      </c>
      <c r="B561" s="12" t="s">
        <v>230</v>
      </c>
      <c r="C561" s="12" t="s">
        <v>168</v>
      </c>
      <c r="D561" s="12" t="s">
        <v>19</v>
      </c>
      <c r="E561" s="12" t="s">
        <v>6</v>
      </c>
      <c r="F561" s="12" t="s">
        <v>20</v>
      </c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 spans="1:34" x14ac:dyDescent="0.2">
      <c r="A562" s="12" t="s">
        <v>232</v>
      </c>
      <c r="B562" s="12" t="s">
        <v>230</v>
      </c>
      <c r="C562" s="12" t="s">
        <v>169</v>
      </c>
      <c r="D562" s="12" t="s">
        <v>19</v>
      </c>
      <c r="E562" s="12" t="s">
        <v>6</v>
      </c>
      <c r="F562" s="12" t="s">
        <v>20</v>
      </c>
      <c r="G562" s="26"/>
      <c r="H562" s="26"/>
      <c r="I562" s="26"/>
      <c r="J562" s="26">
        <v>51.8</v>
      </c>
      <c r="K562" s="26"/>
      <c r="L562" s="26">
        <v>0</v>
      </c>
      <c r="M562" s="26">
        <v>9</v>
      </c>
      <c r="N562" s="26">
        <v>7.2</v>
      </c>
      <c r="O562" s="26">
        <v>0</v>
      </c>
      <c r="P562" s="26">
        <v>0</v>
      </c>
      <c r="Q562" s="26">
        <v>39</v>
      </c>
      <c r="R562" s="26">
        <v>36</v>
      </c>
      <c r="S562" s="26">
        <v>13.2</v>
      </c>
      <c r="T562" s="26">
        <v>16.2</v>
      </c>
      <c r="U562" s="26">
        <v>16.2</v>
      </c>
      <c r="V562" s="26">
        <v>4.2</v>
      </c>
      <c r="W562" s="26">
        <v>0</v>
      </c>
      <c r="X562" s="26">
        <v>0</v>
      </c>
      <c r="Y562" s="26">
        <v>0</v>
      </c>
      <c r="Z562" s="26"/>
      <c r="AA562" s="26"/>
      <c r="AB562" s="26"/>
      <c r="AC562" s="26"/>
      <c r="AD562" s="26"/>
      <c r="AE562" s="26"/>
      <c r="AF562" s="26"/>
      <c r="AG562" s="26"/>
      <c r="AH562" s="26">
        <v>51.8</v>
      </c>
    </row>
    <row r="563" spans="1:34" x14ac:dyDescent="0.2">
      <c r="A563" s="12" t="s">
        <v>232</v>
      </c>
      <c r="B563" s="12" t="s">
        <v>230</v>
      </c>
      <c r="C563" s="12" t="s">
        <v>170</v>
      </c>
      <c r="D563" s="12" t="s">
        <v>19</v>
      </c>
      <c r="E563" s="12" t="s">
        <v>6</v>
      </c>
      <c r="F563" s="12" t="s">
        <v>20</v>
      </c>
      <c r="G563" s="26"/>
      <c r="H563" s="26"/>
      <c r="I563" s="26"/>
      <c r="J563" s="26">
        <v>120.1</v>
      </c>
      <c r="K563" s="26"/>
      <c r="L563" s="26">
        <v>125.8</v>
      </c>
      <c r="M563" s="26">
        <v>129</v>
      </c>
      <c r="N563" s="26">
        <v>75</v>
      </c>
      <c r="O563" s="26">
        <v>79.599999999999994</v>
      </c>
      <c r="P563" s="26">
        <v>86.4</v>
      </c>
      <c r="Q563" s="26">
        <v>67.400000000000006</v>
      </c>
      <c r="R563" s="26">
        <v>74</v>
      </c>
      <c r="S563" s="26">
        <v>76.900000000000006</v>
      </c>
      <c r="T563" s="26">
        <v>52.1</v>
      </c>
      <c r="U563" s="26">
        <v>57.8</v>
      </c>
      <c r="V563" s="26">
        <v>34.9</v>
      </c>
      <c r="W563" s="26">
        <v>34.6</v>
      </c>
      <c r="X563" s="26">
        <v>32.4</v>
      </c>
      <c r="Y563" s="26">
        <v>25.2</v>
      </c>
      <c r="Z563" s="26">
        <v>22.9</v>
      </c>
      <c r="AA563" s="26">
        <v>19.8</v>
      </c>
      <c r="AB563" s="26">
        <v>17</v>
      </c>
      <c r="AC563" s="26">
        <v>14.1</v>
      </c>
      <c r="AD563" s="26">
        <v>10.7</v>
      </c>
      <c r="AE563" s="26">
        <v>7.3</v>
      </c>
      <c r="AF563" s="26">
        <v>10</v>
      </c>
      <c r="AG563" s="26"/>
      <c r="AH563" s="26">
        <v>120.1</v>
      </c>
    </row>
    <row r="564" spans="1:34" x14ac:dyDescent="0.2">
      <c r="A564" s="12" t="s">
        <v>232</v>
      </c>
      <c r="B564" s="12" t="s">
        <v>230</v>
      </c>
      <c r="C564" s="12" t="s">
        <v>171</v>
      </c>
      <c r="D564" s="12" t="s">
        <v>19</v>
      </c>
      <c r="E564" s="12" t="s">
        <v>6</v>
      </c>
      <c r="F564" s="12" t="s">
        <v>20</v>
      </c>
      <c r="G564" s="26"/>
      <c r="H564" s="26"/>
      <c r="I564" s="26"/>
      <c r="J564" s="26">
        <v>0</v>
      </c>
      <c r="K564" s="26">
        <v>3</v>
      </c>
      <c r="L564" s="26"/>
      <c r="M564" s="26"/>
      <c r="N564" s="26">
        <v>55.2</v>
      </c>
      <c r="O564" s="26">
        <v>63.6</v>
      </c>
      <c r="P564" s="26">
        <v>0</v>
      </c>
      <c r="Q564" s="26">
        <v>0</v>
      </c>
      <c r="R564" s="26">
        <v>0</v>
      </c>
      <c r="S564" s="26">
        <v>0</v>
      </c>
      <c r="T564" s="26">
        <v>0</v>
      </c>
      <c r="U564" s="26">
        <v>0.2</v>
      </c>
      <c r="V564" s="26">
        <v>0.2</v>
      </c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>
        <v>0</v>
      </c>
    </row>
    <row r="565" spans="1:34" x14ac:dyDescent="0.2">
      <c r="A565" s="12" t="s">
        <v>232</v>
      </c>
      <c r="B565" s="12" t="s">
        <v>230</v>
      </c>
      <c r="C565" s="12" t="s">
        <v>172</v>
      </c>
      <c r="D565" s="12" t="s">
        <v>19</v>
      </c>
      <c r="E565" s="12" t="s">
        <v>6</v>
      </c>
      <c r="F565" s="12" t="s">
        <v>20</v>
      </c>
      <c r="G565" s="26"/>
      <c r="H565" s="26"/>
      <c r="I565" s="26"/>
      <c r="J565" s="26">
        <v>6.5</v>
      </c>
      <c r="K565" s="26"/>
      <c r="L565" s="26">
        <v>15.7</v>
      </c>
      <c r="M565" s="26">
        <v>4.7</v>
      </c>
      <c r="N565" s="26">
        <v>11.2</v>
      </c>
      <c r="O565" s="26">
        <v>0</v>
      </c>
      <c r="P565" s="26">
        <v>0</v>
      </c>
      <c r="Q565" s="26">
        <v>0</v>
      </c>
      <c r="R565" s="26">
        <v>2.2000000000000002</v>
      </c>
      <c r="S565" s="26">
        <v>0</v>
      </c>
      <c r="T565" s="26">
        <v>0</v>
      </c>
      <c r="U565" s="26">
        <v>0</v>
      </c>
      <c r="V565" s="26">
        <v>0</v>
      </c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>
        <v>6.5</v>
      </c>
    </row>
    <row r="566" spans="1:34" x14ac:dyDescent="0.2">
      <c r="A566" s="12" t="s">
        <v>232</v>
      </c>
      <c r="B566" s="12" t="s">
        <v>230</v>
      </c>
      <c r="C566" s="12" t="s">
        <v>173</v>
      </c>
      <c r="D566" s="12" t="s">
        <v>19</v>
      </c>
      <c r="E566" s="12" t="s">
        <v>6</v>
      </c>
      <c r="F566" s="12" t="s">
        <v>20</v>
      </c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 spans="1:34" x14ac:dyDescent="0.2">
      <c r="A567" s="12" t="s">
        <v>232</v>
      </c>
      <c r="B567" s="12" t="s">
        <v>230</v>
      </c>
      <c r="C567" s="12" t="s">
        <v>174</v>
      </c>
      <c r="D567" s="12" t="s">
        <v>19</v>
      </c>
      <c r="E567" s="12" t="s">
        <v>6</v>
      </c>
      <c r="F567" s="12" t="s">
        <v>20</v>
      </c>
      <c r="G567" s="26"/>
      <c r="H567" s="26"/>
      <c r="I567" s="26"/>
      <c r="J567" s="26">
        <v>0</v>
      </c>
      <c r="K567" s="26"/>
      <c r="L567" s="26"/>
      <c r="M567" s="26"/>
      <c r="N567" s="26">
        <v>0</v>
      </c>
      <c r="O567" s="26">
        <v>0</v>
      </c>
      <c r="P567" s="26">
        <v>0</v>
      </c>
      <c r="Q567" s="26">
        <v>0</v>
      </c>
      <c r="R567" s="26">
        <v>0</v>
      </c>
      <c r="S567" s="26">
        <v>0</v>
      </c>
      <c r="T567" s="26">
        <v>0</v>
      </c>
      <c r="U567" s="26">
        <v>0</v>
      </c>
      <c r="V567" s="26">
        <v>0</v>
      </c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>
        <v>0</v>
      </c>
    </row>
    <row r="568" spans="1:34" x14ac:dyDescent="0.2">
      <c r="A568" s="12" t="s">
        <v>232</v>
      </c>
      <c r="B568" s="12" t="s">
        <v>230</v>
      </c>
      <c r="C568" s="12" t="s">
        <v>234</v>
      </c>
      <c r="D568" s="12" t="s">
        <v>19</v>
      </c>
      <c r="E568" s="12" t="s">
        <v>6</v>
      </c>
      <c r="F568" s="12" t="s">
        <v>20</v>
      </c>
      <c r="G568" s="26"/>
      <c r="H568" s="26"/>
      <c r="I568" s="26"/>
      <c r="J568" s="26">
        <v>11530</v>
      </c>
      <c r="K568" s="26"/>
      <c r="L568" s="26"/>
      <c r="M568" s="26"/>
      <c r="N568" s="26">
        <v>10557</v>
      </c>
      <c r="O568" s="26">
        <v>10907</v>
      </c>
      <c r="P568" s="26">
        <v>10062</v>
      </c>
      <c r="Q568" s="26">
        <v>7055.5</v>
      </c>
      <c r="R568" s="26">
        <v>7531.8</v>
      </c>
      <c r="S568" s="26">
        <v>6138.6</v>
      </c>
      <c r="T568" s="26">
        <v>4573.2</v>
      </c>
      <c r="U568" s="26">
        <v>4183.8</v>
      </c>
      <c r="V568" s="26">
        <v>2952.6</v>
      </c>
      <c r="W568" s="26">
        <v>2873.3</v>
      </c>
      <c r="X568" s="26">
        <v>1404.7</v>
      </c>
      <c r="Y568" s="26">
        <v>846</v>
      </c>
      <c r="Z568" s="26">
        <v>212.4</v>
      </c>
      <c r="AA568" s="26">
        <v>164.9</v>
      </c>
      <c r="AB568" s="26">
        <v>-1.9</v>
      </c>
      <c r="AC568" s="26">
        <v>-63.1</v>
      </c>
      <c r="AD568" s="26">
        <v>-6.5</v>
      </c>
      <c r="AE568" s="26">
        <v>-4.5999999999999996</v>
      </c>
      <c r="AF568" s="26">
        <v>-6</v>
      </c>
      <c r="AG568" s="26"/>
      <c r="AH568" s="26">
        <v>11530</v>
      </c>
    </row>
    <row r="569" spans="1:34" x14ac:dyDescent="0.2">
      <c r="A569" s="12" t="s">
        <v>232</v>
      </c>
      <c r="B569" s="12" t="s">
        <v>230</v>
      </c>
      <c r="C569" s="12" t="s">
        <v>175</v>
      </c>
      <c r="D569" s="12" t="s">
        <v>19</v>
      </c>
      <c r="E569" s="12" t="s">
        <v>6</v>
      </c>
      <c r="F569" s="12" t="s">
        <v>20</v>
      </c>
      <c r="G569" s="26"/>
      <c r="H569" s="26"/>
      <c r="I569" s="26"/>
      <c r="J569" s="26">
        <v>4.8</v>
      </c>
      <c r="K569" s="26"/>
      <c r="L569" s="26">
        <v>5.4</v>
      </c>
      <c r="M569" s="26">
        <v>5.4</v>
      </c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>
        <v>4.8</v>
      </c>
    </row>
    <row r="570" spans="1:34" x14ac:dyDescent="0.2">
      <c r="A570" s="12" t="s">
        <v>232</v>
      </c>
      <c r="B570" s="12" t="s">
        <v>230</v>
      </c>
      <c r="C570" s="12" t="s">
        <v>176</v>
      </c>
      <c r="D570" s="12" t="s">
        <v>19</v>
      </c>
      <c r="E570" s="12" t="s">
        <v>6</v>
      </c>
      <c r="F570" s="12" t="s">
        <v>20</v>
      </c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 spans="1:34" x14ac:dyDescent="0.2">
      <c r="A571" s="12" t="s">
        <v>232</v>
      </c>
      <c r="B571" s="12" t="s">
        <v>230</v>
      </c>
      <c r="C571" s="12" t="s">
        <v>177</v>
      </c>
      <c r="D571" s="12" t="s">
        <v>19</v>
      </c>
      <c r="E571" s="12" t="s">
        <v>6</v>
      </c>
      <c r="F571" s="12" t="s">
        <v>20</v>
      </c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 spans="1:34" x14ac:dyDescent="0.2">
      <c r="A572" s="12" t="s">
        <v>232</v>
      </c>
      <c r="B572" s="12" t="s">
        <v>230</v>
      </c>
      <c r="C572" s="12" t="s">
        <v>178</v>
      </c>
      <c r="D572" s="12" t="s">
        <v>19</v>
      </c>
      <c r="E572" s="12" t="s">
        <v>6</v>
      </c>
      <c r="F572" s="12" t="s">
        <v>20</v>
      </c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 spans="1:34" x14ac:dyDescent="0.2">
      <c r="A573" s="12" t="s">
        <v>232</v>
      </c>
      <c r="B573" s="12" t="s">
        <v>230</v>
      </c>
      <c r="C573" s="12" t="s">
        <v>235</v>
      </c>
      <c r="D573" s="12" t="s">
        <v>19</v>
      </c>
      <c r="E573" s="12" t="s">
        <v>6</v>
      </c>
      <c r="F573" s="12" t="s">
        <v>20</v>
      </c>
      <c r="G573" s="26"/>
      <c r="H573" s="26"/>
      <c r="I573" s="26"/>
      <c r="J573" s="26">
        <v>0</v>
      </c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>
        <v>0</v>
      </c>
      <c r="AB573" s="26">
        <v>0</v>
      </c>
      <c r="AC573" s="26">
        <v>0</v>
      </c>
      <c r="AD573" s="26">
        <v>0</v>
      </c>
      <c r="AE573" s="26">
        <v>0</v>
      </c>
      <c r="AF573" s="26">
        <v>0</v>
      </c>
      <c r="AG573" s="26"/>
      <c r="AH573" s="26">
        <v>0</v>
      </c>
    </row>
    <row r="574" spans="1:34" x14ac:dyDescent="0.2">
      <c r="A574" s="12" t="s">
        <v>232</v>
      </c>
      <c r="B574" s="12" t="s">
        <v>230</v>
      </c>
      <c r="C574" s="12" t="s">
        <v>179</v>
      </c>
      <c r="D574" s="12" t="s">
        <v>19</v>
      </c>
      <c r="E574" s="12" t="s">
        <v>6</v>
      </c>
      <c r="F574" s="12" t="s">
        <v>20</v>
      </c>
      <c r="G574" s="26"/>
      <c r="H574" s="26"/>
      <c r="I574" s="26"/>
      <c r="J574" s="26">
        <v>31.8</v>
      </c>
      <c r="K574" s="26"/>
      <c r="L574" s="26">
        <v>46.2</v>
      </c>
      <c r="M574" s="26">
        <v>44.4</v>
      </c>
      <c r="N574" s="26">
        <v>31.8</v>
      </c>
      <c r="O574" s="26">
        <v>31.8</v>
      </c>
      <c r="P574" s="26">
        <v>31.8</v>
      </c>
      <c r="Q574" s="26">
        <v>31.8</v>
      </c>
      <c r="R574" s="26">
        <v>24</v>
      </c>
      <c r="S574" s="26">
        <v>24</v>
      </c>
      <c r="T574" s="26">
        <v>15.9</v>
      </c>
      <c r="U574" s="26">
        <v>15.9</v>
      </c>
      <c r="V574" s="26">
        <v>9.5</v>
      </c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>
        <v>31.8</v>
      </c>
    </row>
    <row r="575" spans="1:34" x14ac:dyDescent="0.2">
      <c r="A575" s="12" t="s">
        <v>232</v>
      </c>
      <c r="B575" s="12" t="s">
        <v>230</v>
      </c>
      <c r="C575" s="12" t="s">
        <v>180</v>
      </c>
      <c r="D575" s="12" t="s">
        <v>19</v>
      </c>
      <c r="E575" s="12" t="s">
        <v>6</v>
      </c>
      <c r="F575" s="12" t="s">
        <v>20</v>
      </c>
      <c r="G575" s="26"/>
      <c r="H575" s="26"/>
      <c r="I575" s="26"/>
      <c r="J575" s="26">
        <v>0</v>
      </c>
      <c r="K575" s="26"/>
      <c r="L575" s="26">
        <v>0</v>
      </c>
      <c r="M575" s="26">
        <v>0</v>
      </c>
      <c r="N575" s="26">
        <v>0</v>
      </c>
      <c r="O575" s="26">
        <v>0</v>
      </c>
      <c r="P575" s="26">
        <v>0</v>
      </c>
      <c r="Q575" s="26">
        <v>0</v>
      </c>
      <c r="R575" s="26">
        <v>0</v>
      </c>
      <c r="S575" s="26">
        <v>0</v>
      </c>
      <c r="T575" s="26">
        <v>0</v>
      </c>
      <c r="U575" s="26">
        <v>0</v>
      </c>
      <c r="V575" s="26">
        <v>0</v>
      </c>
      <c r="W575" s="26">
        <v>0</v>
      </c>
      <c r="X575" s="26">
        <v>0</v>
      </c>
      <c r="Y575" s="26">
        <v>0</v>
      </c>
      <c r="Z575" s="26">
        <v>0</v>
      </c>
      <c r="AA575" s="26">
        <v>0</v>
      </c>
      <c r="AB575" s="26">
        <v>0</v>
      </c>
      <c r="AC575" s="26">
        <v>0</v>
      </c>
      <c r="AD575" s="26">
        <v>0</v>
      </c>
      <c r="AE575" s="26">
        <v>0</v>
      </c>
      <c r="AF575" s="26">
        <v>0</v>
      </c>
      <c r="AG575" s="26"/>
      <c r="AH575" s="26">
        <v>0</v>
      </c>
    </row>
    <row r="576" spans="1:34" x14ac:dyDescent="0.2">
      <c r="A576" s="12" t="s">
        <v>232</v>
      </c>
      <c r="B576" s="12" t="s">
        <v>230</v>
      </c>
      <c r="C576" s="12" t="s">
        <v>181</v>
      </c>
      <c r="D576" s="12" t="s">
        <v>19</v>
      </c>
      <c r="E576" s="12" t="s">
        <v>6</v>
      </c>
      <c r="F576" s="12" t="s">
        <v>20</v>
      </c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 spans="1:34" x14ac:dyDescent="0.2">
      <c r="A577" s="12" t="s">
        <v>232</v>
      </c>
      <c r="B577" s="12" t="s">
        <v>230</v>
      </c>
      <c r="C577" s="12" t="s">
        <v>182</v>
      </c>
      <c r="D577" s="12" t="s">
        <v>19</v>
      </c>
      <c r="E577" s="12" t="s">
        <v>6</v>
      </c>
      <c r="F577" s="12" t="s">
        <v>20</v>
      </c>
      <c r="G577" s="26"/>
      <c r="H577" s="26"/>
      <c r="I577" s="26"/>
      <c r="J577" s="26">
        <v>2148</v>
      </c>
      <c r="K577" s="26"/>
      <c r="L577" s="26"/>
      <c r="M577" s="26"/>
      <c r="N577" s="26">
        <v>-559.79999999999995</v>
      </c>
      <c r="O577" s="26">
        <v>-1164</v>
      </c>
      <c r="P577" s="26">
        <v>2002.2</v>
      </c>
      <c r="Q577" s="26">
        <v>2216.4</v>
      </c>
      <c r="R577" s="26">
        <v>1487.4</v>
      </c>
      <c r="S577" s="26">
        <v>1573.8</v>
      </c>
      <c r="T577" s="26">
        <v>1032.8</v>
      </c>
      <c r="U577" s="26">
        <v>1124.4000000000001</v>
      </c>
      <c r="V577" s="26">
        <v>595.20000000000005</v>
      </c>
      <c r="W577" s="26">
        <v>642.6</v>
      </c>
      <c r="X577" s="26">
        <v>643.4</v>
      </c>
      <c r="Y577" s="26">
        <v>504.4</v>
      </c>
      <c r="Z577" s="26">
        <v>382.6</v>
      </c>
      <c r="AA577" s="26">
        <v>359.9</v>
      </c>
      <c r="AB577" s="26">
        <v>620.29999999999995</v>
      </c>
      <c r="AC577" s="26">
        <v>8.8000000000000007</v>
      </c>
      <c r="AD577" s="26">
        <v>-570.6</v>
      </c>
      <c r="AE577" s="26">
        <v>649.4</v>
      </c>
      <c r="AF577" s="26">
        <v>9.6999999999999993</v>
      </c>
      <c r="AG577" s="26"/>
      <c r="AH577" s="26">
        <v>2148</v>
      </c>
    </row>
    <row r="578" spans="1:34" x14ac:dyDescent="0.2">
      <c r="A578" s="12" t="s">
        <v>232</v>
      </c>
      <c r="B578" s="12" t="s">
        <v>230</v>
      </c>
      <c r="C578" s="12" t="s">
        <v>183</v>
      </c>
      <c r="D578" s="12" t="s">
        <v>19</v>
      </c>
      <c r="E578" s="12" t="s">
        <v>6</v>
      </c>
      <c r="F578" s="12" t="s">
        <v>20</v>
      </c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 spans="1:34" x14ac:dyDescent="0.2">
      <c r="A579" s="12" t="s">
        <v>232</v>
      </c>
      <c r="B579" s="12" t="s">
        <v>230</v>
      </c>
      <c r="C579" s="12" t="s">
        <v>184</v>
      </c>
      <c r="D579" s="12" t="s">
        <v>19</v>
      </c>
      <c r="E579" s="12" t="s">
        <v>6</v>
      </c>
      <c r="F579" s="12" t="s">
        <v>20</v>
      </c>
      <c r="G579" s="26"/>
      <c r="H579" s="26"/>
      <c r="I579" s="26"/>
      <c r="J579" s="26">
        <v>3664.1</v>
      </c>
      <c r="K579" s="26"/>
      <c r="L579" s="26"/>
      <c r="M579" s="26"/>
      <c r="N579" s="26">
        <v>3582.6</v>
      </c>
      <c r="O579" s="26">
        <v>3156.6</v>
      </c>
      <c r="P579" s="26">
        <v>3318</v>
      </c>
      <c r="Q579" s="26">
        <v>3112.2</v>
      </c>
      <c r="R579" s="26">
        <v>2746.2</v>
      </c>
      <c r="S579" s="26">
        <v>2563.8000000000002</v>
      </c>
      <c r="T579" s="26">
        <v>1711.2</v>
      </c>
      <c r="U579" s="26">
        <v>1769.7</v>
      </c>
      <c r="V579" s="26">
        <v>857.8</v>
      </c>
      <c r="W579" s="26">
        <v>1019</v>
      </c>
      <c r="X579" s="26">
        <v>357</v>
      </c>
      <c r="Y579" s="26">
        <v>293.3</v>
      </c>
      <c r="Z579" s="26">
        <v>287.60000000000002</v>
      </c>
      <c r="AA579" s="26">
        <v>235.8</v>
      </c>
      <c r="AB579" s="26">
        <v>167.2</v>
      </c>
      <c r="AC579" s="26">
        <v>149.19999999999999</v>
      </c>
      <c r="AD579" s="26">
        <v>135.30000000000001</v>
      </c>
      <c r="AE579" s="26">
        <v>93.8</v>
      </c>
      <c r="AF579" s="26">
        <v>0.7</v>
      </c>
      <c r="AG579" s="26"/>
      <c r="AH579" s="26">
        <v>3664.1</v>
      </c>
    </row>
    <row r="580" spans="1:34" x14ac:dyDescent="0.2">
      <c r="A580" s="12" t="s">
        <v>232</v>
      </c>
      <c r="B580" s="12" t="s">
        <v>230</v>
      </c>
      <c r="C580" s="12" t="s">
        <v>185</v>
      </c>
      <c r="D580" s="12" t="s">
        <v>19</v>
      </c>
      <c r="E580" s="12" t="s">
        <v>6</v>
      </c>
      <c r="F580" s="12" t="s">
        <v>20</v>
      </c>
      <c r="G580" s="26"/>
      <c r="H580" s="26"/>
      <c r="I580" s="26"/>
      <c r="J580" s="26">
        <v>15.6</v>
      </c>
      <c r="K580" s="26"/>
      <c r="L580" s="26">
        <v>5</v>
      </c>
      <c r="M580" s="26"/>
      <c r="N580" s="26"/>
      <c r="O580" s="26">
        <v>2.1</v>
      </c>
      <c r="P580" s="26">
        <v>1.2</v>
      </c>
      <c r="Q580" s="26">
        <v>18</v>
      </c>
      <c r="R580" s="26">
        <v>13.2</v>
      </c>
      <c r="S580" s="26">
        <v>16.899999999999999</v>
      </c>
      <c r="T580" s="26">
        <v>0</v>
      </c>
      <c r="U580" s="26">
        <v>0</v>
      </c>
      <c r="V580" s="26">
        <v>0</v>
      </c>
      <c r="W580" s="26">
        <v>0</v>
      </c>
      <c r="X580" s="26">
        <v>0</v>
      </c>
      <c r="Y580" s="26">
        <v>19.8</v>
      </c>
      <c r="Z580" s="26">
        <v>60</v>
      </c>
      <c r="AA580" s="26">
        <v>66</v>
      </c>
      <c r="AB580" s="26">
        <v>67.2</v>
      </c>
      <c r="AC580" s="26">
        <v>0</v>
      </c>
      <c r="AD580" s="26">
        <v>6</v>
      </c>
      <c r="AE580" s="26">
        <v>0</v>
      </c>
      <c r="AF580" s="26">
        <v>19</v>
      </c>
      <c r="AG580" s="26"/>
      <c r="AH580" s="26">
        <v>15.6</v>
      </c>
    </row>
    <row r="581" spans="1:34" x14ac:dyDescent="0.2">
      <c r="A581" s="12" t="s">
        <v>232</v>
      </c>
      <c r="B581" s="12" t="s">
        <v>230</v>
      </c>
      <c r="C581" s="12" t="s">
        <v>186</v>
      </c>
      <c r="D581" s="12" t="s">
        <v>19</v>
      </c>
      <c r="E581" s="12" t="s">
        <v>6</v>
      </c>
      <c r="F581" s="12" t="s">
        <v>20</v>
      </c>
      <c r="G581" s="26"/>
      <c r="H581" s="26"/>
      <c r="I581" s="26"/>
      <c r="J581" s="26">
        <v>15.3</v>
      </c>
      <c r="K581" s="26"/>
      <c r="L581" s="26"/>
      <c r="M581" s="26"/>
      <c r="N581" s="26">
        <v>12</v>
      </c>
      <c r="O581" s="26">
        <v>15</v>
      </c>
      <c r="P581" s="26">
        <v>0</v>
      </c>
      <c r="Q581" s="26">
        <v>9</v>
      </c>
      <c r="R581" s="26">
        <v>0</v>
      </c>
      <c r="S581" s="26">
        <v>0.5</v>
      </c>
      <c r="T581" s="26">
        <v>8.8000000000000007</v>
      </c>
      <c r="U581" s="26">
        <v>0</v>
      </c>
      <c r="V581" s="26">
        <v>0</v>
      </c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>
        <v>15.3</v>
      </c>
    </row>
    <row r="582" spans="1:34" x14ac:dyDescent="0.2">
      <c r="A582" s="12" t="s">
        <v>232</v>
      </c>
      <c r="B582" s="12" t="s">
        <v>230</v>
      </c>
      <c r="C582" s="12" t="s">
        <v>187</v>
      </c>
      <c r="D582" s="12" t="s">
        <v>19</v>
      </c>
      <c r="E582" s="12" t="s">
        <v>6</v>
      </c>
      <c r="F582" s="12" t="s">
        <v>20</v>
      </c>
      <c r="G582" s="26"/>
      <c r="H582" s="26"/>
      <c r="I582" s="26"/>
      <c r="J582" s="26">
        <v>0</v>
      </c>
      <c r="K582" s="26"/>
      <c r="L582" s="26"/>
      <c r="M582" s="26">
        <v>0</v>
      </c>
      <c r="N582" s="26">
        <v>0</v>
      </c>
      <c r="O582" s="26">
        <v>0</v>
      </c>
      <c r="P582" s="26">
        <v>0</v>
      </c>
      <c r="Q582" s="26">
        <v>0</v>
      </c>
      <c r="R582" s="26">
        <v>0</v>
      </c>
      <c r="S582" s="26">
        <v>0</v>
      </c>
      <c r="T582" s="26">
        <v>0</v>
      </c>
      <c r="U582" s="26">
        <v>0</v>
      </c>
      <c r="V582" s="26">
        <v>0</v>
      </c>
      <c r="W582" s="26">
        <v>0</v>
      </c>
      <c r="X582" s="26">
        <v>0</v>
      </c>
      <c r="Y582" s="26">
        <v>0</v>
      </c>
      <c r="Z582" s="26">
        <v>0</v>
      </c>
      <c r="AA582" s="26">
        <v>0</v>
      </c>
      <c r="AB582" s="26">
        <v>0</v>
      </c>
      <c r="AC582" s="26">
        <v>0</v>
      </c>
      <c r="AD582" s="26">
        <v>0</v>
      </c>
      <c r="AE582" s="26">
        <v>0</v>
      </c>
      <c r="AF582" s="26"/>
      <c r="AG582" s="26"/>
      <c r="AH582" s="26">
        <v>0</v>
      </c>
    </row>
    <row r="583" spans="1:34" x14ac:dyDescent="0.2">
      <c r="A583" s="12" t="s">
        <v>232</v>
      </c>
      <c r="B583" s="12" t="s">
        <v>230</v>
      </c>
      <c r="C583" s="12" t="s">
        <v>188</v>
      </c>
      <c r="D583" s="12" t="s">
        <v>19</v>
      </c>
      <c r="E583" s="12" t="s">
        <v>6</v>
      </c>
      <c r="F583" s="12" t="s">
        <v>20</v>
      </c>
      <c r="G583" s="26"/>
      <c r="H583" s="26"/>
      <c r="I583" s="26"/>
      <c r="J583" s="26">
        <v>32.9</v>
      </c>
      <c r="K583" s="26"/>
      <c r="L583" s="26"/>
      <c r="M583" s="26">
        <v>21.6</v>
      </c>
      <c r="N583" s="26">
        <v>31.4</v>
      </c>
      <c r="O583" s="26">
        <v>27.4</v>
      </c>
      <c r="P583" s="26">
        <v>0</v>
      </c>
      <c r="Q583" s="26">
        <v>0</v>
      </c>
      <c r="R583" s="26">
        <v>0</v>
      </c>
      <c r="S583" s="26">
        <v>9.6</v>
      </c>
      <c r="T583" s="26">
        <v>6</v>
      </c>
      <c r="U583" s="26">
        <v>6</v>
      </c>
      <c r="V583" s="26">
        <v>6</v>
      </c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>
        <v>32.9</v>
      </c>
    </row>
    <row r="584" spans="1:34" x14ac:dyDescent="0.2">
      <c r="A584" s="12" t="s">
        <v>232</v>
      </c>
      <c r="B584" s="12" t="s">
        <v>230</v>
      </c>
      <c r="C584" s="12" t="s">
        <v>189</v>
      </c>
      <c r="D584" s="12" t="s">
        <v>19</v>
      </c>
      <c r="E584" s="12" t="s">
        <v>6</v>
      </c>
      <c r="F584" s="12" t="s">
        <v>20</v>
      </c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 spans="1:34" x14ac:dyDescent="0.2">
      <c r="A585" s="12" t="s">
        <v>232</v>
      </c>
      <c r="B585" s="12" t="s">
        <v>230</v>
      </c>
      <c r="C585" s="12" t="s">
        <v>190</v>
      </c>
      <c r="D585" s="12" t="s">
        <v>19</v>
      </c>
      <c r="E585" s="12" t="s">
        <v>6</v>
      </c>
      <c r="F585" s="12" t="s">
        <v>20</v>
      </c>
      <c r="G585" s="26"/>
      <c r="H585" s="26"/>
      <c r="I585" s="26"/>
      <c r="J585" s="26">
        <v>24</v>
      </c>
      <c r="K585" s="26">
        <v>18</v>
      </c>
      <c r="L585" s="26"/>
      <c r="M585" s="26">
        <v>67.2</v>
      </c>
      <c r="N585" s="26">
        <v>37.200000000000003</v>
      </c>
      <c r="O585" s="26">
        <v>23.4</v>
      </c>
      <c r="P585" s="26">
        <v>16.100000000000001</v>
      </c>
      <c r="Q585" s="26">
        <v>21.3</v>
      </c>
      <c r="R585" s="26">
        <v>24</v>
      </c>
      <c r="S585" s="26">
        <v>18</v>
      </c>
      <c r="T585" s="26">
        <v>16.2</v>
      </c>
      <c r="U585" s="26">
        <v>23.3</v>
      </c>
      <c r="V585" s="26">
        <v>24</v>
      </c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>
        <v>24</v>
      </c>
    </row>
    <row r="586" spans="1:34" x14ac:dyDescent="0.2">
      <c r="A586" s="12" t="s">
        <v>232</v>
      </c>
      <c r="B586" s="12" t="s">
        <v>230</v>
      </c>
      <c r="C586" s="12" t="s">
        <v>191</v>
      </c>
      <c r="D586" s="12" t="s">
        <v>19</v>
      </c>
      <c r="E586" s="12" t="s">
        <v>6</v>
      </c>
      <c r="F586" s="12" t="s">
        <v>20</v>
      </c>
      <c r="G586" s="26"/>
      <c r="H586" s="26"/>
      <c r="I586" s="26"/>
      <c r="J586" s="26">
        <v>0</v>
      </c>
      <c r="K586" s="26">
        <v>0</v>
      </c>
      <c r="L586" s="26">
        <v>0</v>
      </c>
      <c r="M586" s="26">
        <v>0</v>
      </c>
      <c r="N586" s="26">
        <v>0</v>
      </c>
      <c r="O586" s="26">
        <v>0</v>
      </c>
      <c r="P586" s="26">
        <v>0</v>
      </c>
      <c r="Q586" s="26">
        <v>0</v>
      </c>
      <c r="R586" s="26">
        <v>0</v>
      </c>
      <c r="S586" s="26">
        <v>0</v>
      </c>
      <c r="T586" s="26">
        <v>0</v>
      </c>
      <c r="U586" s="26">
        <v>0</v>
      </c>
      <c r="V586" s="26">
        <v>0</v>
      </c>
      <c r="W586" s="26">
        <v>0</v>
      </c>
      <c r="X586" s="26">
        <v>0</v>
      </c>
      <c r="Y586" s="26">
        <v>0</v>
      </c>
      <c r="Z586" s="26">
        <v>0</v>
      </c>
      <c r="AA586" s="26">
        <v>0</v>
      </c>
      <c r="AB586" s="26">
        <v>0</v>
      </c>
      <c r="AC586" s="26">
        <v>0</v>
      </c>
      <c r="AD586" s="26">
        <v>0</v>
      </c>
      <c r="AE586" s="26">
        <v>0</v>
      </c>
      <c r="AF586" s="26">
        <v>0</v>
      </c>
      <c r="AG586" s="26"/>
      <c r="AH586" s="26">
        <v>0</v>
      </c>
    </row>
    <row r="587" spans="1:34" x14ac:dyDescent="0.2">
      <c r="A587" s="12" t="s">
        <v>232</v>
      </c>
      <c r="B587" s="12" t="s">
        <v>230</v>
      </c>
      <c r="C587" s="12" t="s">
        <v>192</v>
      </c>
      <c r="D587" s="12" t="s">
        <v>19</v>
      </c>
      <c r="E587" s="12" t="s">
        <v>6</v>
      </c>
      <c r="F587" s="12" t="s">
        <v>20</v>
      </c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 spans="1:34" x14ac:dyDescent="0.2">
      <c r="A588" s="12" t="s">
        <v>232</v>
      </c>
      <c r="B588" s="12" t="s">
        <v>230</v>
      </c>
      <c r="C588" s="12" t="s">
        <v>193</v>
      </c>
      <c r="D588" s="12" t="s">
        <v>19</v>
      </c>
      <c r="E588" s="12" t="s">
        <v>6</v>
      </c>
      <c r="F588" s="12" t="s">
        <v>20</v>
      </c>
      <c r="G588" s="26"/>
      <c r="H588" s="26"/>
      <c r="I588" s="26"/>
      <c r="J588" s="26">
        <v>81</v>
      </c>
      <c r="K588" s="26"/>
      <c r="L588" s="26"/>
      <c r="M588" s="26">
        <v>88.5</v>
      </c>
      <c r="N588" s="26">
        <v>77.099999999999994</v>
      </c>
      <c r="O588" s="26">
        <v>58.5</v>
      </c>
      <c r="P588" s="26">
        <v>57.6</v>
      </c>
      <c r="Q588" s="26">
        <v>21</v>
      </c>
      <c r="R588" s="26">
        <v>39.799999999999997</v>
      </c>
      <c r="S588" s="26">
        <v>40</v>
      </c>
      <c r="T588" s="26">
        <v>10.8</v>
      </c>
      <c r="U588" s="26">
        <v>26.3</v>
      </c>
      <c r="V588" s="26">
        <v>12.5</v>
      </c>
      <c r="W588" s="26">
        <v>10.199999999999999</v>
      </c>
      <c r="X588" s="26">
        <v>24.3</v>
      </c>
      <c r="Y588" s="26">
        <v>18.3</v>
      </c>
      <c r="Z588" s="26">
        <v>10.1</v>
      </c>
      <c r="AA588" s="26">
        <v>0</v>
      </c>
      <c r="AB588" s="26">
        <v>0</v>
      </c>
      <c r="AC588" s="26">
        <v>0</v>
      </c>
      <c r="AD588" s="26">
        <v>0</v>
      </c>
      <c r="AE588" s="26">
        <v>-4</v>
      </c>
      <c r="AF588" s="26">
        <v>-2.1</v>
      </c>
      <c r="AG588" s="26"/>
      <c r="AH588" s="26">
        <v>81</v>
      </c>
    </row>
    <row r="589" spans="1:34" x14ac:dyDescent="0.2">
      <c r="A589" s="12" t="s">
        <v>232</v>
      </c>
      <c r="B589" s="12" t="s">
        <v>230</v>
      </c>
      <c r="C589" s="12" t="s">
        <v>194</v>
      </c>
      <c r="D589" s="12" t="s">
        <v>19</v>
      </c>
      <c r="E589" s="12" t="s">
        <v>6</v>
      </c>
      <c r="F589" s="12" t="s">
        <v>20</v>
      </c>
      <c r="G589" s="26"/>
      <c r="H589" s="26"/>
      <c r="I589" s="26"/>
      <c r="J589" s="26">
        <v>6.1</v>
      </c>
      <c r="K589" s="26">
        <v>5.6</v>
      </c>
      <c r="L589" s="26">
        <v>8.4</v>
      </c>
      <c r="M589" s="26">
        <v>3.6</v>
      </c>
      <c r="N589" s="26">
        <v>5.4</v>
      </c>
      <c r="O589" s="26">
        <v>5.8</v>
      </c>
      <c r="P589" s="26">
        <v>3.5</v>
      </c>
      <c r="Q589" s="26">
        <v>3.6</v>
      </c>
      <c r="R589" s="26">
        <v>4.5</v>
      </c>
      <c r="S589" s="26">
        <v>2.7</v>
      </c>
      <c r="T589" s="26">
        <v>2.2999999999999998</v>
      </c>
      <c r="U589" s="26">
        <v>2.2999999999999998</v>
      </c>
      <c r="V589" s="26">
        <v>1.3</v>
      </c>
      <c r="W589" s="26">
        <v>1.4</v>
      </c>
      <c r="X589" s="26">
        <v>0</v>
      </c>
      <c r="Y589" s="26">
        <v>0</v>
      </c>
      <c r="Z589" s="26">
        <v>0</v>
      </c>
      <c r="AA589" s="26">
        <v>0</v>
      </c>
      <c r="AB589" s="26">
        <v>-0.2</v>
      </c>
      <c r="AC589" s="26">
        <v>0</v>
      </c>
      <c r="AD589" s="26">
        <v>0</v>
      </c>
      <c r="AE589" s="26">
        <v>0</v>
      </c>
      <c r="AF589" s="26">
        <v>0</v>
      </c>
      <c r="AG589" s="26"/>
      <c r="AH589" s="26">
        <v>6.1</v>
      </c>
    </row>
    <row r="590" spans="1:34" x14ac:dyDescent="0.2">
      <c r="A590" s="12" t="s">
        <v>232</v>
      </c>
      <c r="B590" s="12" t="s">
        <v>230</v>
      </c>
      <c r="C590" s="12" t="s">
        <v>195</v>
      </c>
      <c r="D590" s="12" t="s">
        <v>19</v>
      </c>
      <c r="E590" s="12" t="s">
        <v>6</v>
      </c>
      <c r="F590" s="12" t="s">
        <v>20</v>
      </c>
      <c r="G590" s="26"/>
      <c r="H590" s="26"/>
      <c r="I590" s="26"/>
      <c r="J590" s="26">
        <v>120</v>
      </c>
      <c r="K590" s="26"/>
      <c r="L590" s="26"/>
      <c r="M590" s="26"/>
      <c r="N590" s="26"/>
      <c r="O590" s="26">
        <v>61.9</v>
      </c>
      <c r="P590" s="26">
        <v>20.399999999999999</v>
      </c>
      <c r="Q590" s="26">
        <v>34.5</v>
      </c>
      <c r="R590" s="26">
        <v>53.9</v>
      </c>
      <c r="S590" s="26">
        <v>38.799999999999997</v>
      </c>
      <c r="T590" s="26">
        <v>53</v>
      </c>
      <c r="U590" s="26">
        <v>52.9</v>
      </c>
      <c r="V590" s="26">
        <v>36</v>
      </c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>
        <v>120</v>
      </c>
    </row>
    <row r="591" spans="1:34" x14ac:dyDescent="0.2">
      <c r="A591" s="12" t="s">
        <v>232</v>
      </c>
      <c r="B591" s="12" t="s">
        <v>230</v>
      </c>
      <c r="C591" s="12" t="s">
        <v>196</v>
      </c>
      <c r="D591" s="12" t="s">
        <v>19</v>
      </c>
      <c r="E591" s="12" t="s">
        <v>6</v>
      </c>
      <c r="F591" s="12" t="s">
        <v>20</v>
      </c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 spans="1:34" x14ac:dyDescent="0.2">
      <c r="A592" s="12" t="s">
        <v>232</v>
      </c>
      <c r="B592" s="12" t="s">
        <v>230</v>
      </c>
      <c r="C592" s="12" t="s">
        <v>125</v>
      </c>
      <c r="D592" s="12" t="s">
        <v>19</v>
      </c>
      <c r="E592" s="12" t="s">
        <v>6</v>
      </c>
      <c r="F592" s="12" t="s">
        <v>20</v>
      </c>
      <c r="G592" s="26"/>
      <c r="H592" s="26"/>
      <c r="I592" s="26"/>
      <c r="J592" s="26">
        <v>0</v>
      </c>
      <c r="K592" s="26"/>
      <c r="L592" s="26">
        <v>2.6</v>
      </c>
      <c r="M592" s="26">
        <v>12</v>
      </c>
      <c r="N592" s="26">
        <v>172</v>
      </c>
      <c r="O592" s="26">
        <v>100.2</v>
      </c>
      <c r="P592" s="26">
        <v>71.099999999999994</v>
      </c>
      <c r="Q592" s="26">
        <v>102.6</v>
      </c>
      <c r="R592" s="26">
        <v>33.6</v>
      </c>
      <c r="S592" s="26">
        <v>20</v>
      </c>
      <c r="T592" s="26">
        <v>18.100000000000001</v>
      </c>
      <c r="U592" s="26">
        <v>70.900000000000006</v>
      </c>
      <c r="V592" s="26">
        <v>64.599999999999994</v>
      </c>
      <c r="W592" s="26">
        <v>5</v>
      </c>
      <c r="X592" s="26">
        <v>0</v>
      </c>
      <c r="Y592" s="26">
        <v>0</v>
      </c>
      <c r="Z592" s="26"/>
      <c r="AA592" s="26"/>
      <c r="AB592" s="26"/>
      <c r="AC592" s="26"/>
      <c r="AD592" s="26"/>
      <c r="AE592" s="26"/>
      <c r="AF592" s="26"/>
      <c r="AG592" s="26"/>
      <c r="AH592" s="26">
        <v>0</v>
      </c>
    </row>
    <row r="593" spans="1:34" x14ac:dyDescent="0.2">
      <c r="A593" s="12" t="s">
        <v>232</v>
      </c>
      <c r="B593" s="12" t="s">
        <v>230</v>
      </c>
      <c r="C593" s="12" t="s">
        <v>197</v>
      </c>
      <c r="D593" s="12" t="s">
        <v>19</v>
      </c>
      <c r="E593" s="12" t="s">
        <v>6</v>
      </c>
      <c r="F593" s="12" t="s">
        <v>20</v>
      </c>
      <c r="G593" s="26"/>
      <c r="H593" s="26"/>
      <c r="I593" s="26">
        <v>0</v>
      </c>
      <c r="J593" s="26">
        <v>0</v>
      </c>
      <c r="K593" s="26"/>
      <c r="L593" s="26"/>
      <c r="M593" s="26">
        <v>1043.3</v>
      </c>
      <c r="N593" s="26">
        <v>1430.3</v>
      </c>
      <c r="O593" s="26">
        <v>95.5</v>
      </c>
      <c r="P593" s="26">
        <v>0</v>
      </c>
      <c r="Q593" s="26">
        <v>0</v>
      </c>
      <c r="R593" s="26">
        <v>-3.6</v>
      </c>
      <c r="S593" s="26">
        <v>0</v>
      </c>
      <c r="T593" s="26">
        <v>0</v>
      </c>
      <c r="U593" s="26">
        <v>0</v>
      </c>
      <c r="V593" s="26">
        <v>0</v>
      </c>
      <c r="W593" s="26">
        <v>0</v>
      </c>
      <c r="X593" s="26">
        <v>0</v>
      </c>
      <c r="Y593" s="26">
        <v>0</v>
      </c>
      <c r="Z593" s="26">
        <v>0</v>
      </c>
      <c r="AA593" s="26">
        <v>0</v>
      </c>
      <c r="AB593" s="26">
        <v>0</v>
      </c>
      <c r="AC593" s="26">
        <v>0</v>
      </c>
      <c r="AD593" s="26">
        <v>0</v>
      </c>
      <c r="AE593" s="26">
        <v>0</v>
      </c>
      <c r="AF593" s="26">
        <v>0</v>
      </c>
      <c r="AG593" s="26"/>
      <c r="AH593" s="26">
        <v>0</v>
      </c>
    </row>
    <row r="594" spans="1:34" x14ac:dyDescent="0.2">
      <c r="A594" s="12" t="s">
        <v>232</v>
      </c>
      <c r="B594" s="12" t="s">
        <v>230</v>
      </c>
      <c r="C594" s="12" t="s">
        <v>236</v>
      </c>
      <c r="D594" s="12" t="s">
        <v>19</v>
      </c>
      <c r="E594" s="12" t="s">
        <v>6</v>
      </c>
      <c r="F594" s="12" t="s">
        <v>20</v>
      </c>
      <c r="G594" s="26"/>
      <c r="H594" s="26"/>
      <c r="I594" s="26"/>
      <c r="J594" s="26">
        <v>0.5</v>
      </c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>
        <v>0</v>
      </c>
      <c r="AC594" s="26">
        <v>0</v>
      </c>
      <c r="AD594" s="26">
        <v>0</v>
      </c>
      <c r="AE594" s="26">
        <v>0</v>
      </c>
      <c r="AF594" s="26"/>
      <c r="AG594" s="26"/>
      <c r="AH594" s="26">
        <v>0.5</v>
      </c>
    </row>
    <row r="595" spans="1:34" x14ac:dyDescent="0.2">
      <c r="A595" s="12" t="s">
        <v>232</v>
      </c>
      <c r="B595" s="12" t="s">
        <v>230</v>
      </c>
      <c r="C595" s="12" t="s">
        <v>198</v>
      </c>
      <c r="D595" s="12" t="s">
        <v>19</v>
      </c>
      <c r="E595" s="12" t="s">
        <v>6</v>
      </c>
      <c r="F595" s="12" t="s">
        <v>20</v>
      </c>
      <c r="G595" s="26"/>
      <c r="H595" s="26"/>
      <c r="I595" s="26"/>
      <c r="J595" s="26">
        <v>6</v>
      </c>
      <c r="K595" s="26"/>
      <c r="L595" s="26"/>
      <c r="M595" s="26"/>
      <c r="N595" s="26">
        <v>0</v>
      </c>
      <c r="O595" s="26"/>
      <c r="P595" s="26">
        <v>5.7</v>
      </c>
      <c r="Q595" s="26">
        <v>6.1</v>
      </c>
      <c r="R595" s="26">
        <v>0</v>
      </c>
      <c r="S595" s="26">
        <v>0</v>
      </c>
      <c r="T595" s="26">
        <v>0</v>
      </c>
      <c r="U595" s="26">
        <v>0</v>
      </c>
      <c r="V595" s="26">
        <v>0</v>
      </c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>
        <v>6</v>
      </c>
    </row>
    <row r="596" spans="1:34" x14ac:dyDescent="0.2">
      <c r="A596" s="12" t="s">
        <v>232</v>
      </c>
      <c r="B596" s="12" t="s">
        <v>230</v>
      </c>
      <c r="C596" s="12" t="s">
        <v>199</v>
      </c>
      <c r="D596" s="12" t="s">
        <v>19</v>
      </c>
      <c r="E596" s="12" t="s">
        <v>6</v>
      </c>
      <c r="F596" s="12" t="s">
        <v>20</v>
      </c>
      <c r="G596" s="26"/>
      <c r="H596" s="26"/>
      <c r="I596" s="26"/>
      <c r="J596" s="26">
        <v>0</v>
      </c>
      <c r="K596" s="26">
        <v>0</v>
      </c>
      <c r="L596" s="26">
        <v>2.7</v>
      </c>
      <c r="M596" s="26">
        <v>0.2</v>
      </c>
      <c r="N596" s="26">
        <v>0.6</v>
      </c>
      <c r="O596" s="26">
        <v>0</v>
      </c>
      <c r="P596" s="26">
        <v>0</v>
      </c>
      <c r="Q596" s="26">
        <v>0</v>
      </c>
      <c r="R596" s="26">
        <v>0</v>
      </c>
      <c r="S596" s="26">
        <v>0</v>
      </c>
      <c r="T596" s="26">
        <v>0</v>
      </c>
      <c r="U596" s="26">
        <v>0</v>
      </c>
      <c r="V596" s="26">
        <v>0</v>
      </c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>
        <v>0</v>
      </c>
    </row>
    <row r="597" spans="1:34" x14ac:dyDescent="0.2">
      <c r="A597" s="12" t="s">
        <v>232</v>
      </c>
      <c r="B597" s="12" t="s">
        <v>230</v>
      </c>
      <c r="C597" s="12" t="s">
        <v>200</v>
      </c>
      <c r="D597" s="12" t="s">
        <v>19</v>
      </c>
      <c r="E597" s="12" t="s">
        <v>6</v>
      </c>
      <c r="F597" s="12" t="s">
        <v>20</v>
      </c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 spans="1:34" x14ac:dyDescent="0.2">
      <c r="A598" s="12" t="s">
        <v>232</v>
      </c>
      <c r="B598" s="12" t="s">
        <v>230</v>
      </c>
      <c r="C598" s="12" t="s">
        <v>201</v>
      </c>
      <c r="D598" s="12" t="s">
        <v>19</v>
      </c>
      <c r="E598" s="12" t="s">
        <v>6</v>
      </c>
      <c r="F598" s="12" t="s">
        <v>20</v>
      </c>
      <c r="G598" s="26"/>
      <c r="H598" s="26"/>
      <c r="I598" s="26"/>
      <c r="J598" s="26">
        <v>16.2</v>
      </c>
      <c r="K598" s="26">
        <v>7.9</v>
      </c>
      <c r="L598" s="26">
        <v>13.8</v>
      </c>
      <c r="M598" s="26">
        <v>13.2</v>
      </c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>
        <v>16.2</v>
      </c>
    </row>
    <row r="599" spans="1:34" x14ac:dyDescent="0.2">
      <c r="A599" s="12" t="s">
        <v>232</v>
      </c>
      <c r="B599" s="12" t="s">
        <v>230</v>
      </c>
      <c r="C599" s="12" t="s">
        <v>202</v>
      </c>
      <c r="D599" s="12" t="s">
        <v>19</v>
      </c>
      <c r="E599" s="12" t="s">
        <v>6</v>
      </c>
      <c r="F599" s="12" t="s">
        <v>20</v>
      </c>
      <c r="G599" s="26"/>
      <c r="H599" s="26"/>
      <c r="I599" s="26"/>
      <c r="J599" s="26">
        <v>25.8</v>
      </c>
      <c r="K599" s="26">
        <v>0</v>
      </c>
      <c r="L599" s="26">
        <v>19.2</v>
      </c>
      <c r="M599" s="26">
        <v>16.2</v>
      </c>
      <c r="N599" s="26">
        <v>14.4</v>
      </c>
      <c r="O599" s="26">
        <v>13</v>
      </c>
      <c r="P599" s="26">
        <v>10.199999999999999</v>
      </c>
      <c r="Q599" s="26">
        <v>11.7</v>
      </c>
      <c r="R599" s="26">
        <v>7.6</v>
      </c>
      <c r="S599" s="26">
        <v>15.5</v>
      </c>
      <c r="T599" s="26">
        <v>12</v>
      </c>
      <c r="U599" s="26">
        <v>12</v>
      </c>
      <c r="V599" s="26">
        <v>6.3</v>
      </c>
      <c r="W599" s="26">
        <v>7.4</v>
      </c>
      <c r="X599" s="26">
        <v>2.6</v>
      </c>
      <c r="Y599" s="26">
        <v>2.2999999999999998</v>
      </c>
      <c r="Z599" s="26">
        <v>-0.2</v>
      </c>
      <c r="AA599" s="26">
        <v>0</v>
      </c>
      <c r="AB599" s="26">
        <v>0</v>
      </c>
      <c r="AC599" s="26">
        <v>0</v>
      </c>
      <c r="AD599" s="26">
        <v>0</v>
      </c>
      <c r="AE599" s="26">
        <v>0</v>
      </c>
      <c r="AF599" s="26"/>
      <c r="AG599" s="26"/>
      <c r="AH599" s="26">
        <v>25.8</v>
      </c>
    </row>
    <row r="600" spans="1:34" x14ac:dyDescent="0.2">
      <c r="A600" s="12" t="s">
        <v>232</v>
      </c>
      <c r="B600" s="12" t="s">
        <v>230</v>
      </c>
      <c r="C600" s="12" t="s">
        <v>203</v>
      </c>
      <c r="D600" s="12" t="s">
        <v>19</v>
      </c>
      <c r="E600" s="12" t="s">
        <v>6</v>
      </c>
      <c r="F600" s="12" t="s">
        <v>20</v>
      </c>
      <c r="G600" s="26">
        <v>1.5</v>
      </c>
      <c r="H600" s="26">
        <v>0</v>
      </c>
      <c r="I600" s="26"/>
      <c r="J600" s="26">
        <v>0.9</v>
      </c>
      <c r="K600" s="26"/>
      <c r="L600" s="26"/>
      <c r="M600" s="26"/>
      <c r="N600" s="26">
        <v>0</v>
      </c>
      <c r="O600" s="26">
        <v>2.1</v>
      </c>
      <c r="P600" s="26">
        <v>1.6</v>
      </c>
      <c r="Q600" s="26">
        <v>1.9</v>
      </c>
      <c r="R600" s="26">
        <v>0</v>
      </c>
      <c r="S600" s="26">
        <v>0</v>
      </c>
      <c r="T600" s="26">
        <v>0</v>
      </c>
      <c r="U600" s="26">
        <v>0</v>
      </c>
      <c r="V600" s="26">
        <v>0</v>
      </c>
      <c r="W600" s="26">
        <v>0</v>
      </c>
      <c r="X600" s="26">
        <v>0</v>
      </c>
      <c r="Y600" s="26">
        <v>0</v>
      </c>
      <c r="Z600" s="26">
        <v>0</v>
      </c>
      <c r="AA600" s="26">
        <v>0</v>
      </c>
      <c r="AB600" s="26">
        <v>0</v>
      </c>
      <c r="AC600" s="26">
        <v>0</v>
      </c>
      <c r="AD600" s="26">
        <v>0</v>
      </c>
      <c r="AE600" s="26">
        <v>0</v>
      </c>
      <c r="AF600" s="26">
        <v>0</v>
      </c>
      <c r="AG600" s="26"/>
      <c r="AH600" s="26">
        <v>0.9</v>
      </c>
    </row>
    <row r="601" spans="1:34" x14ac:dyDescent="0.2">
      <c r="A601" s="12" t="s">
        <v>232</v>
      </c>
      <c r="B601" s="12" t="s">
        <v>230</v>
      </c>
      <c r="C601" s="12" t="s">
        <v>204</v>
      </c>
      <c r="D601" s="12" t="s">
        <v>19</v>
      </c>
      <c r="E601" s="12" t="s">
        <v>6</v>
      </c>
      <c r="F601" s="12" t="s">
        <v>20</v>
      </c>
      <c r="G601" s="26"/>
      <c r="H601" s="26"/>
      <c r="I601" s="26"/>
      <c r="J601" s="26">
        <v>0</v>
      </c>
      <c r="K601" s="26">
        <v>0</v>
      </c>
      <c r="L601" s="26">
        <v>0</v>
      </c>
      <c r="M601" s="26">
        <v>0</v>
      </c>
      <c r="N601" s="26">
        <v>390</v>
      </c>
      <c r="O601" s="26">
        <v>-451.2</v>
      </c>
      <c r="P601" s="26">
        <v>0</v>
      </c>
      <c r="Q601" s="26">
        <v>0</v>
      </c>
      <c r="R601" s="26">
        <v>0</v>
      </c>
      <c r="S601" s="26">
        <v>0</v>
      </c>
      <c r="T601" s="26">
        <v>0</v>
      </c>
      <c r="U601" s="26">
        <v>0</v>
      </c>
      <c r="V601" s="26">
        <v>0</v>
      </c>
      <c r="W601" s="26">
        <v>0</v>
      </c>
      <c r="X601" s="26">
        <v>0</v>
      </c>
      <c r="Y601" s="26">
        <v>0</v>
      </c>
      <c r="Z601" s="26">
        <v>0</v>
      </c>
      <c r="AA601" s="26">
        <v>0</v>
      </c>
      <c r="AB601" s="26">
        <v>0</v>
      </c>
      <c r="AC601" s="26">
        <v>0</v>
      </c>
      <c r="AD601" s="26">
        <v>0</v>
      </c>
      <c r="AE601" s="26">
        <v>0</v>
      </c>
      <c r="AF601" s="26">
        <v>0</v>
      </c>
      <c r="AG601" s="26"/>
      <c r="AH601" s="26">
        <v>0</v>
      </c>
    </row>
    <row r="602" spans="1:34" x14ac:dyDescent="0.2">
      <c r="A602" s="12" t="s">
        <v>232</v>
      </c>
      <c r="B602" s="12" t="s">
        <v>230</v>
      </c>
      <c r="C602" s="12" t="s">
        <v>205</v>
      </c>
      <c r="D602" s="12" t="s">
        <v>19</v>
      </c>
      <c r="E602" s="12" t="s">
        <v>6</v>
      </c>
      <c r="F602" s="12" t="s">
        <v>20</v>
      </c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 spans="1:34" x14ac:dyDescent="0.2">
      <c r="A603" s="12" t="s">
        <v>232</v>
      </c>
      <c r="B603" s="12" t="s">
        <v>230</v>
      </c>
      <c r="C603" s="12" t="s">
        <v>206</v>
      </c>
      <c r="D603" s="12" t="s">
        <v>19</v>
      </c>
      <c r="E603" s="12" t="s">
        <v>6</v>
      </c>
      <c r="F603" s="12" t="s">
        <v>20</v>
      </c>
      <c r="G603" s="26"/>
      <c r="H603" s="26"/>
      <c r="I603" s="26"/>
      <c r="J603" s="26">
        <v>15317.4</v>
      </c>
      <c r="K603" s="26"/>
      <c r="L603" s="26"/>
      <c r="M603" s="26">
        <v>12648</v>
      </c>
      <c r="N603" s="26">
        <v>12483.6</v>
      </c>
      <c r="O603" s="26">
        <v>12920.4</v>
      </c>
      <c r="P603" s="26">
        <v>12505.2</v>
      </c>
      <c r="Q603" s="26">
        <v>12600.6</v>
      </c>
      <c r="R603" s="26">
        <v>8525</v>
      </c>
      <c r="S603" s="26">
        <v>6564.3</v>
      </c>
      <c r="T603" s="26">
        <v>6397.8</v>
      </c>
      <c r="U603" s="26">
        <v>3051</v>
      </c>
      <c r="V603" s="26">
        <v>4053</v>
      </c>
      <c r="W603" s="26">
        <v>6353.3</v>
      </c>
      <c r="X603" s="26">
        <v>4353</v>
      </c>
      <c r="Y603" s="26">
        <v>3885</v>
      </c>
      <c r="Z603" s="26">
        <v>2581.4</v>
      </c>
      <c r="AA603" s="26">
        <v>1816.7</v>
      </c>
      <c r="AB603" s="26">
        <v>1363.3</v>
      </c>
      <c r="AC603" s="26">
        <v>1633.4</v>
      </c>
      <c r="AD603" s="26">
        <v>1048.0999999999999</v>
      </c>
      <c r="AE603" s="26">
        <v>20.3</v>
      </c>
      <c r="AF603" s="26"/>
      <c r="AG603" s="26"/>
      <c r="AH603" s="26">
        <v>15317.4</v>
      </c>
    </row>
    <row r="604" spans="1:34" x14ac:dyDescent="0.2">
      <c r="A604" s="12" t="s">
        <v>232</v>
      </c>
      <c r="B604" s="12" t="s">
        <v>230</v>
      </c>
      <c r="C604" s="12" t="s">
        <v>207</v>
      </c>
      <c r="D604" s="12" t="s">
        <v>19</v>
      </c>
      <c r="E604" s="12" t="s">
        <v>6</v>
      </c>
      <c r="F604" s="12" t="s">
        <v>20</v>
      </c>
      <c r="G604" s="26"/>
      <c r="H604" s="26"/>
      <c r="I604" s="26"/>
      <c r="J604" s="26">
        <v>4.4000000000000004</v>
      </c>
      <c r="K604" s="26"/>
      <c r="L604" s="26"/>
      <c r="M604" s="26"/>
      <c r="N604" s="26"/>
      <c r="O604" s="26">
        <v>0</v>
      </c>
      <c r="P604" s="26">
        <v>0</v>
      </c>
      <c r="Q604" s="26">
        <v>0</v>
      </c>
      <c r="R604" s="26">
        <v>0</v>
      </c>
      <c r="S604" s="26">
        <v>0</v>
      </c>
      <c r="T604" s="26">
        <v>0</v>
      </c>
      <c r="U604" s="26">
        <v>0</v>
      </c>
      <c r="V604" s="26">
        <v>0</v>
      </c>
      <c r="W604" s="26">
        <v>0</v>
      </c>
      <c r="X604" s="26">
        <v>0</v>
      </c>
      <c r="Y604" s="26">
        <v>0</v>
      </c>
      <c r="Z604" s="26">
        <v>0</v>
      </c>
      <c r="AA604" s="26">
        <v>0</v>
      </c>
      <c r="AB604" s="26">
        <v>0</v>
      </c>
      <c r="AC604" s="26">
        <v>0</v>
      </c>
      <c r="AD604" s="26">
        <v>0</v>
      </c>
      <c r="AE604" s="26">
        <v>0</v>
      </c>
      <c r="AF604" s="26"/>
      <c r="AG604" s="26"/>
      <c r="AH604" s="26">
        <v>4.4000000000000004</v>
      </c>
    </row>
    <row r="605" spans="1:34" x14ac:dyDescent="0.2">
      <c r="A605" s="12" t="s">
        <v>232</v>
      </c>
      <c r="B605" s="12" t="s">
        <v>231</v>
      </c>
      <c r="C605" s="12" t="s">
        <v>0</v>
      </c>
      <c r="D605" s="12" t="s">
        <v>5</v>
      </c>
      <c r="E605" s="12" t="s">
        <v>6</v>
      </c>
      <c r="F605" s="12" t="s">
        <v>7</v>
      </c>
      <c r="G605" s="26">
        <v>220</v>
      </c>
      <c r="H605" s="26"/>
      <c r="I605" s="26"/>
      <c r="J605" s="26"/>
      <c r="K605" s="26"/>
      <c r="L605" s="26"/>
      <c r="M605" s="26"/>
      <c r="N605" s="26">
        <v>380</v>
      </c>
      <c r="O605" s="26">
        <v>380</v>
      </c>
      <c r="P605" s="26">
        <v>380</v>
      </c>
      <c r="Q605" s="26"/>
      <c r="R605" s="26"/>
      <c r="S605" s="26"/>
      <c r="T605" s="26"/>
      <c r="U605" s="26"/>
      <c r="V605" s="26"/>
      <c r="W605" s="26">
        <v>177.9</v>
      </c>
      <c r="X605" s="26">
        <v>141.19999999999999</v>
      </c>
      <c r="Y605" s="26">
        <v>94.5</v>
      </c>
      <c r="Z605" s="26">
        <v>55.2</v>
      </c>
      <c r="AA605" s="26">
        <v>40</v>
      </c>
      <c r="AB605" s="26">
        <v>27</v>
      </c>
      <c r="AC605" s="26">
        <v>0</v>
      </c>
      <c r="AD605" s="26">
        <v>0</v>
      </c>
      <c r="AE605" s="26">
        <v>0</v>
      </c>
      <c r="AF605" s="26">
        <v>0</v>
      </c>
      <c r="AG605" s="26"/>
      <c r="AH605" s="26">
        <v>380</v>
      </c>
    </row>
    <row r="606" spans="1:34" x14ac:dyDescent="0.2">
      <c r="A606" s="12" t="s">
        <v>232</v>
      </c>
      <c r="B606" s="12" t="s">
        <v>231</v>
      </c>
      <c r="C606" s="12" t="s">
        <v>21</v>
      </c>
      <c r="D606" s="12" t="s">
        <v>5</v>
      </c>
      <c r="E606" s="12" t="s">
        <v>6</v>
      </c>
      <c r="F606" s="12" t="s">
        <v>7</v>
      </c>
      <c r="G606" s="26">
        <v>40.299999999999997</v>
      </c>
      <c r="H606" s="26">
        <v>40.299999999999997</v>
      </c>
      <c r="I606" s="26"/>
      <c r="J606" s="26"/>
      <c r="K606" s="26"/>
      <c r="L606" s="26"/>
      <c r="M606" s="26"/>
      <c r="N606" s="26">
        <v>40.299999999999997</v>
      </c>
      <c r="O606" s="26">
        <v>40.1</v>
      </c>
      <c r="P606" s="26">
        <v>41.9</v>
      </c>
      <c r="Q606" s="26">
        <v>46.5</v>
      </c>
      <c r="R606" s="26">
        <v>53.1</v>
      </c>
      <c r="S606" s="26">
        <v>61.9</v>
      </c>
      <c r="T606" s="26">
        <v>68.8</v>
      </c>
      <c r="U606" s="26">
        <v>49.9</v>
      </c>
      <c r="V606" s="26">
        <v>35</v>
      </c>
      <c r="W606" s="26">
        <v>36.6</v>
      </c>
      <c r="X606" s="26">
        <v>14.3</v>
      </c>
      <c r="Y606" s="26">
        <v>15.2</v>
      </c>
      <c r="Z606" s="26">
        <v>4.0999999999999996</v>
      </c>
      <c r="AA606" s="26">
        <v>0</v>
      </c>
      <c r="AB606" s="26">
        <v>0</v>
      </c>
      <c r="AC606" s="26">
        <v>0</v>
      </c>
      <c r="AD606" s="26">
        <v>0</v>
      </c>
      <c r="AE606" s="26">
        <v>0</v>
      </c>
      <c r="AF606" s="26">
        <v>0</v>
      </c>
      <c r="AG606" s="26"/>
      <c r="AH606" s="26">
        <v>40.799999999999997</v>
      </c>
    </row>
    <row r="607" spans="1:34" x14ac:dyDescent="0.2">
      <c r="A607" s="12" t="s">
        <v>232</v>
      </c>
      <c r="B607" s="12" t="s">
        <v>231</v>
      </c>
      <c r="C607" s="12" t="s">
        <v>22</v>
      </c>
      <c r="D607" s="12" t="s">
        <v>5</v>
      </c>
      <c r="E607" s="12" t="s">
        <v>6</v>
      </c>
      <c r="F607" s="12" t="s">
        <v>7</v>
      </c>
      <c r="G607" s="26">
        <v>6626.8</v>
      </c>
      <c r="H607" s="26">
        <v>3570.2</v>
      </c>
      <c r="I607" s="26"/>
      <c r="J607" s="26"/>
      <c r="K607" s="26"/>
      <c r="L607" s="26">
        <v>2146.4</v>
      </c>
      <c r="M607" s="26">
        <v>2226</v>
      </c>
      <c r="N607" s="26">
        <v>2292.1999999999998</v>
      </c>
      <c r="O607" s="26">
        <v>2292.1999999999998</v>
      </c>
      <c r="P607" s="26">
        <v>1774.2</v>
      </c>
      <c r="Q607" s="26">
        <v>1549.2</v>
      </c>
      <c r="R607" s="26">
        <v>1502.2</v>
      </c>
      <c r="S607" s="26">
        <v>1474.6</v>
      </c>
      <c r="T607" s="26">
        <v>1021.8</v>
      </c>
      <c r="U607" s="26">
        <v>1761.8</v>
      </c>
      <c r="V607" s="26">
        <v>1761.8</v>
      </c>
      <c r="W607" s="26">
        <v>1045</v>
      </c>
      <c r="X607" s="26">
        <v>859</v>
      </c>
      <c r="Y607" s="26">
        <v>302.60000000000002</v>
      </c>
      <c r="Z607" s="26">
        <v>200</v>
      </c>
      <c r="AA607" s="26">
        <v>149.6</v>
      </c>
      <c r="AB607" s="26">
        <v>110.9</v>
      </c>
      <c r="AC607" s="26">
        <v>0</v>
      </c>
      <c r="AD607" s="26">
        <v>0</v>
      </c>
      <c r="AE607" s="26">
        <v>0</v>
      </c>
      <c r="AF607" s="26">
        <v>0</v>
      </c>
      <c r="AG607" s="26"/>
      <c r="AH607" s="26">
        <v>2119.5</v>
      </c>
    </row>
    <row r="608" spans="1:34" x14ac:dyDescent="0.2">
      <c r="A608" s="12" t="s">
        <v>232</v>
      </c>
      <c r="B608" s="12" t="s">
        <v>231</v>
      </c>
      <c r="C608" s="12" t="s">
        <v>23</v>
      </c>
      <c r="D608" s="12" t="s">
        <v>5</v>
      </c>
      <c r="E608" s="12" t="s">
        <v>6</v>
      </c>
      <c r="F608" s="12" t="s">
        <v>7</v>
      </c>
      <c r="G608" s="26">
        <v>115.9</v>
      </c>
      <c r="H608" s="26">
        <v>115.9</v>
      </c>
      <c r="I608" s="26"/>
      <c r="J608" s="26"/>
      <c r="K608" s="26"/>
      <c r="L608" s="26"/>
      <c r="M608" s="26"/>
      <c r="N608" s="26">
        <v>114.8</v>
      </c>
      <c r="O608" s="26">
        <v>114.8</v>
      </c>
      <c r="P608" s="26">
        <v>114.8</v>
      </c>
      <c r="Q608" s="26">
        <v>115.9</v>
      </c>
      <c r="R608" s="26"/>
      <c r="S608" s="26">
        <v>107</v>
      </c>
      <c r="T608" s="26">
        <v>114.8</v>
      </c>
      <c r="U608" s="26">
        <v>105</v>
      </c>
      <c r="V608" s="26">
        <v>104.2</v>
      </c>
      <c r="W608" s="26">
        <v>75.599999999999994</v>
      </c>
      <c r="X608" s="26">
        <v>52</v>
      </c>
      <c r="Y608" s="26">
        <v>42.1</v>
      </c>
      <c r="Z608" s="26">
        <v>17</v>
      </c>
      <c r="AA608" s="26">
        <v>9.6999999999999993</v>
      </c>
      <c r="AB608" s="26">
        <v>16</v>
      </c>
      <c r="AC608" s="26">
        <v>0</v>
      </c>
      <c r="AD608" s="26">
        <v>0</v>
      </c>
      <c r="AE608" s="26">
        <v>0</v>
      </c>
      <c r="AF608" s="26">
        <v>0</v>
      </c>
      <c r="AG608" s="26"/>
      <c r="AH608" s="26">
        <v>114.8</v>
      </c>
    </row>
    <row r="609" spans="1:34" x14ac:dyDescent="0.2">
      <c r="A609" s="12" t="s">
        <v>232</v>
      </c>
      <c r="B609" s="12" t="s">
        <v>231</v>
      </c>
      <c r="C609" s="12" t="s">
        <v>24</v>
      </c>
      <c r="D609" s="12" t="s">
        <v>5</v>
      </c>
      <c r="E609" s="12" t="s">
        <v>6</v>
      </c>
      <c r="F609" s="12" t="s">
        <v>7</v>
      </c>
      <c r="G609" s="26">
        <v>430.4</v>
      </c>
      <c r="H609" s="26">
        <v>428</v>
      </c>
      <c r="I609" s="26">
        <v>421.3</v>
      </c>
      <c r="J609" s="26">
        <v>427.8</v>
      </c>
      <c r="K609" s="26">
        <v>429</v>
      </c>
      <c r="L609" s="26">
        <v>426.1</v>
      </c>
      <c r="M609" s="26">
        <v>12.4</v>
      </c>
      <c r="N609" s="26">
        <v>11.5</v>
      </c>
      <c r="O609" s="26">
        <v>10.3</v>
      </c>
      <c r="P609" s="26">
        <v>10.3</v>
      </c>
      <c r="Q609" s="26">
        <v>26.5</v>
      </c>
      <c r="R609" s="26">
        <v>-2</v>
      </c>
      <c r="S609" s="26">
        <v>5</v>
      </c>
      <c r="T609" s="26">
        <v>3.1</v>
      </c>
      <c r="U609" s="26">
        <v>3.7</v>
      </c>
      <c r="V609" s="26">
        <v>1.5</v>
      </c>
      <c r="W609" s="26">
        <v>1.9</v>
      </c>
      <c r="X609" s="26">
        <v>1.1000000000000001</v>
      </c>
      <c r="Y609" s="26">
        <v>1.1000000000000001</v>
      </c>
      <c r="Z609" s="26">
        <v>0</v>
      </c>
      <c r="AA609" s="26">
        <v>0.1</v>
      </c>
      <c r="AB609" s="26">
        <v>0</v>
      </c>
      <c r="AC609" s="26">
        <v>0</v>
      </c>
      <c r="AD609" s="26">
        <v>0</v>
      </c>
      <c r="AE609" s="26">
        <v>0</v>
      </c>
      <c r="AF609" s="26">
        <v>0</v>
      </c>
      <c r="AG609" s="26"/>
      <c r="AH609" s="26">
        <v>10.7</v>
      </c>
    </row>
    <row r="610" spans="1:34" x14ac:dyDescent="0.2">
      <c r="A610" s="12" t="s">
        <v>232</v>
      </c>
      <c r="B610" s="12" t="s">
        <v>231</v>
      </c>
      <c r="C610" s="12" t="s">
        <v>25</v>
      </c>
      <c r="D610" s="12" t="s">
        <v>5</v>
      </c>
      <c r="E610" s="12" t="s">
        <v>6</v>
      </c>
      <c r="F610" s="12" t="s">
        <v>7</v>
      </c>
      <c r="G610" s="26">
        <v>5210.6000000000004</v>
      </c>
      <c r="H610" s="26">
        <v>3463.4</v>
      </c>
      <c r="I610" s="26">
        <v>2138.1999999999998</v>
      </c>
      <c r="J610" s="26">
        <v>2796.8</v>
      </c>
      <c r="K610" s="26">
        <v>4306</v>
      </c>
      <c r="L610" s="26">
        <v>1805.9</v>
      </c>
      <c r="M610" s="26">
        <v>4569.3999999999996</v>
      </c>
      <c r="N610" s="26">
        <v>6365.9</v>
      </c>
      <c r="O610" s="26">
        <v>4202.1000000000004</v>
      </c>
      <c r="P610" s="26">
        <v>3523.7</v>
      </c>
      <c r="Q610" s="26">
        <v>3546.3</v>
      </c>
      <c r="R610" s="26">
        <v>4316.3</v>
      </c>
      <c r="S610" s="26">
        <v>2396.6999999999998</v>
      </c>
      <c r="T610" s="26">
        <v>3293.1</v>
      </c>
      <c r="U610" s="26">
        <v>2139.1999999999998</v>
      </c>
      <c r="V610" s="26">
        <v>2255.1999999999998</v>
      </c>
      <c r="W610" s="26">
        <v>2211.6</v>
      </c>
      <c r="X610" s="26">
        <v>1675.5</v>
      </c>
      <c r="Y610" s="26">
        <v>1654.2</v>
      </c>
      <c r="Z610" s="26">
        <v>529</v>
      </c>
      <c r="AA610" s="26">
        <v>50.9</v>
      </c>
      <c r="AB610" s="26">
        <v>126.6</v>
      </c>
      <c r="AC610" s="26">
        <v>0</v>
      </c>
      <c r="AD610" s="26">
        <v>28.3</v>
      </c>
      <c r="AE610" s="26">
        <v>0</v>
      </c>
      <c r="AF610" s="26"/>
      <c r="AG610" s="26"/>
      <c r="AH610" s="26">
        <v>4697.2</v>
      </c>
    </row>
    <row r="611" spans="1:34" x14ac:dyDescent="0.2">
      <c r="A611" s="12" t="s">
        <v>232</v>
      </c>
      <c r="B611" s="12" t="s">
        <v>231</v>
      </c>
      <c r="C611" s="12" t="s">
        <v>26</v>
      </c>
      <c r="D611" s="12" t="s">
        <v>5</v>
      </c>
      <c r="E611" s="12" t="s">
        <v>6</v>
      </c>
      <c r="F611" s="12" t="s">
        <v>7</v>
      </c>
      <c r="G611" s="26">
        <v>2384.5</v>
      </c>
      <c r="H611" s="26">
        <v>0</v>
      </c>
      <c r="I611" s="26"/>
      <c r="J611" s="26">
        <v>0</v>
      </c>
      <c r="K611" s="26"/>
      <c r="L611" s="26"/>
      <c r="M611" s="26"/>
      <c r="N611" s="26">
        <v>201.8</v>
      </c>
      <c r="O611" s="26">
        <v>196.5</v>
      </c>
      <c r="P611" s="26">
        <v>191.2</v>
      </c>
      <c r="Q611" s="26">
        <v>185.9</v>
      </c>
      <c r="R611" s="26">
        <v>9</v>
      </c>
      <c r="S611" s="26">
        <v>25</v>
      </c>
      <c r="T611" s="26">
        <v>162.69999999999999</v>
      </c>
      <c r="U611" s="26">
        <v>172.7</v>
      </c>
      <c r="V611" s="26">
        <v>172.7</v>
      </c>
      <c r="W611" s="26">
        <v>110.7</v>
      </c>
      <c r="X611" s="26">
        <v>84</v>
      </c>
      <c r="Y611" s="26">
        <v>59</v>
      </c>
      <c r="Z611" s="26">
        <v>25</v>
      </c>
      <c r="AA611" s="26">
        <v>13.6</v>
      </c>
      <c r="AB611" s="26">
        <v>18.100000000000001</v>
      </c>
      <c r="AC611" s="26">
        <v>0</v>
      </c>
      <c r="AD611" s="26">
        <v>0</v>
      </c>
      <c r="AE611" s="26">
        <v>0</v>
      </c>
      <c r="AF611" s="26">
        <v>0</v>
      </c>
      <c r="AG611" s="26"/>
      <c r="AH611" s="26">
        <v>196.5</v>
      </c>
    </row>
    <row r="612" spans="1:34" x14ac:dyDescent="0.2">
      <c r="A612" s="12" t="s">
        <v>232</v>
      </c>
      <c r="B612" s="12" t="s">
        <v>231</v>
      </c>
      <c r="C612" s="12" t="s">
        <v>27</v>
      </c>
      <c r="D612" s="12" t="s">
        <v>5</v>
      </c>
      <c r="E612" s="12" t="s">
        <v>6</v>
      </c>
      <c r="F612" s="12" t="s">
        <v>7</v>
      </c>
      <c r="G612" s="26">
        <v>51.1</v>
      </c>
      <c r="H612" s="26">
        <v>56.9</v>
      </c>
      <c r="I612" s="26"/>
      <c r="J612" s="26"/>
      <c r="K612" s="26">
        <v>0.7</v>
      </c>
      <c r="L612" s="26">
        <v>65.8</v>
      </c>
      <c r="M612" s="26">
        <v>68.099999999999994</v>
      </c>
      <c r="N612" s="26">
        <v>69.900000000000006</v>
      </c>
      <c r="O612" s="26">
        <v>72</v>
      </c>
      <c r="P612" s="26">
        <v>52.7</v>
      </c>
      <c r="Q612" s="26">
        <v>54.6</v>
      </c>
      <c r="R612" s="26">
        <v>53.8</v>
      </c>
      <c r="S612" s="26">
        <v>65.900000000000006</v>
      </c>
      <c r="T612" s="26">
        <v>63</v>
      </c>
      <c r="U612" s="26">
        <v>55.4</v>
      </c>
      <c r="V612" s="26">
        <v>29.6</v>
      </c>
      <c r="W612" s="26">
        <v>18.8</v>
      </c>
      <c r="X612" s="26">
        <v>13</v>
      </c>
      <c r="Y612" s="26">
        <v>4</v>
      </c>
      <c r="Z612" s="26">
        <v>0</v>
      </c>
      <c r="AA612" s="26">
        <v>0</v>
      </c>
      <c r="AB612" s="26">
        <v>0</v>
      </c>
      <c r="AC612" s="26">
        <v>0</v>
      </c>
      <c r="AD612" s="26">
        <v>0</v>
      </c>
      <c r="AE612" s="26">
        <v>0</v>
      </c>
      <c r="AF612" s="26"/>
      <c r="AG612" s="26"/>
      <c r="AH612" s="26">
        <v>64.900000000000006</v>
      </c>
    </row>
    <row r="613" spans="1:34" x14ac:dyDescent="0.2">
      <c r="A613" s="12" t="s">
        <v>232</v>
      </c>
      <c r="B613" s="12" t="s">
        <v>231</v>
      </c>
      <c r="C613" s="12" t="s">
        <v>28</v>
      </c>
      <c r="D613" s="12" t="s">
        <v>5</v>
      </c>
      <c r="E613" s="12" t="s">
        <v>6</v>
      </c>
      <c r="F613" s="12" t="s">
        <v>7</v>
      </c>
      <c r="G613" s="26">
        <v>76.400000000000006</v>
      </c>
      <c r="H613" s="26">
        <v>91.5</v>
      </c>
      <c r="I613" s="26">
        <v>107</v>
      </c>
      <c r="J613" s="26">
        <v>85.3</v>
      </c>
      <c r="K613" s="26">
        <v>118.6</v>
      </c>
      <c r="L613" s="26">
        <v>111.1</v>
      </c>
      <c r="M613" s="26">
        <v>118.1</v>
      </c>
      <c r="N613" s="26">
        <v>121.9</v>
      </c>
      <c r="O613" s="26">
        <v>137.19999999999999</v>
      </c>
      <c r="P613" s="26">
        <v>147.19999999999999</v>
      </c>
      <c r="Q613" s="26">
        <v>149.5</v>
      </c>
      <c r="R613" s="26">
        <v>129</v>
      </c>
      <c r="S613" s="26">
        <v>113.1</v>
      </c>
      <c r="T613" s="26">
        <v>106</v>
      </c>
      <c r="U613" s="26">
        <v>94.6</v>
      </c>
      <c r="V613" s="26">
        <v>85.8</v>
      </c>
      <c r="W613" s="26">
        <v>64.8</v>
      </c>
      <c r="X613" s="26">
        <v>58.7</v>
      </c>
      <c r="Y613" s="26">
        <v>32.4</v>
      </c>
      <c r="Z613" s="26">
        <v>14.7</v>
      </c>
      <c r="AA613" s="26">
        <v>11.7</v>
      </c>
      <c r="AB613" s="26">
        <v>10.5</v>
      </c>
      <c r="AC613" s="26">
        <v>0</v>
      </c>
      <c r="AD613" s="26">
        <v>0</v>
      </c>
      <c r="AE613" s="26">
        <v>0</v>
      </c>
      <c r="AF613" s="26"/>
      <c r="AG613" s="26"/>
      <c r="AH613" s="26">
        <v>135.4</v>
      </c>
    </row>
    <row r="614" spans="1:34" x14ac:dyDescent="0.2">
      <c r="A614" s="12" t="s">
        <v>232</v>
      </c>
      <c r="B614" s="12" t="s">
        <v>231</v>
      </c>
      <c r="C614" s="12" t="s">
        <v>29</v>
      </c>
      <c r="D614" s="12" t="s">
        <v>5</v>
      </c>
      <c r="E614" s="12" t="s">
        <v>6</v>
      </c>
      <c r="F614" s="12" t="s">
        <v>7</v>
      </c>
      <c r="G614" s="26">
        <v>176.7</v>
      </c>
      <c r="H614" s="26">
        <v>204.9</v>
      </c>
      <c r="I614" s="26">
        <v>195.1</v>
      </c>
      <c r="J614" s="26">
        <v>92.9</v>
      </c>
      <c r="K614" s="26">
        <v>213.1</v>
      </c>
      <c r="L614" s="26">
        <v>226.6</v>
      </c>
      <c r="M614" s="26">
        <v>180.6</v>
      </c>
      <c r="N614" s="26">
        <v>280.7</v>
      </c>
      <c r="O614" s="26">
        <v>628.29999999999995</v>
      </c>
      <c r="P614" s="26">
        <v>832.2</v>
      </c>
      <c r="Q614" s="26">
        <v>830.4</v>
      </c>
      <c r="R614" s="26">
        <v>800.6</v>
      </c>
      <c r="S614" s="26">
        <v>805</v>
      </c>
      <c r="T614" s="26">
        <v>807.9</v>
      </c>
      <c r="U614" s="26">
        <v>328</v>
      </c>
      <c r="V614" s="26">
        <v>333</v>
      </c>
      <c r="W614" s="26">
        <v>294.89999999999998</v>
      </c>
      <c r="X614" s="26">
        <v>263</v>
      </c>
      <c r="Y614" s="26">
        <v>196.2</v>
      </c>
      <c r="Z614" s="26">
        <v>154.9</v>
      </c>
      <c r="AA614" s="26">
        <v>158.30000000000001</v>
      </c>
      <c r="AB614" s="26">
        <v>127.6</v>
      </c>
      <c r="AC614" s="26">
        <v>48</v>
      </c>
      <c r="AD614" s="26">
        <v>48</v>
      </c>
      <c r="AE614" s="26">
        <v>0</v>
      </c>
      <c r="AF614" s="26"/>
      <c r="AG614" s="26"/>
      <c r="AH614" s="26">
        <v>581.6</v>
      </c>
    </row>
    <row r="615" spans="1:34" x14ac:dyDescent="0.2">
      <c r="A615" s="12" t="s">
        <v>232</v>
      </c>
      <c r="B615" s="12" t="s">
        <v>231</v>
      </c>
      <c r="C615" s="12" t="s">
        <v>30</v>
      </c>
      <c r="D615" s="12" t="s">
        <v>5</v>
      </c>
      <c r="E615" s="12" t="s">
        <v>6</v>
      </c>
      <c r="F615" s="12" t="s">
        <v>7</v>
      </c>
      <c r="G615" s="26">
        <v>15.8</v>
      </c>
      <c r="H615" s="26">
        <v>27.4</v>
      </c>
      <c r="I615" s="26">
        <v>20.9</v>
      </c>
      <c r="J615" s="26">
        <v>25.4</v>
      </c>
      <c r="K615" s="26">
        <v>20.6</v>
      </c>
      <c r="L615" s="26">
        <v>29.5</v>
      </c>
      <c r="M615" s="26">
        <v>35.299999999999997</v>
      </c>
      <c r="N615" s="26">
        <v>25</v>
      </c>
      <c r="O615" s="26">
        <v>22.4</v>
      </c>
      <c r="P615" s="26">
        <v>17.2</v>
      </c>
      <c r="Q615" s="26">
        <v>22.5</v>
      </c>
      <c r="R615" s="26">
        <v>16.5</v>
      </c>
      <c r="S615" s="26">
        <v>8.1</v>
      </c>
      <c r="T615" s="26">
        <v>12.5</v>
      </c>
      <c r="U615" s="26">
        <v>9.5</v>
      </c>
      <c r="V615" s="26">
        <v>8.6</v>
      </c>
      <c r="W615" s="26">
        <v>14.1</v>
      </c>
      <c r="X615" s="26">
        <v>6.7</v>
      </c>
      <c r="Y615" s="26">
        <v>7.9</v>
      </c>
      <c r="Z615" s="26">
        <v>1.9</v>
      </c>
      <c r="AA615" s="26">
        <v>1.1000000000000001</v>
      </c>
      <c r="AB615" s="26">
        <v>0</v>
      </c>
      <c r="AC615" s="26">
        <v>0</v>
      </c>
      <c r="AD615" s="26">
        <v>0</v>
      </c>
      <c r="AE615" s="26">
        <v>0</v>
      </c>
      <c r="AF615" s="26">
        <v>0</v>
      </c>
      <c r="AG615" s="26"/>
      <c r="AH615" s="26">
        <v>21.5</v>
      </c>
    </row>
    <row r="616" spans="1:34" x14ac:dyDescent="0.2">
      <c r="A616" s="12" t="s">
        <v>232</v>
      </c>
      <c r="B616" s="12" t="s">
        <v>231</v>
      </c>
      <c r="C616" s="12" t="s">
        <v>31</v>
      </c>
      <c r="D616" s="12" t="s">
        <v>5</v>
      </c>
      <c r="E616" s="12" t="s">
        <v>6</v>
      </c>
      <c r="F616" s="12" t="s">
        <v>7</v>
      </c>
      <c r="G616" s="26">
        <v>15</v>
      </c>
      <c r="H616" s="26">
        <v>20</v>
      </c>
      <c r="I616" s="26"/>
      <c r="J616" s="26"/>
      <c r="K616" s="26"/>
      <c r="L616" s="26"/>
      <c r="M616" s="26"/>
      <c r="N616" s="26">
        <v>22.3</v>
      </c>
      <c r="O616" s="26">
        <v>24.7</v>
      </c>
      <c r="P616" s="26">
        <v>26.1</v>
      </c>
      <c r="Q616" s="26">
        <v>25</v>
      </c>
      <c r="R616" s="26">
        <v>25.1</v>
      </c>
      <c r="S616" s="26">
        <v>15.5</v>
      </c>
      <c r="T616" s="26">
        <v>28</v>
      </c>
      <c r="U616" s="26">
        <v>21.7</v>
      </c>
      <c r="V616" s="26">
        <v>15.1</v>
      </c>
      <c r="W616" s="26">
        <v>12.2</v>
      </c>
      <c r="X616" s="26">
        <v>9.6</v>
      </c>
      <c r="Y616" s="26">
        <v>3.9</v>
      </c>
      <c r="Z616" s="26">
        <v>2.2000000000000002</v>
      </c>
      <c r="AA616" s="26">
        <v>0</v>
      </c>
      <c r="AB616" s="26">
        <v>0</v>
      </c>
      <c r="AC616" s="26">
        <v>0</v>
      </c>
      <c r="AD616" s="26">
        <v>0</v>
      </c>
      <c r="AE616" s="26">
        <v>0</v>
      </c>
      <c r="AF616" s="26">
        <v>0</v>
      </c>
      <c r="AG616" s="26"/>
      <c r="AH616" s="26">
        <v>24.4</v>
      </c>
    </row>
    <row r="617" spans="1:34" x14ac:dyDescent="0.2">
      <c r="A617" s="12" t="s">
        <v>232</v>
      </c>
      <c r="B617" s="12" t="s">
        <v>231</v>
      </c>
      <c r="C617" s="12" t="s">
        <v>32</v>
      </c>
      <c r="D617" s="12" t="s">
        <v>5</v>
      </c>
      <c r="E617" s="12" t="s">
        <v>6</v>
      </c>
      <c r="F617" s="12" t="s">
        <v>7</v>
      </c>
      <c r="G617" s="26">
        <v>14.7</v>
      </c>
      <c r="H617" s="26">
        <v>79.3</v>
      </c>
      <c r="I617" s="26">
        <v>57.7</v>
      </c>
      <c r="J617" s="26">
        <v>37.299999999999997</v>
      </c>
      <c r="K617" s="26">
        <v>44.3</v>
      </c>
      <c r="L617" s="26">
        <v>37</v>
      </c>
      <c r="M617" s="26">
        <v>37</v>
      </c>
      <c r="N617" s="26">
        <v>61.8</v>
      </c>
      <c r="O617" s="26">
        <v>58.4</v>
      </c>
      <c r="P617" s="26">
        <v>59.6</v>
      </c>
      <c r="Q617" s="26">
        <v>54.2</v>
      </c>
      <c r="R617" s="26">
        <v>56.6</v>
      </c>
      <c r="S617" s="26">
        <v>54.6</v>
      </c>
      <c r="T617" s="26">
        <v>54</v>
      </c>
      <c r="U617" s="26">
        <v>35.5</v>
      </c>
      <c r="V617" s="26">
        <v>17.3</v>
      </c>
      <c r="W617" s="26">
        <v>11.5</v>
      </c>
      <c r="X617" s="26">
        <v>10</v>
      </c>
      <c r="Y617" s="26">
        <v>14.2</v>
      </c>
      <c r="Z617" s="26">
        <v>7.9</v>
      </c>
      <c r="AA617" s="26">
        <v>5.2</v>
      </c>
      <c r="AB617" s="26">
        <v>3.5</v>
      </c>
      <c r="AC617" s="26">
        <v>0</v>
      </c>
      <c r="AD617" s="26">
        <v>0</v>
      </c>
      <c r="AE617" s="26">
        <v>0</v>
      </c>
      <c r="AF617" s="26">
        <v>0</v>
      </c>
      <c r="AG617" s="26"/>
      <c r="AH617" s="26">
        <v>59.9</v>
      </c>
    </row>
    <row r="618" spans="1:34" x14ac:dyDescent="0.2">
      <c r="A618" s="12" t="s">
        <v>232</v>
      </c>
      <c r="B618" s="12" t="s">
        <v>231</v>
      </c>
      <c r="C618" s="12" t="s">
        <v>33</v>
      </c>
      <c r="D618" s="12" t="s">
        <v>5</v>
      </c>
      <c r="E618" s="12" t="s">
        <v>6</v>
      </c>
      <c r="F618" s="12" t="s">
        <v>7</v>
      </c>
      <c r="G618" s="26">
        <v>0.1</v>
      </c>
      <c r="H618" s="26">
        <v>0</v>
      </c>
      <c r="I618" s="26"/>
      <c r="J618" s="26">
        <v>0</v>
      </c>
      <c r="K618" s="26"/>
      <c r="L618" s="26"/>
      <c r="M618" s="26"/>
      <c r="N618" s="26">
        <v>0.1</v>
      </c>
      <c r="O618" s="26">
        <v>0.2</v>
      </c>
      <c r="P618" s="26">
        <v>0.2</v>
      </c>
      <c r="Q618" s="26">
        <v>0</v>
      </c>
      <c r="R618" s="26">
        <v>0</v>
      </c>
      <c r="S618" s="26">
        <v>0</v>
      </c>
      <c r="T618" s="26"/>
      <c r="U618" s="26"/>
      <c r="V618" s="26"/>
      <c r="W618" s="26">
        <v>0.1</v>
      </c>
      <c r="X618" s="26">
        <v>0.1</v>
      </c>
      <c r="Y618" s="26">
        <v>0.1</v>
      </c>
      <c r="Z618" s="26">
        <v>0</v>
      </c>
      <c r="AA618" s="26">
        <v>0</v>
      </c>
      <c r="AB618" s="26">
        <v>0</v>
      </c>
      <c r="AC618" s="26">
        <v>0</v>
      </c>
      <c r="AD618" s="26">
        <v>0</v>
      </c>
      <c r="AE618" s="26">
        <v>0</v>
      </c>
      <c r="AF618" s="26">
        <v>0</v>
      </c>
      <c r="AG618" s="26"/>
      <c r="AH618" s="26">
        <v>0.2</v>
      </c>
    </row>
    <row r="619" spans="1:34" x14ac:dyDescent="0.2">
      <c r="A619" s="12" t="s">
        <v>232</v>
      </c>
      <c r="B619" s="12" t="s">
        <v>231</v>
      </c>
      <c r="C619" s="12" t="s">
        <v>34</v>
      </c>
      <c r="D619" s="12" t="s">
        <v>5</v>
      </c>
      <c r="E619" s="12" t="s">
        <v>6</v>
      </c>
      <c r="F619" s="12" t="s">
        <v>7</v>
      </c>
      <c r="G619" s="26">
        <v>34.799999999999997</v>
      </c>
      <c r="H619" s="26">
        <v>22.6</v>
      </c>
      <c r="I619" s="26"/>
      <c r="J619" s="26">
        <v>14.4</v>
      </c>
      <c r="K619" s="26"/>
      <c r="L619" s="26"/>
      <c r="M619" s="26">
        <v>76</v>
      </c>
      <c r="N619" s="26">
        <v>81.599999999999994</v>
      </c>
      <c r="O619" s="26">
        <v>87.1</v>
      </c>
      <c r="P619" s="26">
        <v>58.4</v>
      </c>
      <c r="Q619" s="26">
        <v>74.099999999999994</v>
      </c>
      <c r="R619" s="26">
        <v>72.2</v>
      </c>
      <c r="S619" s="26">
        <v>78.8</v>
      </c>
      <c r="T619" s="26">
        <v>76.7</v>
      </c>
      <c r="U619" s="26">
        <v>65.5</v>
      </c>
      <c r="V619" s="26">
        <v>32.1</v>
      </c>
      <c r="W619" s="26">
        <v>42.4</v>
      </c>
      <c r="X619" s="26">
        <v>26.7</v>
      </c>
      <c r="Y619" s="26">
        <v>33.1</v>
      </c>
      <c r="Z619" s="26">
        <v>2.4</v>
      </c>
      <c r="AA619" s="26">
        <v>2.6</v>
      </c>
      <c r="AB619" s="26">
        <v>0</v>
      </c>
      <c r="AC619" s="26">
        <v>0</v>
      </c>
      <c r="AD619" s="26">
        <v>0</v>
      </c>
      <c r="AE619" s="26">
        <v>0</v>
      </c>
      <c r="AF619" s="26">
        <v>0</v>
      </c>
      <c r="AG619" s="26"/>
      <c r="AH619" s="26">
        <v>75.7</v>
      </c>
    </row>
    <row r="620" spans="1:34" x14ac:dyDescent="0.2">
      <c r="A620" s="12" t="s">
        <v>232</v>
      </c>
      <c r="B620" s="12" t="s">
        <v>231</v>
      </c>
      <c r="C620" s="12" t="s">
        <v>35</v>
      </c>
      <c r="D620" s="12" t="s">
        <v>5</v>
      </c>
      <c r="E620" s="12" t="s">
        <v>6</v>
      </c>
      <c r="F620" s="12" t="s">
        <v>7</v>
      </c>
      <c r="G620" s="26">
        <v>329</v>
      </c>
      <c r="H620" s="26">
        <v>218.9</v>
      </c>
      <c r="I620" s="26">
        <v>0</v>
      </c>
      <c r="J620" s="26">
        <v>145.1</v>
      </c>
      <c r="K620" s="26">
        <v>19.5</v>
      </c>
      <c r="L620" s="26">
        <v>15</v>
      </c>
      <c r="M620" s="26">
        <v>7.5</v>
      </c>
      <c r="N620" s="26">
        <v>3</v>
      </c>
      <c r="O620" s="26">
        <v>20.6</v>
      </c>
      <c r="P620" s="26">
        <v>49</v>
      </c>
      <c r="Q620" s="26">
        <v>45.1</v>
      </c>
      <c r="R620" s="26">
        <v>151</v>
      </c>
      <c r="S620" s="26">
        <v>175.9</v>
      </c>
      <c r="T620" s="26">
        <v>199.7</v>
      </c>
      <c r="U620" s="26">
        <v>243.6</v>
      </c>
      <c r="V620" s="26">
        <v>230</v>
      </c>
      <c r="W620" s="26">
        <v>187.9</v>
      </c>
      <c r="X620" s="26">
        <v>50.8</v>
      </c>
      <c r="Y620" s="26">
        <v>32.6</v>
      </c>
      <c r="Z620" s="26">
        <v>22.1</v>
      </c>
      <c r="AA620" s="26">
        <v>8.8000000000000007</v>
      </c>
      <c r="AB620" s="26">
        <v>0</v>
      </c>
      <c r="AC620" s="26">
        <v>0</v>
      </c>
      <c r="AD620" s="26">
        <v>0</v>
      </c>
      <c r="AE620" s="26">
        <v>0</v>
      </c>
      <c r="AF620" s="26">
        <v>0</v>
      </c>
      <c r="AG620" s="26"/>
      <c r="AH620" s="26">
        <v>24.2</v>
      </c>
    </row>
    <row r="621" spans="1:34" x14ac:dyDescent="0.2">
      <c r="A621" s="12" t="s">
        <v>232</v>
      </c>
      <c r="B621" s="12" t="s">
        <v>231</v>
      </c>
      <c r="C621" s="12" t="s">
        <v>36</v>
      </c>
      <c r="D621" s="12" t="s">
        <v>5</v>
      </c>
      <c r="E621" s="12" t="s">
        <v>6</v>
      </c>
      <c r="F621" s="12" t="s">
        <v>7</v>
      </c>
      <c r="G621" s="26">
        <v>2.6</v>
      </c>
      <c r="H621" s="26">
        <v>6</v>
      </c>
      <c r="I621" s="26"/>
      <c r="J621" s="26"/>
      <c r="K621" s="26">
        <v>12</v>
      </c>
      <c r="L621" s="26">
        <v>14.6</v>
      </c>
      <c r="M621" s="26">
        <v>8.4</v>
      </c>
      <c r="N621" s="26">
        <v>8.4</v>
      </c>
      <c r="O621" s="26">
        <v>5.4</v>
      </c>
      <c r="P621" s="26">
        <v>6.8</v>
      </c>
      <c r="Q621" s="26">
        <v>2.6</v>
      </c>
      <c r="R621" s="26">
        <v>2.6</v>
      </c>
      <c r="S621" s="26">
        <v>2.5</v>
      </c>
      <c r="T621" s="26">
        <v>4</v>
      </c>
      <c r="U621" s="26">
        <v>3.6</v>
      </c>
      <c r="V621" s="26">
        <v>5.0999999999999996</v>
      </c>
      <c r="W621" s="26">
        <v>2.7</v>
      </c>
      <c r="X621" s="26">
        <v>1.9</v>
      </c>
      <c r="Y621" s="26">
        <v>0.7</v>
      </c>
      <c r="Z621" s="26">
        <v>0.6</v>
      </c>
      <c r="AA621" s="26">
        <v>0.3</v>
      </c>
      <c r="AB621" s="26">
        <v>0</v>
      </c>
      <c r="AC621" s="26">
        <v>0</v>
      </c>
      <c r="AD621" s="26">
        <v>0</v>
      </c>
      <c r="AE621" s="26">
        <v>0</v>
      </c>
      <c r="AF621" s="26">
        <v>0</v>
      </c>
      <c r="AG621" s="26"/>
      <c r="AH621" s="26">
        <v>6.9</v>
      </c>
    </row>
    <row r="622" spans="1:34" x14ac:dyDescent="0.2">
      <c r="A622" s="12" t="s">
        <v>232</v>
      </c>
      <c r="B622" s="12" t="s">
        <v>231</v>
      </c>
      <c r="C622" s="12" t="s">
        <v>37</v>
      </c>
      <c r="D622" s="12" t="s">
        <v>5</v>
      </c>
      <c r="E622" s="12" t="s">
        <v>6</v>
      </c>
      <c r="F622" s="12" t="s">
        <v>7</v>
      </c>
      <c r="G622" s="26">
        <v>10973.5</v>
      </c>
      <c r="H622" s="26">
        <v>9109.7000000000007</v>
      </c>
      <c r="I622" s="26">
        <v>8538.7999999999993</v>
      </c>
      <c r="J622" s="26">
        <v>8503.6</v>
      </c>
      <c r="K622" s="26">
        <v>8933.6</v>
      </c>
      <c r="L622" s="26">
        <v>9817.7999999999993</v>
      </c>
      <c r="M622" s="26">
        <v>10778.2</v>
      </c>
      <c r="N622" s="26">
        <v>10895.7</v>
      </c>
      <c r="O622" s="26">
        <v>10872</v>
      </c>
      <c r="P622" s="26">
        <v>9809.7000000000007</v>
      </c>
      <c r="Q622" s="26">
        <v>9542.9</v>
      </c>
      <c r="R622" s="26">
        <v>11612</v>
      </c>
      <c r="S622" s="26">
        <v>9275.1</v>
      </c>
      <c r="T622" s="26">
        <v>6230.9</v>
      </c>
      <c r="U622" s="26">
        <v>3000.6</v>
      </c>
      <c r="V622" s="26">
        <v>3224.3</v>
      </c>
      <c r="W622" s="26">
        <v>1870.5</v>
      </c>
      <c r="X622" s="26">
        <v>967.2</v>
      </c>
      <c r="Y622" s="26">
        <v>376.8</v>
      </c>
      <c r="Z622" s="26">
        <v>305.3</v>
      </c>
      <c r="AA622" s="26">
        <v>284.3</v>
      </c>
      <c r="AB622" s="26">
        <v>46.9</v>
      </c>
      <c r="AC622" s="26">
        <v>-13.8</v>
      </c>
      <c r="AD622" s="26">
        <v>0</v>
      </c>
      <c r="AE622" s="26">
        <v>0</v>
      </c>
      <c r="AF622" s="26">
        <v>0</v>
      </c>
      <c r="AG622" s="26"/>
      <c r="AH622" s="26">
        <v>10525.8</v>
      </c>
    </row>
    <row r="623" spans="1:34" x14ac:dyDescent="0.2">
      <c r="A623" s="12" t="s">
        <v>232</v>
      </c>
      <c r="B623" s="12" t="s">
        <v>231</v>
      </c>
      <c r="C623" s="12" t="s">
        <v>38</v>
      </c>
      <c r="D623" s="12" t="s">
        <v>5</v>
      </c>
      <c r="E623" s="12" t="s">
        <v>6</v>
      </c>
      <c r="F623" s="12" t="s">
        <v>7</v>
      </c>
      <c r="G623" s="26">
        <v>68.8</v>
      </c>
      <c r="H623" s="26">
        <v>64</v>
      </c>
      <c r="I623" s="26"/>
      <c r="J623" s="26"/>
      <c r="K623" s="26">
        <v>58.6</v>
      </c>
      <c r="L623" s="26">
        <v>81.2</v>
      </c>
      <c r="M623" s="26">
        <v>63.3</v>
      </c>
      <c r="N623" s="26">
        <v>64.599999999999994</v>
      </c>
      <c r="O623" s="26">
        <v>80.099999999999994</v>
      </c>
      <c r="P623" s="26">
        <v>90</v>
      </c>
      <c r="Q623" s="26">
        <v>63.5</v>
      </c>
      <c r="R623" s="26">
        <v>36.700000000000003</v>
      </c>
      <c r="S623" s="26">
        <v>46.6</v>
      </c>
      <c r="T623" s="26">
        <v>31.4</v>
      </c>
      <c r="U623" s="26">
        <v>43.4</v>
      </c>
      <c r="V623" s="26">
        <v>32.299999999999997</v>
      </c>
      <c r="W623" s="26">
        <v>60.2</v>
      </c>
      <c r="X623" s="26">
        <v>39</v>
      </c>
      <c r="Y623" s="26">
        <v>27.8</v>
      </c>
      <c r="Z623" s="26">
        <v>9.9</v>
      </c>
      <c r="AA623" s="26">
        <v>2.4</v>
      </c>
      <c r="AB623" s="26">
        <v>0.5</v>
      </c>
      <c r="AC623" s="26">
        <v>0</v>
      </c>
      <c r="AD623" s="26">
        <v>0</v>
      </c>
      <c r="AE623" s="26">
        <v>0</v>
      </c>
      <c r="AF623" s="26">
        <v>0</v>
      </c>
      <c r="AG623" s="26"/>
      <c r="AH623" s="26">
        <v>78.2</v>
      </c>
    </row>
    <row r="624" spans="1:34" x14ac:dyDescent="0.2">
      <c r="A624" s="12" t="s">
        <v>232</v>
      </c>
      <c r="B624" s="12" t="s">
        <v>231</v>
      </c>
      <c r="C624" s="12" t="s">
        <v>39</v>
      </c>
      <c r="D624" s="12" t="s">
        <v>5</v>
      </c>
      <c r="E624" s="12" t="s">
        <v>6</v>
      </c>
      <c r="F624" s="12" t="s">
        <v>7</v>
      </c>
      <c r="G624" s="26">
        <v>22.8</v>
      </c>
      <c r="H624" s="26">
        <v>26.5</v>
      </c>
      <c r="I624" s="26">
        <v>27.8</v>
      </c>
      <c r="J624" s="26">
        <v>29.2</v>
      </c>
      <c r="K624" s="26">
        <v>29.2</v>
      </c>
      <c r="L624" s="26">
        <v>30.6</v>
      </c>
      <c r="M624" s="26">
        <v>33.6</v>
      </c>
      <c r="N624" s="26">
        <v>33.6</v>
      </c>
      <c r="O624" s="26">
        <v>37.6</v>
      </c>
      <c r="P624" s="26">
        <v>37.6</v>
      </c>
      <c r="Q624" s="26">
        <v>37</v>
      </c>
      <c r="R624" s="26">
        <v>30.6</v>
      </c>
      <c r="S624" s="26">
        <v>25.4</v>
      </c>
      <c r="T624" s="26">
        <v>19.600000000000001</v>
      </c>
      <c r="U624" s="26">
        <v>16.3</v>
      </c>
      <c r="V624" s="26">
        <v>13.2</v>
      </c>
      <c r="W624" s="26">
        <v>10.5</v>
      </c>
      <c r="X624" s="26">
        <v>7.4</v>
      </c>
      <c r="Y624" s="26">
        <v>5.2</v>
      </c>
      <c r="Z624" s="26">
        <v>4.2</v>
      </c>
      <c r="AA624" s="26">
        <v>0</v>
      </c>
      <c r="AB624" s="26">
        <v>0</v>
      </c>
      <c r="AC624" s="26">
        <v>0</v>
      </c>
      <c r="AD624" s="26">
        <v>0</v>
      </c>
      <c r="AE624" s="26">
        <v>0</v>
      </c>
      <c r="AF624" s="26"/>
      <c r="AG624" s="26"/>
      <c r="AH624" s="26">
        <v>36.299999999999997</v>
      </c>
    </row>
    <row r="625" spans="1:34" x14ac:dyDescent="0.2">
      <c r="A625" s="12" t="s">
        <v>232</v>
      </c>
      <c r="B625" s="12" t="s">
        <v>231</v>
      </c>
      <c r="C625" s="12" t="s">
        <v>40</v>
      </c>
      <c r="D625" s="12" t="s">
        <v>5</v>
      </c>
      <c r="E625" s="12" t="s">
        <v>6</v>
      </c>
      <c r="F625" s="12" t="s">
        <v>7</v>
      </c>
      <c r="G625" s="26">
        <v>32.4</v>
      </c>
      <c r="H625" s="26">
        <v>40.299999999999997</v>
      </c>
      <c r="I625" s="26">
        <v>43</v>
      </c>
      <c r="J625" s="26">
        <v>45.6</v>
      </c>
      <c r="K625" s="26">
        <v>48.2</v>
      </c>
      <c r="L625" s="26"/>
      <c r="M625" s="26"/>
      <c r="N625" s="26">
        <v>56.2</v>
      </c>
      <c r="O625" s="26">
        <v>58.8</v>
      </c>
      <c r="P625" s="26">
        <v>61.9</v>
      </c>
      <c r="Q625" s="26">
        <v>64.5</v>
      </c>
      <c r="R625" s="26">
        <v>59.6</v>
      </c>
      <c r="S625" s="26">
        <v>53.8</v>
      </c>
      <c r="T625" s="26">
        <v>46.5</v>
      </c>
      <c r="U625" s="26">
        <v>19.100000000000001</v>
      </c>
      <c r="V625" s="26">
        <v>9.1999999999999993</v>
      </c>
      <c r="W625" s="26">
        <v>3.9</v>
      </c>
      <c r="X625" s="26">
        <v>3.5</v>
      </c>
      <c r="Y625" s="26">
        <v>3.5</v>
      </c>
      <c r="Z625" s="26">
        <v>3.1</v>
      </c>
      <c r="AA625" s="26">
        <v>1</v>
      </c>
      <c r="AB625" s="26">
        <v>0.4</v>
      </c>
      <c r="AC625" s="26">
        <v>0</v>
      </c>
      <c r="AD625" s="26">
        <v>0</v>
      </c>
      <c r="AE625" s="26">
        <v>0</v>
      </c>
      <c r="AF625" s="26">
        <v>0</v>
      </c>
      <c r="AG625" s="26"/>
      <c r="AH625" s="26">
        <v>59</v>
      </c>
    </row>
    <row r="626" spans="1:34" x14ac:dyDescent="0.2">
      <c r="A626" s="12" t="s">
        <v>232</v>
      </c>
      <c r="B626" s="12" t="s">
        <v>231</v>
      </c>
      <c r="C626" s="12" t="s">
        <v>41</v>
      </c>
      <c r="D626" s="12" t="s">
        <v>5</v>
      </c>
      <c r="E626" s="12" t="s">
        <v>6</v>
      </c>
      <c r="F626" s="12" t="s">
        <v>7</v>
      </c>
      <c r="G626" s="26">
        <v>94.2</v>
      </c>
      <c r="H626" s="26"/>
      <c r="I626" s="26"/>
      <c r="J626" s="26"/>
      <c r="K626" s="26"/>
      <c r="L626" s="26"/>
      <c r="M626" s="26"/>
      <c r="N626" s="26">
        <v>94.2</v>
      </c>
      <c r="O626" s="26">
        <v>94.2</v>
      </c>
      <c r="P626" s="26">
        <v>94.2</v>
      </c>
      <c r="Q626" s="26">
        <v>94.2</v>
      </c>
      <c r="R626" s="26">
        <v>94.2</v>
      </c>
      <c r="S626" s="26">
        <v>94.2</v>
      </c>
      <c r="T626" s="26">
        <v>94.2</v>
      </c>
      <c r="U626" s="26">
        <v>94.2</v>
      </c>
      <c r="V626" s="26">
        <v>86.7</v>
      </c>
      <c r="W626" s="26">
        <v>70.400000000000006</v>
      </c>
      <c r="X626" s="26">
        <v>44.5</v>
      </c>
      <c r="Y626" s="26">
        <v>28.3</v>
      </c>
      <c r="Z626" s="26">
        <v>11.6</v>
      </c>
      <c r="AA626" s="26">
        <v>1.4</v>
      </c>
      <c r="AB626" s="26">
        <v>0</v>
      </c>
      <c r="AC626" s="26">
        <v>0</v>
      </c>
      <c r="AD626" s="26">
        <v>0</v>
      </c>
      <c r="AE626" s="26">
        <v>0</v>
      </c>
      <c r="AF626" s="26">
        <v>0</v>
      </c>
      <c r="AG626" s="26"/>
      <c r="AH626" s="26">
        <v>94.2</v>
      </c>
    </row>
    <row r="627" spans="1:34" x14ac:dyDescent="0.2">
      <c r="A627" s="12" t="s">
        <v>232</v>
      </c>
      <c r="B627" s="12" t="s">
        <v>231</v>
      </c>
      <c r="C627" s="12" t="s">
        <v>42</v>
      </c>
      <c r="D627" s="12" t="s">
        <v>5</v>
      </c>
      <c r="E627" s="12" t="s">
        <v>6</v>
      </c>
      <c r="F627" s="12" t="s">
        <v>7</v>
      </c>
      <c r="G627" s="26">
        <v>118.5</v>
      </c>
      <c r="H627" s="26">
        <v>79.099999999999994</v>
      </c>
      <c r="I627" s="26">
        <v>77.7</v>
      </c>
      <c r="J627" s="26">
        <v>66.5</v>
      </c>
      <c r="K627" s="26">
        <v>63.7</v>
      </c>
      <c r="L627" s="26">
        <v>156.6</v>
      </c>
      <c r="M627" s="26">
        <v>156.6</v>
      </c>
      <c r="N627" s="26">
        <v>230.7</v>
      </c>
      <c r="O627" s="26">
        <v>280.39999999999998</v>
      </c>
      <c r="P627" s="26">
        <v>259.5</v>
      </c>
      <c r="Q627" s="26">
        <v>311.8</v>
      </c>
      <c r="R627" s="26">
        <v>361.5</v>
      </c>
      <c r="S627" s="26">
        <v>368.7</v>
      </c>
      <c r="T627" s="26">
        <v>364.1</v>
      </c>
      <c r="U627" s="26">
        <v>226</v>
      </c>
      <c r="V627" s="26">
        <v>220.5</v>
      </c>
      <c r="W627" s="26">
        <v>148.5</v>
      </c>
      <c r="X627" s="26">
        <v>120</v>
      </c>
      <c r="Y627" s="26">
        <v>103</v>
      </c>
      <c r="Z627" s="26">
        <v>25</v>
      </c>
      <c r="AA627" s="26">
        <v>17</v>
      </c>
      <c r="AB627" s="26">
        <v>-1.5</v>
      </c>
      <c r="AC627" s="26">
        <v>-6</v>
      </c>
      <c r="AD627" s="26">
        <v>-8</v>
      </c>
      <c r="AE627" s="26">
        <v>-11</v>
      </c>
      <c r="AF627" s="26">
        <v>0</v>
      </c>
      <c r="AG627" s="26"/>
      <c r="AH627" s="26">
        <v>256.89999999999998</v>
      </c>
    </row>
    <row r="628" spans="1:34" x14ac:dyDescent="0.2">
      <c r="A628" s="12" t="s">
        <v>232</v>
      </c>
      <c r="B628" s="12" t="s">
        <v>231</v>
      </c>
      <c r="C628" s="12" t="s">
        <v>43</v>
      </c>
      <c r="D628" s="12" t="s">
        <v>5</v>
      </c>
      <c r="E628" s="12" t="s">
        <v>6</v>
      </c>
      <c r="F628" s="12" t="s">
        <v>7</v>
      </c>
      <c r="G628" s="26">
        <v>2.1</v>
      </c>
      <c r="H628" s="26">
        <v>2.1</v>
      </c>
      <c r="I628" s="26">
        <v>2.2000000000000002</v>
      </c>
      <c r="J628" s="26">
        <v>2.1</v>
      </c>
      <c r="K628" s="26">
        <v>2.2000000000000002</v>
      </c>
      <c r="L628" s="26">
        <v>2.2999999999999998</v>
      </c>
      <c r="M628" s="26">
        <v>2.2999999999999998</v>
      </c>
      <c r="N628" s="26">
        <v>2.4</v>
      </c>
      <c r="O628" s="26">
        <v>2.2999999999999998</v>
      </c>
      <c r="P628" s="26">
        <v>2.2000000000000002</v>
      </c>
      <c r="Q628" s="26">
        <v>2.1</v>
      </c>
      <c r="R628" s="26">
        <v>2</v>
      </c>
      <c r="S628" s="26">
        <v>1.9</v>
      </c>
      <c r="T628" s="26">
        <v>1.9</v>
      </c>
      <c r="U628" s="26">
        <v>1.8</v>
      </c>
      <c r="V628" s="26">
        <v>1.8</v>
      </c>
      <c r="W628" s="26">
        <v>1.5</v>
      </c>
      <c r="X628" s="26">
        <v>0.9</v>
      </c>
      <c r="Y628" s="26">
        <v>0</v>
      </c>
      <c r="Z628" s="26">
        <v>0</v>
      </c>
      <c r="AA628" s="26">
        <v>0</v>
      </c>
      <c r="AB628" s="26">
        <v>0</v>
      </c>
      <c r="AC628" s="26">
        <v>0</v>
      </c>
      <c r="AD628" s="26">
        <v>0</v>
      </c>
      <c r="AE628" s="26">
        <v>0</v>
      </c>
      <c r="AF628" s="26">
        <v>0</v>
      </c>
      <c r="AG628" s="26"/>
      <c r="AH628" s="26">
        <v>2.2999999999999998</v>
      </c>
    </row>
    <row r="629" spans="1:34" x14ac:dyDescent="0.2">
      <c r="A629" s="12" t="s">
        <v>232</v>
      </c>
      <c r="B629" s="12" t="s">
        <v>231</v>
      </c>
      <c r="C629" s="12" t="s">
        <v>44</v>
      </c>
      <c r="D629" s="12" t="s">
        <v>5</v>
      </c>
      <c r="E629" s="12" t="s">
        <v>6</v>
      </c>
      <c r="F629" s="12" t="s">
        <v>7</v>
      </c>
      <c r="G629" s="26">
        <v>24</v>
      </c>
      <c r="H629" s="26">
        <v>25.8</v>
      </c>
      <c r="I629" s="26"/>
      <c r="J629" s="26">
        <v>42.8</v>
      </c>
      <c r="K629" s="26">
        <v>44.5</v>
      </c>
      <c r="L629" s="26">
        <v>31.2</v>
      </c>
      <c r="M629" s="26">
        <v>31.2</v>
      </c>
      <c r="N629" s="26">
        <v>27.3</v>
      </c>
      <c r="O629" s="26">
        <v>6.4</v>
      </c>
      <c r="P629" s="26">
        <v>0</v>
      </c>
      <c r="Q629" s="26">
        <v>7</v>
      </c>
      <c r="R629" s="26">
        <v>1.4</v>
      </c>
      <c r="S629" s="26">
        <v>4.3</v>
      </c>
      <c r="T629" s="26">
        <v>4</v>
      </c>
      <c r="U629" s="26">
        <v>4.4000000000000004</v>
      </c>
      <c r="V629" s="26">
        <v>4.0999999999999996</v>
      </c>
      <c r="W629" s="26">
        <v>3.9</v>
      </c>
      <c r="X629" s="26">
        <v>2.6</v>
      </c>
      <c r="Y629" s="26">
        <v>2</v>
      </c>
      <c r="Z629" s="26">
        <v>1.3</v>
      </c>
      <c r="AA629" s="26">
        <v>0</v>
      </c>
      <c r="AB629" s="26">
        <v>0</v>
      </c>
      <c r="AC629" s="26">
        <v>0</v>
      </c>
      <c r="AD629" s="26">
        <v>0</v>
      </c>
      <c r="AE629" s="26">
        <v>0</v>
      </c>
      <c r="AF629" s="26"/>
      <c r="AG629" s="26"/>
      <c r="AH629" s="26">
        <v>11.2</v>
      </c>
    </row>
    <row r="630" spans="1:34" x14ac:dyDescent="0.2">
      <c r="A630" s="12" t="s">
        <v>232</v>
      </c>
      <c r="B630" s="12" t="s">
        <v>231</v>
      </c>
      <c r="C630" s="12" t="s">
        <v>45</v>
      </c>
      <c r="D630" s="12" t="s">
        <v>5</v>
      </c>
      <c r="E630" s="12" t="s">
        <v>6</v>
      </c>
      <c r="F630" s="12" t="s">
        <v>7</v>
      </c>
      <c r="G630" s="26">
        <v>15.5</v>
      </c>
      <c r="H630" s="26">
        <v>24.1</v>
      </c>
      <c r="I630" s="26">
        <v>26.1</v>
      </c>
      <c r="J630" s="26">
        <v>28.5</v>
      </c>
      <c r="K630" s="26">
        <v>29.9</v>
      </c>
      <c r="L630" s="26">
        <v>31.2</v>
      </c>
      <c r="M630" s="26">
        <v>31.6</v>
      </c>
      <c r="N630" s="26">
        <v>32.799999999999997</v>
      </c>
      <c r="O630" s="26">
        <v>34.6</v>
      </c>
      <c r="P630" s="26">
        <v>36.299999999999997</v>
      </c>
      <c r="Q630" s="26">
        <v>38.1</v>
      </c>
      <c r="R630" s="26">
        <v>37.5</v>
      </c>
      <c r="S630" s="26">
        <v>36.5</v>
      </c>
      <c r="T630" s="26">
        <v>31.6</v>
      </c>
      <c r="U630" s="26">
        <v>27.1</v>
      </c>
      <c r="V630" s="26">
        <v>22.8</v>
      </c>
      <c r="W630" s="26">
        <v>14.2</v>
      </c>
      <c r="X630" s="26">
        <v>11.3</v>
      </c>
      <c r="Y630" s="26">
        <v>9.1999999999999993</v>
      </c>
      <c r="Z630" s="26">
        <v>5.0999999999999996</v>
      </c>
      <c r="AA630" s="26">
        <v>2.2000000000000002</v>
      </c>
      <c r="AB630" s="26">
        <v>0.9</v>
      </c>
      <c r="AC630" s="26">
        <v>0</v>
      </c>
      <c r="AD630" s="26">
        <v>0</v>
      </c>
      <c r="AE630" s="26">
        <v>0</v>
      </c>
      <c r="AF630" s="26">
        <v>0</v>
      </c>
      <c r="AG630" s="26"/>
      <c r="AH630" s="26">
        <v>34.6</v>
      </c>
    </row>
    <row r="631" spans="1:34" x14ac:dyDescent="0.2">
      <c r="A631" s="12" t="s">
        <v>232</v>
      </c>
      <c r="B631" s="12" t="s">
        <v>231</v>
      </c>
      <c r="C631" s="12" t="s">
        <v>46</v>
      </c>
      <c r="D631" s="12" t="s">
        <v>5</v>
      </c>
      <c r="E631" s="12" t="s">
        <v>6</v>
      </c>
      <c r="F631" s="12" t="s">
        <v>7</v>
      </c>
      <c r="G631" s="26">
        <v>28.1</v>
      </c>
      <c r="H631" s="26">
        <v>906.5</v>
      </c>
      <c r="I631" s="26">
        <v>662.3</v>
      </c>
      <c r="J631" s="26">
        <v>674.6</v>
      </c>
      <c r="K631" s="26">
        <v>572.70000000000005</v>
      </c>
      <c r="L631" s="26">
        <v>892.2</v>
      </c>
      <c r="M631" s="26">
        <v>852.6</v>
      </c>
      <c r="N631" s="26">
        <v>933.5</v>
      </c>
      <c r="O631" s="26">
        <v>878.2</v>
      </c>
      <c r="P631" s="26">
        <v>674.5</v>
      </c>
      <c r="Q631" s="26">
        <v>737.9</v>
      </c>
      <c r="R631" s="26">
        <v>657.5</v>
      </c>
      <c r="S631" s="26">
        <v>576</v>
      </c>
      <c r="T631" s="26">
        <v>470.2</v>
      </c>
      <c r="U631" s="26">
        <v>370.2</v>
      </c>
      <c r="V631" s="26">
        <v>424.5</v>
      </c>
      <c r="W631" s="26">
        <v>230.8</v>
      </c>
      <c r="X631" s="26">
        <v>221.5</v>
      </c>
      <c r="Y631" s="26">
        <v>181.8</v>
      </c>
      <c r="Z631" s="26">
        <v>19.2</v>
      </c>
      <c r="AA631" s="26">
        <v>47.9</v>
      </c>
      <c r="AB631" s="26">
        <v>21.7</v>
      </c>
      <c r="AC631" s="26">
        <v>0</v>
      </c>
      <c r="AD631" s="26">
        <v>0</v>
      </c>
      <c r="AE631" s="26">
        <v>0</v>
      </c>
      <c r="AF631" s="26">
        <v>0</v>
      </c>
      <c r="AG631" s="26"/>
      <c r="AH631" s="26">
        <v>828.7</v>
      </c>
    </row>
    <row r="632" spans="1:34" x14ac:dyDescent="0.2">
      <c r="A632" s="12" t="s">
        <v>232</v>
      </c>
      <c r="B632" s="12" t="s">
        <v>231</v>
      </c>
      <c r="C632" s="12" t="s">
        <v>47</v>
      </c>
      <c r="D632" s="12" t="s">
        <v>5</v>
      </c>
      <c r="E632" s="12" t="s">
        <v>6</v>
      </c>
      <c r="F632" s="12" t="s">
        <v>7</v>
      </c>
      <c r="G632" s="26">
        <v>29237.200000000001</v>
      </c>
      <c r="H632" s="26">
        <v>34783</v>
      </c>
      <c r="I632" s="26">
        <v>41829</v>
      </c>
      <c r="J632" s="26">
        <v>50263.199999999997</v>
      </c>
      <c r="K632" s="26">
        <v>57044.6</v>
      </c>
      <c r="L632" s="26">
        <v>66282.600000000006</v>
      </c>
      <c r="M632" s="26">
        <v>70778.600000000006</v>
      </c>
      <c r="N632" s="26">
        <v>75290.8</v>
      </c>
      <c r="O632" s="26">
        <v>47089</v>
      </c>
      <c r="P632" s="26">
        <v>51076.4</v>
      </c>
      <c r="Q632" s="26">
        <v>55414.2</v>
      </c>
      <c r="R632" s="26">
        <v>42983.4</v>
      </c>
      <c r="S632" s="26">
        <v>39123.599999999999</v>
      </c>
      <c r="T632" s="26">
        <v>33922.6</v>
      </c>
      <c r="U632" s="26">
        <v>30621.200000000001</v>
      </c>
      <c r="V632" s="26">
        <v>22808.799999999999</v>
      </c>
      <c r="W632" s="26">
        <v>17902.5</v>
      </c>
      <c r="X632" s="26">
        <v>13123.8</v>
      </c>
      <c r="Y632" s="26">
        <v>12414.9</v>
      </c>
      <c r="Z632" s="26">
        <v>5832.1</v>
      </c>
      <c r="AA632" s="26">
        <v>263</v>
      </c>
      <c r="AB632" s="26">
        <v>370.3</v>
      </c>
      <c r="AC632" s="26">
        <v>968.6</v>
      </c>
      <c r="AD632" s="26">
        <v>126.9</v>
      </c>
      <c r="AE632" s="26">
        <v>58.4</v>
      </c>
      <c r="AF632" s="26">
        <v>-386.6</v>
      </c>
      <c r="AG632" s="26"/>
      <c r="AH632" s="26">
        <v>57818.7</v>
      </c>
    </row>
    <row r="633" spans="1:34" x14ac:dyDescent="0.2">
      <c r="A633" s="12" t="s">
        <v>232</v>
      </c>
      <c r="B633" s="12" t="s">
        <v>231</v>
      </c>
      <c r="C633" s="12" t="s">
        <v>48</v>
      </c>
      <c r="D633" s="12" t="s">
        <v>5</v>
      </c>
      <c r="E633" s="12" t="s">
        <v>6</v>
      </c>
      <c r="F633" s="12" t="s">
        <v>7</v>
      </c>
      <c r="G633" s="26">
        <v>1193.8</v>
      </c>
      <c r="H633" s="26">
        <v>1519.6</v>
      </c>
      <c r="I633" s="26">
        <v>2025.8</v>
      </c>
      <c r="J633" s="26">
        <v>1686</v>
      </c>
      <c r="K633" s="26"/>
      <c r="L633" s="26"/>
      <c r="M633" s="26">
        <v>2114.6</v>
      </c>
      <c r="N633" s="26">
        <v>2156.4</v>
      </c>
      <c r="O633" s="26">
        <v>2301.8000000000002</v>
      </c>
      <c r="P633" s="26">
        <v>2166.4</v>
      </c>
      <c r="Q633" s="26">
        <v>1224</v>
      </c>
      <c r="R633" s="26">
        <v>985.5</v>
      </c>
      <c r="S633" s="26">
        <v>1149.3</v>
      </c>
      <c r="T633" s="26">
        <v>1164.8</v>
      </c>
      <c r="U633" s="26">
        <v>907</v>
      </c>
      <c r="V633" s="26">
        <v>1058.0999999999999</v>
      </c>
      <c r="W633" s="26">
        <v>898.5</v>
      </c>
      <c r="X633" s="26">
        <v>556.9</v>
      </c>
      <c r="Y633" s="26">
        <v>660.4</v>
      </c>
      <c r="Z633" s="26">
        <v>263.10000000000002</v>
      </c>
      <c r="AA633" s="26">
        <v>208</v>
      </c>
      <c r="AB633" s="26">
        <v>110.6</v>
      </c>
      <c r="AC633" s="26">
        <v>0</v>
      </c>
      <c r="AD633" s="26">
        <v>0</v>
      </c>
      <c r="AE633" s="26">
        <v>0</v>
      </c>
      <c r="AF633" s="26">
        <v>0</v>
      </c>
      <c r="AG633" s="26"/>
      <c r="AH633" s="26">
        <v>2208.1999999999998</v>
      </c>
    </row>
    <row r="634" spans="1:34" x14ac:dyDescent="0.2">
      <c r="A634" s="12" t="s">
        <v>232</v>
      </c>
      <c r="B634" s="12" t="s">
        <v>231</v>
      </c>
      <c r="C634" s="12" t="s">
        <v>49</v>
      </c>
      <c r="D634" s="12" t="s">
        <v>5</v>
      </c>
      <c r="E634" s="12" t="s">
        <v>6</v>
      </c>
      <c r="F634" s="12" t="s">
        <v>7</v>
      </c>
      <c r="G634" s="26">
        <v>2.9</v>
      </c>
      <c r="H634" s="26">
        <v>0.7</v>
      </c>
      <c r="I634" s="26"/>
      <c r="J634" s="26">
        <v>1.3</v>
      </c>
      <c r="K634" s="26"/>
      <c r="L634" s="26"/>
      <c r="M634" s="26"/>
      <c r="N634" s="26">
        <v>2.2999999999999998</v>
      </c>
      <c r="O634" s="26">
        <v>2.2999999999999998</v>
      </c>
      <c r="P634" s="26">
        <v>2.9</v>
      </c>
      <c r="Q634" s="26">
        <v>3.6</v>
      </c>
      <c r="R634" s="26">
        <v>2.5</v>
      </c>
      <c r="S634" s="26">
        <v>2.7</v>
      </c>
      <c r="T634" s="26">
        <v>1.9</v>
      </c>
      <c r="U634" s="26">
        <v>1.8</v>
      </c>
      <c r="V634" s="26">
        <v>1.2</v>
      </c>
      <c r="W634" s="26">
        <v>1.1000000000000001</v>
      </c>
      <c r="X634" s="26">
        <v>0.9</v>
      </c>
      <c r="Y634" s="26">
        <v>0.8</v>
      </c>
      <c r="Z634" s="26">
        <v>0.3</v>
      </c>
      <c r="AA634" s="26">
        <v>0</v>
      </c>
      <c r="AB634" s="26">
        <v>0</v>
      </c>
      <c r="AC634" s="26">
        <v>0</v>
      </c>
      <c r="AD634" s="26">
        <v>0</v>
      </c>
      <c r="AE634" s="26">
        <v>0</v>
      </c>
      <c r="AF634" s="26">
        <v>0</v>
      </c>
      <c r="AG634" s="26"/>
      <c r="AH634" s="26">
        <v>2.5</v>
      </c>
    </row>
    <row r="635" spans="1:34" x14ac:dyDescent="0.2">
      <c r="A635" s="12" t="s">
        <v>232</v>
      </c>
      <c r="B635" s="12" t="s">
        <v>231</v>
      </c>
      <c r="C635" s="12" t="s">
        <v>50</v>
      </c>
      <c r="D635" s="12" t="s">
        <v>5</v>
      </c>
      <c r="E635" s="12" t="s">
        <v>6</v>
      </c>
      <c r="F635" s="12" t="s">
        <v>7</v>
      </c>
      <c r="G635" s="26">
        <v>16.899999999999999</v>
      </c>
      <c r="H635" s="26">
        <v>7.5</v>
      </c>
      <c r="I635" s="26"/>
      <c r="J635" s="26">
        <v>53.4</v>
      </c>
      <c r="K635" s="26"/>
      <c r="L635" s="26"/>
      <c r="M635" s="26">
        <v>27.1</v>
      </c>
      <c r="N635" s="26">
        <v>13.6</v>
      </c>
      <c r="O635" s="26">
        <v>12.8</v>
      </c>
      <c r="P635" s="26">
        <v>9.1999999999999993</v>
      </c>
      <c r="Q635" s="26">
        <v>6.6</v>
      </c>
      <c r="R635" s="26">
        <v>9.3000000000000007</v>
      </c>
      <c r="S635" s="26">
        <v>11.4</v>
      </c>
      <c r="T635" s="26">
        <v>2.5</v>
      </c>
      <c r="U635" s="26">
        <v>5.5</v>
      </c>
      <c r="V635" s="26">
        <v>7</v>
      </c>
      <c r="W635" s="26">
        <v>4.7</v>
      </c>
      <c r="X635" s="26">
        <v>3.7</v>
      </c>
      <c r="Y635" s="26">
        <v>3.3</v>
      </c>
      <c r="Z635" s="26">
        <v>1.5</v>
      </c>
      <c r="AA635" s="26">
        <v>1.4</v>
      </c>
      <c r="AB635" s="26">
        <v>0.2</v>
      </c>
      <c r="AC635" s="26">
        <v>0</v>
      </c>
      <c r="AD635" s="26">
        <v>0</v>
      </c>
      <c r="AE635" s="26">
        <v>0</v>
      </c>
      <c r="AF635" s="26">
        <v>0</v>
      </c>
      <c r="AG635" s="26"/>
      <c r="AH635" s="26">
        <v>11.9</v>
      </c>
    </row>
    <row r="636" spans="1:34" x14ac:dyDescent="0.2">
      <c r="A636" s="12" t="s">
        <v>232</v>
      </c>
      <c r="B636" s="12" t="s">
        <v>231</v>
      </c>
      <c r="C636" s="12" t="s">
        <v>51</v>
      </c>
      <c r="D636" s="12" t="s">
        <v>5</v>
      </c>
      <c r="E636" s="12" t="s">
        <v>6</v>
      </c>
      <c r="F636" s="12" t="s">
        <v>7</v>
      </c>
      <c r="G636" s="26">
        <v>2.2999999999999998</v>
      </c>
      <c r="H636" s="26">
        <v>0</v>
      </c>
      <c r="I636" s="26"/>
      <c r="J636" s="26">
        <v>0</v>
      </c>
      <c r="K636" s="26"/>
      <c r="L636" s="26"/>
      <c r="M636" s="26"/>
      <c r="N636" s="26">
        <v>2.2999999999999998</v>
      </c>
      <c r="O636" s="26">
        <v>1.7</v>
      </c>
      <c r="P636" s="26">
        <v>1.2</v>
      </c>
      <c r="Q636" s="26">
        <v>0.5</v>
      </c>
      <c r="R636" s="26">
        <v>0</v>
      </c>
      <c r="S636" s="26">
        <v>0</v>
      </c>
      <c r="T636" s="26"/>
      <c r="U636" s="26"/>
      <c r="V636" s="26">
        <v>0</v>
      </c>
      <c r="W636" s="26">
        <v>0</v>
      </c>
      <c r="X636" s="26">
        <v>0</v>
      </c>
      <c r="Y636" s="26">
        <v>0</v>
      </c>
      <c r="Z636" s="26">
        <v>0</v>
      </c>
      <c r="AA636" s="26">
        <v>0</v>
      </c>
      <c r="AB636" s="26">
        <v>0</v>
      </c>
      <c r="AC636" s="26">
        <v>0</v>
      </c>
      <c r="AD636" s="26">
        <v>0</v>
      </c>
      <c r="AE636" s="26">
        <v>0</v>
      </c>
      <c r="AF636" s="26">
        <v>0</v>
      </c>
      <c r="AG636" s="26"/>
      <c r="AH636" s="26">
        <v>1.7</v>
      </c>
    </row>
    <row r="637" spans="1:34" x14ac:dyDescent="0.2">
      <c r="A637" s="12" t="s">
        <v>232</v>
      </c>
      <c r="B637" s="12" t="s">
        <v>231</v>
      </c>
      <c r="C637" s="12" t="s">
        <v>52</v>
      </c>
      <c r="D637" s="12" t="s">
        <v>5</v>
      </c>
      <c r="E637" s="12" t="s">
        <v>6</v>
      </c>
      <c r="F637" s="12" t="s">
        <v>7</v>
      </c>
      <c r="G637" s="26">
        <v>242.5</v>
      </c>
      <c r="H637" s="26">
        <v>342</v>
      </c>
      <c r="I637" s="26"/>
      <c r="J637" s="26">
        <v>267</v>
      </c>
      <c r="K637" s="26">
        <v>216</v>
      </c>
      <c r="L637" s="26">
        <v>221.5</v>
      </c>
      <c r="M637" s="26">
        <v>184</v>
      </c>
      <c r="N637" s="26">
        <v>158.5</v>
      </c>
      <c r="O637" s="26">
        <v>497.2</v>
      </c>
      <c r="P637" s="26">
        <v>94.8</v>
      </c>
      <c r="Q637" s="26">
        <v>-204.2</v>
      </c>
      <c r="R637" s="26">
        <v>152.30000000000001</v>
      </c>
      <c r="S637" s="26">
        <v>105.9</v>
      </c>
      <c r="T637" s="26">
        <v>144.6</v>
      </c>
      <c r="U637" s="26">
        <v>137.4</v>
      </c>
      <c r="V637" s="26">
        <v>142.5</v>
      </c>
      <c r="W637" s="26">
        <v>111.5</v>
      </c>
      <c r="X637" s="26">
        <v>96.1</v>
      </c>
      <c r="Y637" s="26">
        <v>55.7</v>
      </c>
      <c r="Z637" s="26">
        <v>27.9</v>
      </c>
      <c r="AA637" s="26">
        <v>13.9</v>
      </c>
      <c r="AB637" s="26">
        <v>6.7</v>
      </c>
      <c r="AC637" s="26">
        <v>0</v>
      </c>
      <c r="AD637" s="26">
        <v>0</v>
      </c>
      <c r="AE637" s="26">
        <v>0</v>
      </c>
      <c r="AF637" s="26">
        <v>0</v>
      </c>
      <c r="AG637" s="26"/>
      <c r="AH637" s="26">
        <v>250.2</v>
      </c>
    </row>
    <row r="638" spans="1:34" x14ac:dyDescent="0.2">
      <c r="A638" s="12" t="s">
        <v>232</v>
      </c>
      <c r="B638" s="12" t="s">
        <v>231</v>
      </c>
      <c r="C638" s="12" t="s">
        <v>53</v>
      </c>
      <c r="D638" s="12" t="s">
        <v>5</v>
      </c>
      <c r="E638" s="12" t="s">
        <v>6</v>
      </c>
      <c r="F638" s="12" t="s">
        <v>7</v>
      </c>
      <c r="G638" s="26">
        <v>141.6</v>
      </c>
      <c r="H638" s="26">
        <v>187.7</v>
      </c>
      <c r="I638" s="26"/>
      <c r="J638" s="26">
        <v>257.5</v>
      </c>
      <c r="K638" s="26"/>
      <c r="L638" s="26">
        <v>204.1</v>
      </c>
      <c r="M638" s="26">
        <v>342</v>
      </c>
      <c r="N638" s="26">
        <v>354.3</v>
      </c>
      <c r="O638" s="26">
        <v>383.9</v>
      </c>
      <c r="P638" s="26">
        <v>144.4</v>
      </c>
      <c r="Q638" s="26">
        <v>267.8</v>
      </c>
      <c r="R638" s="26">
        <v>166.2</v>
      </c>
      <c r="S638" s="26">
        <v>206.4</v>
      </c>
      <c r="T638" s="26">
        <v>148</v>
      </c>
      <c r="U638" s="26">
        <v>106.5</v>
      </c>
      <c r="V638" s="26">
        <v>93.4</v>
      </c>
      <c r="W638" s="26">
        <v>79.400000000000006</v>
      </c>
      <c r="X638" s="26">
        <v>70.099999999999994</v>
      </c>
      <c r="Y638" s="26">
        <v>85.5</v>
      </c>
      <c r="Z638" s="26">
        <v>50</v>
      </c>
      <c r="AA638" s="26">
        <v>20</v>
      </c>
      <c r="AB638" s="26">
        <v>12</v>
      </c>
      <c r="AC638" s="26">
        <v>0</v>
      </c>
      <c r="AD638" s="26">
        <v>0</v>
      </c>
      <c r="AE638" s="26">
        <v>0</v>
      </c>
      <c r="AF638" s="26">
        <v>0</v>
      </c>
      <c r="AG638" s="26"/>
      <c r="AH638" s="26">
        <v>294.2</v>
      </c>
    </row>
    <row r="639" spans="1:34" x14ac:dyDescent="0.2">
      <c r="A639" s="12" t="s">
        <v>232</v>
      </c>
      <c r="B639" s="12" t="s">
        <v>231</v>
      </c>
      <c r="C639" s="12" t="s">
        <v>54</v>
      </c>
      <c r="D639" s="12" t="s">
        <v>5</v>
      </c>
      <c r="E639" s="12" t="s">
        <v>6</v>
      </c>
      <c r="F639" s="12" t="s">
        <v>7</v>
      </c>
      <c r="G639" s="26">
        <v>515</v>
      </c>
      <c r="H639" s="26">
        <v>515</v>
      </c>
      <c r="I639" s="26">
        <v>464</v>
      </c>
      <c r="J639" s="26">
        <v>337</v>
      </c>
      <c r="K639" s="26">
        <v>433.8</v>
      </c>
      <c r="L639" s="26">
        <v>252.8</v>
      </c>
      <c r="M639" s="26">
        <v>314</v>
      </c>
      <c r="N639" s="26">
        <v>193.5</v>
      </c>
      <c r="O639" s="26">
        <v>184.1</v>
      </c>
      <c r="P639" s="26">
        <v>280.39999999999998</v>
      </c>
      <c r="Q639" s="26">
        <v>85.7</v>
      </c>
      <c r="R639" s="26">
        <v>141.5</v>
      </c>
      <c r="S639" s="26">
        <v>171.2</v>
      </c>
      <c r="T639" s="26">
        <v>113.8</v>
      </c>
      <c r="U639" s="26">
        <v>140.1</v>
      </c>
      <c r="V639" s="26">
        <v>88.7</v>
      </c>
      <c r="W639" s="26">
        <v>78.2</v>
      </c>
      <c r="X639" s="26">
        <v>43.5</v>
      </c>
      <c r="Y639" s="26">
        <v>-31.4</v>
      </c>
      <c r="Z639" s="26">
        <v>-5</v>
      </c>
      <c r="AA639" s="26">
        <v>0</v>
      </c>
      <c r="AB639" s="26">
        <v>0</v>
      </c>
      <c r="AC639" s="26">
        <v>0</v>
      </c>
      <c r="AD639" s="26">
        <v>0</v>
      </c>
      <c r="AE639" s="26">
        <v>0</v>
      </c>
      <c r="AF639" s="26"/>
      <c r="AG639" s="26"/>
      <c r="AH639" s="26">
        <v>219.3</v>
      </c>
    </row>
    <row r="640" spans="1:34" x14ac:dyDescent="0.2">
      <c r="A640" s="12" t="s">
        <v>232</v>
      </c>
      <c r="B640" s="12" t="s">
        <v>231</v>
      </c>
      <c r="C640" s="12" t="s">
        <v>55</v>
      </c>
      <c r="D640" s="12" t="s">
        <v>5</v>
      </c>
      <c r="E640" s="12" t="s">
        <v>6</v>
      </c>
      <c r="F640" s="12" t="s">
        <v>7</v>
      </c>
      <c r="G640" s="26">
        <v>884.4</v>
      </c>
      <c r="H640" s="26">
        <v>974</v>
      </c>
      <c r="I640" s="26">
        <v>778.4</v>
      </c>
      <c r="J640" s="26">
        <v>327.8</v>
      </c>
      <c r="K640" s="26">
        <v>122</v>
      </c>
      <c r="L640" s="26">
        <v>125</v>
      </c>
      <c r="M640" s="26">
        <v>150</v>
      </c>
      <c r="N640" s="26">
        <v>546.20000000000005</v>
      </c>
      <c r="O640" s="26">
        <v>663.8</v>
      </c>
      <c r="P640" s="26">
        <v>665.4</v>
      </c>
      <c r="Q640" s="26">
        <v>531.4</v>
      </c>
      <c r="R640" s="26">
        <v>571.4</v>
      </c>
      <c r="S640" s="26">
        <v>533.70000000000005</v>
      </c>
      <c r="T640" s="26">
        <v>504</v>
      </c>
      <c r="U640" s="26">
        <v>488.8</v>
      </c>
      <c r="V640" s="26">
        <v>481</v>
      </c>
      <c r="W640" s="26">
        <v>445.1</v>
      </c>
      <c r="X640" s="26">
        <v>208.6</v>
      </c>
      <c r="Y640" s="26">
        <v>239.5</v>
      </c>
      <c r="Z640" s="26">
        <v>83.5</v>
      </c>
      <c r="AA640" s="26">
        <v>74.400000000000006</v>
      </c>
      <c r="AB640" s="26">
        <v>0</v>
      </c>
      <c r="AC640" s="26">
        <v>0</v>
      </c>
      <c r="AD640" s="26">
        <v>0</v>
      </c>
      <c r="AE640" s="26">
        <v>0</v>
      </c>
      <c r="AF640" s="26">
        <v>0</v>
      </c>
      <c r="AG640" s="26"/>
      <c r="AH640" s="26">
        <v>625.1</v>
      </c>
    </row>
    <row r="641" spans="1:34" x14ac:dyDescent="0.2">
      <c r="A641" s="12" t="s">
        <v>232</v>
      </c>
      <c r="B641" s="12" t="s">
        <v>231</v>
      </c>
      <c r="C641" s="12" t="s">
        <v>56</v>
      </c>
      <c r="D641" s="12" t="s">
        <v>5</v>
      </c>
      <c r="E641" s="12" t="s">
        <v>6</v>
      </c>
      <c r="F641" s="12" t="s">
        <v>7</v>
      </c>
      <c r="G641" s="26">
        <v>950</v>
      </c>
      <c r="H641" s="26">
        <v>950</v>
      </c>
      <c r="I641" s="26"/>
      <c r="J641" s="26"/>
      <c r="K641" s="26"/>
      <c r="L641" s="26"/>
      <c r="M641" s="26"/>
      <c r="N641" s="26">
        <v>825</v>
      </c>
      <c r="O641" s="26">
        <v>267</v>
      </c>
      <c r="P641" s="26">
        <v>233</v>
      </c>
      <c r="Q641" s="26">
        <v>112</v>
      </c>
      <c r="R641" s="26">
        <v>106</v>
      </c>
      <c r="S641" s="26">
        <v>77</v>
      </c>
      <c r="T641" s="26">
        <v>320.8</v>
      </c>
      <c r="U641" s="26">
        <v>299</v>
      </c>
      <c r="V641" s="26">
        <v>587.4</v>
      </c>
      <c r="W641" s="26">
        <v>7.3</v>
      </c>
      <c r="X641" s="26">
        <v>91.8</v>
      </c>
      <c r="Y641" s="26">
        <v>24.5</v>
      </c>
      <c r="Z641" s="26">
        <v>40.700000000000003</v>
      </c>
      <c r="AA641" s="26">
        <v>33.5</v>
      </c>
      <c r="AB641" s="26">
        <v>27.2</v>
      </c>
      <c r="AC641" s="26">
        <v>0</v>
      </c>
      <c r="AD641" s="26">
        <v>0</v>
      </c>
      <c r="AE641" s="26">
        <v>0</v>
      </c>
      <c r="AF641" s="26">
        <v>0</v>
      </c>
      <c r="AG641" s="26"/>
      <c r="AH641" s="26">
        <v>441.7</v>
      </c>
    </row>
    <row r="642" spans="1:34" x14ac:dyDescent="0.2">
      <c r="A642" s="12" t="s">
        <v>232</v>
      </c>
      <c r="B642" s="12" t="s">
        <v>231</v>
      </c>
      <c r="C642" s="12" t="s">
        <v>57</v>
      </c>
      <c r="D642" s="12" t="s">
        <v>5</v>
      </c>
      <c r="E642" s="12" t="s">
        <v>6</v>
      </c>
      <c r="F642" s="12" t="s">
        <v>7</v>
      </c>
      <c r="G642" s="26">
        <v>9.1999999999999993</v>
      </c>
      <c r="H642" s="26">
        <v>8.1999999999999993</v>
      </c>
      <c r="I642" s="26"/>
      <c r="J642" s="26">
        <v>7.2</v>
      </c>
      <c r="K642" s="26"/>
      <c r="L642" s="26"/>
      <c r="M642" s="26"/>
      <c r="N642" s="26">
        <v>793</v>
      </c>
      <c r="O642" s="26">
        <v>735</v>
      </c>
      <c r="P642" s="26">
        <v>469</v>
      </c>
      <c r="Q642" s="26">
        <v>688.5</v>
      </c>
      <c r="R642" s="26">
        <v>368.1</v>
      </c>
      <c r="S642" s="26">
        <v>386.6</v>
      </c>
      <c r="T642" s="26">
        <v>639.4</v>
      </c>
      <c r="U642" s="26">
        <v>569.4</v>
      </c>
      <c r="V642" s="26">
        <v>566.9</v>
      </c>
      <c r="W642" s="26">
        <v>329.1</v>
      </c>
      <c r="X642" s="26">
        <v>268.7</v>
      </c>
      <c r="Y642" s="26">
        <v>170.7</v>
      </c>
      <c r="Z642" s="26">
        <v>48.9</v>
      </c>
      <c r="AA642" s="26">
        <v>8.6</v>
      </c>
      <c r="AB642" s="26">
        <v>4</v>
      </c>
      <c r="AC642" s="26">
        <v>0</v>
      </c>
      <c r="AD642" s="26">
        <v>0</v>
      </c>
      <c r="AE642" s="26">
        <v>0</v>
      </c>
      <c r="AF642" s="26">
        <v>0</v>
      </c>
      <c r="AG642" s="26"/>
      <c r="AH642" s="26">
        <v>665.7</v>
      </c>
    </row>
    <row r="643" spans="1:34" x14ac:dyDescent="0.2">
      <c r="A643" s="12" t="s">
        <v>232</v>
      </c>
      <c r="B643" s="12" t="s">
        <v>231</v>
      </c>
      <c r="C643" s="12" t="s">
        <v>58</v>
      </c>
      <c r="D643" s="12" t="s">
        <v>5</v>
      </c>
      <c r="E643" s="12" t="s">
        <v>6</v>
      </c>
      <c r="F643" s="12" t="s">
        <v>7</v>
      </c>
      <c r="G643" s="26">
        <v>21.9</v>
      </c>
      <c r="H643" s="26">
        <v>22.3</v>
      </c>
      <c r="I643" s="26"/>
      <c r="J643" s="26">
        <v>22.1</v>
      </c>
      <c r="K643" s="26"/>
      <c r="L643" s="26"/>
      <c r="M643" s="26"/>
      <c r="N643" s="26">
        <v>22.7</v>
      </c>
      <c r="O643" s="26">
        <v>21.5</v>
      </c>
      <c r="P643" s="26">
        <v>18.899999999999999</v>
      </c>
      <c r="Q643" s="26">
        <v>20.6</v>
      </c>
      <c r="R643" s="26">
        <v>20.6</v>
      </c>
      <c r="S643" s="26">
        <v>20.7</v>
      </c>
      <c r="T643" s="26">
        <v>18</v>
      </c>
      <c r="U643" s="26">
        <v>15.8</v>
      </c>
      <c r="V643" s="26">
        <v>12.1</v>
      </c>
      <c r="W643" s="26">
        <v>8.8000000000000007</v>
      </c>
      <c r="X643" s="26">
        <v>7.1</v>
      </c>
      <c r="Y643" s="26">
        <v>3.1</v>
      </c>
      <c r="Z643" s="26">
        <v>2.2000000000000002</v>
      </c>
      <c r="AA643" s="26">
        <v>0.9</v>
      </c>
      <c r="AB643" s="26">
        <v>0.6</v>
      </c>
      <c r="AC643" s="26">
        <v>0</v>
      </c>
      <c r="AD643" s="26">
        <v>0</v>
      </c>
      <c r="AE643" s="26">
        <v>0</v>
      </c>
      <c r="AF643" s="26">
        <v>0</v>
      </c>
      <c r="AG643" s="26"/>
      <c r="AH643" s="26">
        <v>21</v>
      </c>
    </row>
    <row r="644" spans="1:34" x14ac:dyDescent="0.2">
      <c r="A644" s="12" t="s">
        <v>232</v>
      </c>
      <c r="B644" s="12" t="s">
        <v>231</v>
      </c>
      <c r="C644" s="12" t="s">
        <v>59</v>
      </c>
      <c r="D644" s="12" t="s">
        <v>5</v>
      </c>
      <c r="E644" s="12" t="s">
        <v>6</v>
      </c>
      <c r="F644" s="12" t="s">
        <v>7</v>
      </c>
      <c r="G644" s="26">
        <v>0</v>
      </c>
      <c r="H644" s="26"/>
      <c r="I644" s="26"/>
      <c r="J644" s="26"/>
      <c r="K644" s="26"/>
      <c r="L644" s="26">
        <v>1.5</v>
      </c>
      <c r="M644" s="26">
        <v>1.5</v>
      </c>
      <c r="N644" s="26">
        <v>1</v>
      </c>
      <c r="O644" s="26">
        <v>1.7</v>
      </c>
      <c r="P644" s="26">
        <v>1.7</v>
      </c>
      <c r="Q644" s="26">
        <v>2.1</v>
      </c>
      <c r="R644" s="26">
        <v>1.1000000000000001</v>
      </c>
      <c r="S644" s="26">
        <v>2.1</v>
      </c>
      <c r="T644" s="26">
        <v>1.6</v>
      </c>
      <c r="U644" s="26">
        <v>3</v>
      </c>
      <c r="V644" s="26">
        <v>1.4</v>
      </c>
      <c r="W644" s="26">
        <v>1</v>
      </c>
      <c r="X644" s="26">
        <v>1.4</v>
      </c>
      <c r="Y644" s="26">
        <v>0.5</v>
      </c>
      <c r="Z644" s="26">
        <v>0</v>
      </c>
      <c r="AA644" s="26">
        <v>0</v>
      </c>
      <c r="AB644" s="26">
        <v>0</v>
      </c>
      <c r="AC644" s="26">
        <v>0</v>
      </c>
      <c r="AD644" s="26">
        <v>0</v>
      </c>
      <c r="AE644" s="26">
        <v>0</v>
      </c>
      <c r="AF644" s="26">
        <v>0</v>
      </c>
      <c r="AG644" s="26"/>
      <c r="AH644" s="26">
        <v>1.5</v>
      </c>
    </row>
    <row r="645" spans="1:34" x14ac:dyDescent="0.2">
      <c r="A645" s="12" t="s">
        <v>232</v>
      </c>
      <c r="B645" s="12" t="s">
        <v>231</v>
      </c>
      <c r="C645" s="12" t="s">
        <v>60</v>
      </c>
      <c r="D645" s="12" t="s">
        <v>5</v>
      </c>
      <c r="E645" s="12" t="s">
        <v>6</v>
      </c>
      <c r="F645" s="12" t="s">
        <v>7</v>
      </c>
      <c r="G645" s="26">
        <v>228.7</v>
      </c>
      <c r="H645" s="26">
        <v>256.10000000000002</v>
      </c>
      <c r="I645" s="26"/>
      <c r="J645" s="26"/>
      <c r="K645" s="26">
        <v>274.2</v>
      </c>
      <c r="L645" s="26">
        <v>329.8</v>
      </c>
      <c r="M645" s="26">
        <v>433.3</v>
      </c>
      <c r="N645" s="26">
        <v>634</v>
      </c>
      <c r="O645" s="26">
        <v>558.70000000000005</v>
      </c>
      <c r="P645" s="26">
        <v>426.8</v>
      </c>
      <c r="Q645" s="26">
        <v>311.39999999999998</v>
      </c>
      <c r="R645" s="26">
        <v>752.1</v>
      </c>
      <c r="S645" s="26">
        <v>401.9</v>
      </c>
      <c r="T645" s="26">
        <v>485.8</v>
      </c>
      <c r="U645" s="26">
        <v>329.8</v>
      </c>
      <c r="V645" s="26">
        <v>266.5</v>
      </c>
      <c r="W645" s="26">
        <v>310.39999999999998</v>
      </c>
      <c r="X645" s="26">
        <v>204.3</v>
      </c>
      <c r="Y645" s="26">
        <v>156.19999999999999</v>
      </c>
      <c r="Z645" s="26">
        <v>24.4</v>
      </c>
      <c r="AA645" s="26">
        <v>4.5</v>
      </c>
      <c r="AB645" s="26">
        <v>28.3</v>
      </c>
      <c r="AC645" s="26">
        <v>0.8</v>
      </c>
      <c r="AD645" s="26">
        <v>0.5</v>
      </c>
      <c r="AE645" s="26">
        <v>0</v>
      </c>
      <c r="AF645" s="26">
        <v>0</v>
      </c>
      <c r="AG645" s="26"/>
      <c r="AH645" s="26">
        <v>539.79999999999995</v>
      </c>
    </row>
    <row r="646" spans="1:34" x14ac:dyDescent="0.2">
      <c r="A646" s="12" t="s">
        <v>232</v>
      </c>
      <c r="B646" s="12" t="s">
        <v>231</v>
      </c>
      <c r="C646" s="12" t="s">
        <v>61</v>
      </c>
      <c r="D646" s="12" t="s">
        <v>5</v>
      </c>
      <c r="E646" s="12" t="s">
        <v>6</v>
      </c>
      <c r="F646" s="12" t="s">
        <v>7</v>
      </c>
      <c r="G646" s="26">
        <v>703.6</v>
      </c>
      <c r="H646" s="26">
        <v>458.3</v>
      </c>
      <c r="I646" s="26">
        <v>603.6</v>
      </c>
      <c r="J646" s="26">
        <v>690.9</v>
      </c>
      <c r="K646" s="26">
        <v>403.5</v>
      </c>
      <c r="L646" s="26">
        <v>261.5</v>
      </c>
      <c r="M646" s="26">
        <v>78.400000000000006</v>
      </c>
      <c r="N646" s="26">
        <v>314.7</v>
      </c>
      <c r="O646" s="26">
        <v>269.2</v>
      </c>
      <c r="P646" s="26">
        <v>320.39999999999998</v>
      </c>
      <c r="Q646" s="26">
        <v>271.7</v>
      </c>
      <c r="R646" s="26">
        <v>153</v>
      </c>
      <c r="S646" s="26">
        <v>230.5</v>
      </c>
      <c r="T646" s="26">
        <v>207</v>
      </c>
      <c r="U646" s="26">
        <v>229.6</v>
      </c>
      <c r="V646" s="26">
        <v>256.3</v>
      </c>
      <c r="W646" s="26">
        <v>147.4</v>
      </c>
      <c r="X646" s="26">
        <v>132.5</v>
      </c>
      <c r="Y646" s="26">
        <v>63</v>
      </c>
      <c r="Z646" s="26">
        <v>28.3</v>
      </c>
      <c r="AA646" s="26">
        <v>8.1999999999999993</v>
      </c>
      <c r="AB646" s="26">
        <v>10.4</v>
      </c>
      <c r="AC646" s="26">
        <v>0</v>
      </c>
      <c r="AD646" s="26">
        <v>0</v>
      </c>
      <c r="AE646" s="26">
        <v>0</v>
      </c>
      <c r="AF646" s="26">
        <v>0</v>
      </c>
      <c r="AG646" s="26"/>
      <c r="AH646" s="26">
        <v>301.39999999999998</v>
      </c>
    </row>
    <row r="647" spans="1:34" x14ac:dyDescent="0.2">
      <c r="A647" s="12" t="s">
        <v>232</v>
      </c>
      <c r="B647" s="12" t="s">
        <v>231</v>
      </c>
      <c r="C647" s="12" t="s">
        <v>62</v>
      </c>
      <c r="D647" s="12" t="s">
        <v>5</v>
      </c>
      <c r="E647" s="12" t="s">
        <v>6</v>
      </c>
      <c r="F647" s="12" t="s">
        <v>7</v>
      </c>
      <c r="G647" s="26">
        <v>2362.4</v>
      </c>
      <c r="H647" s="26">
        <v>2372.6</v>
      </c>
      <c r="I647" s="26">
        <v>2144</v>
      </c>
      <c r="J647" s="26">
        <v>1960</v>
      </c>
      <c r="K647" s="26">
        <v>2015</v>
      </c>
      <c r="L647" s="26">
        <v>1746</v>
      </c>
      <c r="M647" s="26">
        <v>1870</v>
      </c>
      <c r="N647" s="26">
        <v>1640</v>
      </c>
      <c r="O647" s="26">
        <v>1732</v>
      </c>
      <c r="P647" s="26">
        <v>1632</v>
      </c>
      <c r="Q647" s="26">
        <v>1540</v>
      </c>
      <c r="R647" s="26">
        <v>1373.6</v>
      </c>
      <c r="S647" s="26">
        <v>1267</v>
      </c>
      <c r="T647" s="26">
        <v>1334.8</v>
      </c>
      <c r="U647" s="26">
        <v>1294</v>
      </c>
      <c r="V647" s="26">
        <v>1102.2</v>
      </c>
      <c r="W647" s="26">
        <v>1047.5999999999999</v>
      </c>
      <c r="X647" s="26">
        <v>821.2</v>
      </c>
      <c r="Y647" s="26">
        <v>593.6</v>
      </c>
      <c r="Z647" s="26">
        <v>241.6</v>
      </c>
      <c r="AA647" s="26">
        <v>187.8</v>
      </c>
      <c r="AB647" s="26">
        <v>202.7</v>
      </c>
      <c r="AC647" s="26">
        <v>172.5</v>
      </c>
      <c r="AD647" s="26">
        <v>0</v>
      </c>
      <c r="AE647" s="26">
        <v>0</v>
      </c>
      <c r="AF647" s="26">
        <v>0</v>
      </c>
      <c r="AG647" s="26"/>
      <c r="AH647" s="26">
        <v>1668</v>
      </c>
    </row>
    <row r="648" spans="1:34" x14ac:dyDescent="0.2">
      <c r="A648" s="12" t="s">
        <v>232</v>
      </c>
      <c r="B648" s="12" t="s">
        <v>231</v>
      </c>
      <c r="C648" s="12" t="s">
        <v>63</v>
      </c>
      <c r="D648" s="12" t="s">
        <v>5</v>
      </c>
      <c r="E648" s="12" t="s">
        <v>6</v>
      </c>
      <c r="F648" s="12" t="s">
        <v>7</v>
      </c>
      <c r="G648" s="26">
        <v>331.8</v>
      </c>
      <c r="H648" s="26">
        <v>384</v>
      </c>
      <c r="I648" s="26"/>
      <c r="J648" s="26">
        <v>423.4</v>
      </c>
      <c r="K648" s="26">
        <v>644.70000000000005</v>
      </c>
      <c r="L648" s="26">
        <v>398.2</v>
      </c>
      <c r="M648" s="26">
        <v>255.7</v>
      </c>
      <c r="N648" s="26">
        <v>329.7</v>
      </c>
      <c r="O648" s="26">
        <v>312.10000000000002</v>
      </c>
      <c r="P648" s="26">
        <v>277.8</v>
      </c>
      <c r="Q648" s="26">
        <v>194.6</v>
      </c>
      <c r="R648" s="26">
        <v>109.5</v>
      </c>
      <c r="S648" s="26">
        <v>99.1</v>
      </c>
      <c r="T648" s="26">
        <v>116.9</v>
      </c>
      <c r="U648" s="26">
        <v>101.6</v>
      </c>
      <c r="V648" s="26">
        <v>97.5</v>
      </c>
      <c r="W648" s="26">
        <v>75.599999999999994</v>
      </c>
      <c r="X648" s="26">
        <v>119.2</v>
      </c>
      <c r="Y648" s="26">
        <v>64.400000000000006</v>
      </c>
      <c r="Z648" s="26">
        <v>34.700000000000003</v>
      </c>
      <c r="AA648" s="26">
        <v>0</v>
      </c>
      <c r="AB648" s="26">
        <v>0</v>
      </c>
      <c r="AC648" s="26">
        <v>0</v>
      </c>
      <c r="AD648" s="26">
        <v>0</v>
      </c>
      <c r="AE648" s="26">
        <v>0</v>
      </c>
      <c r="AF648" s="26">
        <v>0</v>
      </c>
      <c r="AG648" s="26"/>
      <c r="AH648" s="26">
        <v>306.5</v>
      </c>
    </row>
    <row r="649" spans="1:34" x14ac:dyDescent="0.2">
      <c r="A649" s="12" t="s">
        <v>232</v>
      </c>
      <c r="B649" s="12" t="s">
        <v>231</v>
      </c>
      <c r="C649" s="12" t="s">
        <v>64</v>
      </c>
      <c r="D649" s="12" t="s">
        <v>5</v>
      </c>
      <c r="E649" s="12" t="s">
        <v>6</v>
      </c>
      <c r="F649" s="12" t="s">
        <v>7</v>
      </c>
      <c r="G649" s="26">
        <v>16.8</v>
      </c>
      <c r="H649" s="26">
        <v>17.899999999999999</v>
      </c>
      <c r="I649" s="26">
        <v>20</v>
      </c>
      <c r="J649" s="26">
        <v>20.2</v>
      </c>
      <c r="K649" s="26">
        <v>19.899999999999999</v>
      </c>
      <c r="L649" s="26">
        <v>20.399999999999999</v>
      </c>
      <c r="M649" s="26">
        <v>22.3</v>
      </c>
      <c r="N649" s="26">
        <v>30.1</v>
      </c>
      <c r="O649" s="26">
        <v>32.1</v>
      </c>
      <c r="P649" s="26">
        <v>32.200000000000003</v>
      </c>
      <c r="Q649" s="26">
        <v>31.4</v>
      </c>
      <c r="R649" s="26">
        <v>21.4</v>
      </c>
      <c r="S649" s="26">
        <v>23.2</v>
      </c>
      <c r="T649" s="26">
        <v>23.8</v>
      </c>
      <c r="U649" s="26">
        <v>17.5</v>
      </c>
      <c r="V649" s="26">
        <v>13.6</v>
      </c>
      <c r="W649" s="26">
        <v>10</v>
      </c>
      <c r="X649" s="26">
        <v>8.1</v>
      </c>
      <c r="Y649" s="26">
        <v>4.5999999999999996</v>
      </c>
      <c r="Z649" s="26">
        <v>4.5999999999999996</v>
      </c>
      <c r="AA649" s="26">
        <v>2.2999999999999998</v>
      </c>
      <c r="AB649" s="26">
        <v>0</v>
      </c>
      <c r="AC649" s="26">
        <v>0</v>
      </c>
      <c r="AD649" s="26">
        <v>0</v>
      </c>
      <c r="AE649" s="26">
        <v>0</v>
      </c>
      <c r="AF649" s="26">
        <v>0</v>
      </c>
      <c r="AG649" s="26"/>
      <c r="AH649" s="26">
        <v>31.5</v>
      </c>
    </row>
    <row r="650" spans="1:34" x14ac:dyDescent="0.2">
      <c r="A650" s="12" t="s">
        <v>232</v>
      </c>
      <c r="B650" s="12" t="s">
        <v>231</v>
      </c>
      <c r="C650" s="12" t="s">
        <v>65</v>
      </c>
      <c r="D650" s="12" t="s">
        <v>5</v>
      </c>
      <c r="E650" s="12" t="s">
        <v>6</v>
      </c>
      <c r="F650" s="12" t="s">
        <v>7</v>
      </c>
      <c r="G650" s="26">
        <v>19.8</v>
      </c>
      <c r="H650" s="26">
        <v>3.6</v>
      </c>
      <c r="I650" s="26"/>
      <c r="J650" s="26">
        <v>1.7</v>
      </c>
      <c r="K650" s="26"/>
      <c r="L650" s="26"/>
      <c r="M650" s="26"/>
      <c r="N650" s="26">
        <v>48.8</v>
      </c>
      <c r="O650" s="26">
        <v>34.299999999999997</v>
      </c>
      <c r="P650" s="26">
        <v>40.299999999999997</v>
      </c>
      <c r="Q650" s="26">
        <v>25.5</v>
      </c>
      <c r="R650" s="26">
        <v>25.2</v>
      </c>
      <c r="S650" s="26">
        <v>48.8</v>
      </c>
      <c r="T650" s="26"/>
      <c r="U650" s="26"/>
      <c r="V650" s="26"/>
      <c r="W650" s="26"/>
      <c r="X650" s="26">
        <v>30.2</v>
      </c>
      <c r="Y650" s="26">
        <v>4.2</v>
      </c>
      <c r="Z650" s="26">
        <v>3.1</v>
      </c>
      <c r="AA650" s="26">
        <v>2.8</v>
      </c>
      <c r="AB650" s="26">
        <v>2.1</v>
      </c>
      <c r="AC650" s="26">
        <v>0</v>
      </c>
      <c r="AD650" s="26">
        <v>0</v>
      </c>
      <c r="AE650" s="26">
        <v>0</v>
      </c>
      <c r="AF650" s="26">
        <v>0</v>
      </c>
      <c r="AG650" s="26"/>
      <c r="AH650" s="26">
        <v>41.1</v>
      </c>
    </row>
    <row r="651" spans="1:34" x14ac:dyDescent="0.2">
      <c r="A651" s="12" t="s">
        <v>232</v>
      </c>
      <c r="B651" s="12" t="s">
        <v>231</v>
      </c>
      <c r="C651" s="12" t="s">
        <v>66</v>
      </c>
      <c r="D651" s="12" t="s">
        <v>5</v>
      </c>
      <c r="E651" s="12" t="s">
        <v>6</v>
      </c>
      <c r="F651" s="12" t="s">
        <v>7</v>
      </c>
      <c r="G651" s="26">
        <v>36.5</v>
      </c>
      <c r="H651" s="26">
        <v>33</v>
      </c>
      <c r="I651" s="26"/>
      <c r="J651" s="26"/>
      <c r="K651" s="26"/>
      <c r="L651" s="26"/>
      <c r="M651" s="26"/>
      <c r="N651" s="26">
        <v>32.5</v>
      </c>
      <c r="O651" s="26">
        <v>33.799999999999997</v>
      </c>
      <c r="P651" s="26">
        <v>35.1</v>
      </c>
      <c r="Q651" s="26">
        <v>38.200000000000003</v>
      </c>
      <c r="R651" s="26">
        <v>39.200000000000003</v>
      </c>
      <c r="S651" s="26">
        <v>39.200000000000003</v>
      </c>
      <c r="T651" s="26">
        <v>34.6</v>
      </c>
      <c r="U651" s="26">
        <v>30</v>
      </c>
      <c r="V651" s="26">
        <v>28</v>
      </c>
      <c r="W651" s="26">
        <v>16</v>
      </c>
      <c r="X651" s="26">
        <v>15</v>
      </c>
      <c r="Y651" s="26">
        <v>12.9</v>
      </c>
      <c r="Z651" s="26">
        <v>4.9000000000000004</v>
      </c>
      <c r="AA651" s="26">
        <v>4.3</v>
      </c>
      <c r="AB651" s="26">
        <v>2.1</v>
      </c>
      <c r="AC651" s="26">
        <v>0</v>
      </c>
      <c r="AD651" s="26">
        <v>0</v>
      </c>
      <c r="AE651" s="26">
        <v>0</v>
      </c>
      <c r="AF651" s="26">
        <v>0</v>
      </c>
      <c r="AG651" s="26"/>
      <c r="AH651" s="26">
        <v>33.799999999999997</v>
      </c>
    </row>
    <row r="652" spans="1:34" x14ac:dyDescent="0.2">
      <c r="A652" s="12" t="s">
        <v>232</v>
      </c>
      <c r="B652" s="12" t="s">
        <v>231</v>
      </c>
      <c r="C652" s="12" t="s">
        <v>257</v>
      </c>
      <c r="D652" s="12" t="s">
        <v>5</v>
      </c>
      <c r="E652" s="12" t="s">
        <v>6</v>
      </c>
      <c r="F652" s="12" t="s">
        <v>7</v>
      </c>
      <c r="G652" s="26">
        <v>266.3</v>
      </c>
      <c r="H652" s="26">
        <v>215.1</v>
      </c>
      <c r="I652" s="26">
        <v>205.8</v>
      </c>
      <c r="J652" s="26">
        <v>46.7</v>
      </c>
      <c r="K652" s="26">
        <v>20.7</v>
      </c>
      <c r="L652" s="26">
        <v>24.7</v>
      </c>
      <c r="M652" s="26">
        <v>28.3</v>
      </c>
      <c r="N652" s="26">
        <v>241.1</v>
      </c>
      <c r="O652" s="26">
        <v>241.3</v>
      </c>
      <c r="P652" s="26">
        <v>241.7</v>
      </c>
      <c r="Q652" s="26">
        <v>246.9</v>
      </c>
      <c r="R652" s="26">
        <v>48.6</v>
      </c>
      <c r="S652" s="26">
        <v>65.599999999999994</v>
      </c>
      <c r="T652" s="26">
        <v>86.9</v>
      </c>
      <c r="U652" s="26">
        <v>98.5</v>
      </c>
      <c r="V652" s="26">
        <v>108.2</v>
      </c>
      <c r="W652" s="26">
        <v>97.2</v>
      </c>
      <c r="X652" s="26">
        <v>88.2</v>
      </c>
      <c r="Y652" s="26">
        <v>84.6</v>
      </c>
      <c r="Z652" s="26">
        <v>79.5</v>
      </c>
      <c r="AA652" s="26">
        <v>20</v>
      </c>
      <c r="AB652" s="26">
        <v>5.6</v>
      </c>
      <c r="AC652" s="26">
        <v>0</v>
      </c>
      <c r="AD652" s="26">
        <v>0</v>
      </c>
      <c r="AE652" s="26">
        <v>0</v>
      </c>
      <c r="AF652" s="26"/>
      <c r="AG652" s="26"/>
      <c r="AH652" s="26">
        <v>241.4</v>
      </c>
    </row>
    <row r="653" spans="1:34" x14ac:dyDescent="0.2">
      <c r="A653" s="12" t="s">
        <v>232</v>
      </c>
      <c r="B653" s="12" t="s">
        <v>231</v>
      </c>
      <c r="C653" s="12" t="s">
        <v>67</v>
      </c>
      <c r="D653" s="12" t="s">
        <v>5</v>
      </c>
      <c r="E653" s="12" t="s">
        <v>6</v>
      </c>
      <c r="F653" s="12" t="s">
        <v>7</v>
      </c>
      <c r="G653" s="26">
        <v>16.8</v>
      </c>
      <c r="H653" s="26">
        <v>40.1</v>
      </c>
      <c r="I653" s="26">
        <v>37.799999999999997</v>
      </c>
      <c r="J653" s="26">
        <v>42.1</v>
      </c>
      <c r="K653" s="26">
        <v>8.5</v>
      </c>
      <c r="L653" s="26">
        <v>7.4</v>
      </c>
      <c r="M653" s="26">
        <v>0.1</v>
      </c>
      <c r="N653" s="26">
        <v>59.8</v>
      </c>
      <c r="O653" s="26">
        <v>26.7</v>
      </c>
      <c r="P653" s="26">
        <v>13.7</v>
      </c>
      <c r="Q653" s="26">
        <v>13.1</v>
      </c>
      <c r="R653" s="26">
        <v>9.4</v>
      </c>
      <c r="S653" s="26">
        <v>0</v>
      </c>
      <c r="T653" s="26">
        <v>0</v>
      </c>
      <c r="U653" s="26">
        <v>0</v>
      </c>
      <c r="V653" s="26">
        <v>0</v>
      </c>
      <c r="W653" s="26">
        <v>0</v>
      </c>
      <c r="X653" s="26">
        <v>0</v>
      </c>
      <c r="Y653" s="26">
        <v>0</v>
      </c>
      <c r="Z653" s="26">
        <v>0</v>
      </c>
      <c r="AA653" s="26">
        <v>0</v>
      </c>
      <c r="AB653" s="26">
        <v>0</v>
      </c>
      <c r="AC653" s="26">
        <v>0</v>
      </c>
      <c r="AD653" s="26">
        <v>0</v>
      </c>
      <c r="AE653" s="26">
        <v>0</v>
      </c>
      <c r="AF653" s="26">
        <v>0</v>
      </c>
      <c r="AG653" s="26"/>
      <c r="AH653" s="26">
        <v>33.4</v>
      </c>
    </row>
    <row r="654" spans="1:34" x14ac:dyDescent="0.2">
      <c r="A654" s="12" t="s">
        <v>232</v>
      </c>
      <c r="B654" s="12" t="s">
        <v>231</v>
      </c>
      <c r="C654" s="12" t="s">
        <v>68</v>
      </c>
      <c r="D654" s="12" t="s">
        <v>5</v>
      </c>
      <c r="E654" s="12" t="s">
        <v>6</v>
      </c>
      <c r="F654" s="12" t="s">
        <v>7</v>
      </c>
      <c r="G654" s="26">
        <v>12.4</v>
      </c>
      <c r="H654" s="26">
        <v>12.5</v>
      </c>
      <c r="I654" s="26"/>
      <c r="J654" s="26">
        <v>9.9</v>
      </c>
      <c r="K654" s="26"/>
      <c r="L654" s="26">
        <v>12.6</v>
      </c>
      <c r="M654" s="26">
        <v>12</v>
      </c>
      <c r="N654" s="26">
        <v>7.3</v>
      </c>
      <c r="O654" s="26">
        <v>11.5</v>
      </c>
      <c r="P654" s="26">
        <v>12</v>
      </c>
      <c r="Q654" s="26">
        <v>12</v>
      </c>
      <c r="R654" s="26">
        <v>7.8</v>
      </c>
      <c r="S654" s="26">
        <v>13.7</v>
      </c>
      <c r="T654" s="26">
        <v>6.4</v>
      </c>
      <c r="U654" s="26">
        <v>5</v>
      </c>
      <c r="V654" s="26">
        <v>5</v>
      </c>
      <c r="W654" s="26">
        <v>4.5</v>
      </c>
      <c r="X654" s="26">
        <v>2.1</v>
      </c>
      <c r="Y654" s="26">
        <v>1.2</v>
      </c>
      <c r="Z654" s="26">
        <v>0</v>
      </c>
      <c r="AA654" s="26">
        <v>0</v>
      </c>
      <c r="AB654" s="26">
        <v>0</v>
      </c>
      <c r="AC654" s="26">
        <v>0</v>
      </c>
      <c r="AD654" s="26">
        <v>0</v>
      </c>
      <c r="AE654" s="26">
        <v>0</v>
      </c>
      <c r="AF654" s="26">
        <v>0</v>
      </c>
      <c r="AG654" s="26"/>
      <c r="AH654" s="26">
        <v>10.3</v>
      </c>
    </row>
    <row r="655" spans="1:34" x14ac:dyDescent="0.2">
      <c r="A655" s="12" t="s">
        <v>232</v>
      </c>
      <c r="B655" s="12" t="s">
        <v>231</v>
      </c>
      <c r="C655" s="12" t="s">
        <v>69</v>
      </c>
      <c r="D655" s="12" t="s">
        <v>5</v>
      </c>
      <c r="E655" s="12" t="s">
        <v>6</v>
      </c>
      <c r="F655" s="12" t="s">
        <v>7</v>
      </c>
      <c r="G655" s="26">
        <v>6.5</v>
      </c>
      <c r="H655" s="26">
        <v>6.7</v>
      </c>
      <c r="I655" s="26">
        <v>15</v>
      </c>
      <c r="J655" s="26">
        <v>11.4</v>
      </c>
      <c r="K655" s="26">
        <v>12.2</v>
      </c>
      <c r="L655" s="26">
        <v>21</v>
      </c>
      <c r="M655" s="26">
        <v>22.8</v>
      </c>
      <c r="N655" s="26">
        <v>22.7</v>
      </c>
      <c r="O655" s="26">
        <v>20.6</v>
      </c>
      <c r="P655" s="26">
        <v>28</v>
      </c>
      <c r="Q655" s="26">
        <v>10.9</v>
      </c>
      <c r="R655" s="26">
        <v>6.9</v>
      </c>
      <c r="S655" s="26">
        <v>6.1</v>
      </c>
      <c r="T655" s="26">
        <v>5.8</v>
      </c>
      <c r="U655" s="26">
        <v>4.7</v>
      </c>
      <c r="V655" s="26">
        <v>5.0999999999999996</v>
      </c>
      <c r="W655" s="26">
        <v>0.2</v>
      </c>
      <c r="X655" s="26">
        <v>0.7</v>
      </c>
      <c r="Y655" s="26">
        <v>1</v>
      </c>
      <c r="Z655" s="26">
        <v>0.6</v>
      </c>
      <c r="AA655" s="26">
        <v>0.4</v>
      </c>
      <c r="AB655" s="26">
        <v>0.1</v>
      </c>
      <c r="AC655" s="26">
        <v>0</v>
      </c>
      <c r="AD655" s="26">
        <v>0</v>
      </c>
      <c r="AE655" s="26">
        <v>0</v>
      </c>
      <c r="AF655" s="26">
        <v>0</v>
      </c>
      <c r="AG655" s="26"/>
      <c r="AH655" s="26">
        <v>23.8</v>
      </c>
    </row>
    <row r="656" spans="1:34" x14ac:dyDescent="0.2">
      <c r="A656" s="12" t="s">
        <v>232</v>
      </c>
      <c r="B656" s="12" t="s">
        <v>231</v>
      </c>
      <c r="C656" s="12" t="s">
        <v>70</v>
      </c>
      <c r="D656" s="12" t="s">
        <v>5</v>
      </c>
      <c r="E656" s="12" t="s">
        <v>6</v>
      </c>
      <c r="F656" s="12" t="s">
        <v>7</v>
      </c>
      <c r="G656" s="26">
        <v>532.79999999999995</v>
      </c>
      <c r="H656" s="26">
        <v>766</v>
      </c>
      <c r="I656" s="26"/>
      <c r="J656" s="26"/>
      <c r="K656" s="26"/>
      <c r="L656" s="26"/>
      <c r="M656" s="26">
        <v>53.2</v>
      </c>
      <c r="N656" s="26">
        <v>13.1</v>
      </c>
      <c r="O656" s="26">
        <v>23.5</v>
      </c>
      <c r="P656" s="26">
        <v>30.9</v>
      </c>
      <c r="Q656" s="26">
        <v>26</v>
      </c>
      <c r="R656" s="26">
        <v>21.5</v>
      </c>
      <c r="S656" s="26">
        <v>21.5</v>
      </c>
      <c r="T656" s="26">
        <v>18.8</v>
      </c>
      <c r="U656" s="26">
        <v>15.5</v>
      </c>
      <c r="V656" s="26">
        <v>12.6</v>
      </c>
      <c r="W656" s="26">
        <v>8.6</v>
      </c>
      <c r="X656" s="26">
        <v>8.1999999999999993</v>
      </c>
      <c r="Y656" s="26">
        <v>5.8</v>
      </c>
      <c r="Z656" s="26">
        <v>2.7</v>
      </c>
      <c r="AA656" s="26">
        <v>0</v>
      </c>
      <c r="AB656" s="26">
        <v>0</v>
      </c>
      <c r="AC656" s="26">
        <v>0</v>
      </c>
      <c r="AD656" s="26">
        <v>0</v>
      </c>
      <c r="AE656" s="26">
        <v>0</v>
      </c>
      <c r="AF656" s="26">
        <v>0</v>
      </c>
      <c r="AG656" s="26"/>
      <c r="AH656" s="26">
        <v>22.5</v>
      </c>
    </row>
    <row r="657" spans="1:34" x14ac:dyDescent="0.2">
      <c r="A657" s="12" t="s">
        <v>232</v>
      </c>
      <c r="B657" s="12" t="s">
        <v>231</v>
      </c>
      <c r="C657" s="12" t="s">
        <v>71</v>
      </c>
      <c r="D657" s="12" t="s">
        <v>5</v>
      </c>
      <c r="E657" s="12" t="s">
        <v>6</v>
      </c>
      <c r="F657" s="12" t="s">
        <v>7</v>
      </c>
      <c r="G657" s="26">
        <v>89.6</v>
      </c>
      <c r="H657" s="26">
        <v>97.6</v>
      </c>
      <c r="I657" s="26">
        <v>106.6</v>
      </c>
      <c r="J657" s="26">
        <v>96.6</v>
      </c>
      <c r="K657" s="26">
        <v>72</v>
      </c>
      <c r="L657" s="26">
        <v>24.2</v>
      </c>
      <c r="M657" s="26">
        <v>39.299999999999997</v>
      </c>
      <c r="N657" s="26">
        <v>44</v>
      </c>
      <c r="O657" s="26">
        <v>14.2</v>
      </c>
      <c r="P657" s="26">
        <v>48.7</v>
      </c>
      <c r="Q657" s="26">
        <v>50.3</v>
      </c>
      <c r="R657" s="26">
        <v>46.8</v>
      </c>
      <c r="S657" s="26">
        <v>47</v>
      </c>
      <c r="T657" s="26">
        <v>35.6</v>
      </c>
      <c r="U657" s="26">
        <v>21.2</v>
      </c>
      <c r="V657" s="26">
        <v>32</v>
      </c>
      <c r="W657" s="26">
        <v>35.6</v>
      </c>
      <c r="X657" s="26">
        <v>17.5</v>
      </c>
      <c r="Y657" s="26">
        <v>13.1</v>
      </c>
      <c r="Z657" s="26">
        <v>4.2</v>
      </c>
      <c r="AA657" s="26">
        <v>0</v>
      </c>
      <c r="AB657" s="26">
        <v>3.4</v>
      </c>
      <c r="AC657" s="26">
        <v>0</v>
      </c>
      <c r="AD657" s="26">
        <v>0</v>
      </c>
      <c r="AE657" s="26">
        <v>0</v>
      </c>
      <c r="AF657" s="26">
        <v>0</v>
      </c>
      <c r="AG657" s="26"/>
      <c r="AH657" s="26">
        <v>35.799999999999997</v>
      </c>
    </row>
    <row r="658" spans="1:34" x14ac:dyDescent="0.2">
      <c r="A658" s="12" t="s">
        <v>232</v>
      </c>
      <c r="B658" s="12" t="s">
        <v>231</v>
      </c>
      <c r="C658" s="12" t="s">
        <v>72</v>
      </c>
      <c r="D658" s="12" t="s">
        <v>5</v>
      </c>
      <c r="E658" s="12" t="s">
        <v>6</v>
      </c>
      <c r="F658" s="12" t="s">
        <v>7</v>
      </c>
      <c r="G658" s="26">
        <v>3.8</v>
      </c>
      <c r="H658" s="26">
        <v>3.8</v>
      </c>
      <c r="I658" s="26"/>
      <c r="J658" s="26"/>
      <c r="K658" s="26"/>
      <c r="L658" s="26">
        <v>3.8</v>
      </c>
      <c r="M658" s="26">
        <v>3.8</v>
      </c>
      <c r="N658" s="26">
        <v>6.5</v>
      </c>
      <c r="O658" s="26">
        <v>4.9000000000000004</v>
      </c>
      <c r="P658" s="26">
        <v>6.5</v>
      </c>
      <c r="Q658" s="26">
        <v>3.8</v>
      </c>
      <c r="R658" s="26">
        <v>2.9</v>
      </c>
      <c r="S658" s="26">
        <v>2.9</v>
      </c>
      <c r="T658" s="26">
        <v>1.3</v>
      </c>
      <c r="U658" s="26">
        <v>2.1</v>
      </c>
      <c r="V658" s="26">
        <v>2.1</v>
      </c>
      <c r="W658" s="26">
        <v>1.9</v>
      </c>
      <c r="X658" s="26">
        <v>0.6</v>
      </c>
      <c r="Y658" s="26">
        <v>0</v>
      </c>
      <c r="Z658" s="26">
        <v>0</v>
      </c>
      <c r="AA658" s="26">
        <v>0</v>
      </c>
      <c r="AB658" s="26">
        <v>0</v>
      </c>
      <c r="AC658" s="26">
        <v>0</v>
      </c>
      <c r="AD658" s="26">
        <v>0</v>
      </c>
      <c r="AE658" s="26">
        <v>0</v>
      </c>
      <c r="AF658" s="26">
        <v>0</v>
      </c>
      <c r="AG658" s="26"/>
      <c r="AH658" s="26">
        <v>6</v>
      </c>
    </row>
    <row r="659" spans="1:34" x14ac:dyDescent="0.2">
      <c r="A659" s="12" t="s">
        <v>232</v>
      </c>
      <c r="B659" s="12" t="s">
        <v>231</v>
      </c>
      <c r="C659" s="12" t="s">
        <v>73</v>
      </c>
      <c r="D659" s="12" t="s">
        <v>5</v>
      </c>
      <c r="E659" s="12" t="s">
        <v>6</v>
      </c>
      <c r="F659" s="12" t="s">
        <v>7</v>
      </c>
      <c r="G659" s="26">
        <v>482.2</v>
      </c>
      <c r="H659" s="26">
        <v>420.6</v>
      </c>
      <c r="I659" s="26">
        <v>357.3</v>
      </c>
      <c r="J659" s="26">
        <v>357.3</v>
      </c>
      <c r="K659" s="26">
        <v>357.3</v>
      </c>
      <c r="L659" s="26">
        <v>357.3</v>
      </c>
      <c r="M659" s="26">
        <v>269.3</v>
      </c>
      <c r="N659" s="26">
        <v>231</v>
      </c>
      <c r="O659" s="26">
        <v>235.6</v>
      </c>
      <c r="P659" s="26">
        <v>207.3</v>
      </c>
      <c r="Q659" s="26">
        <v>188.7</v>
      </c>
      <c r="R659" s="26">
        <v>191.1</v>
      </c>
      <c r="S659" s="26">
        <v>187.9</v>
      </c>
      <c r="T659" s="26">
        <v>265</v>
      </c>
      <c r="U659" s="26">
        <v>239.6</v>
      </c>
      <c r="V659" s="26">
        <v>147.1</v>
      </c>
      <c r="W659" s="26">
        <v>65.400000000000006</v>
      </c>
      <c r="X659" s="26">
        <v>57.5</v>
      </c>
      <c r="Y659" s="26">
        <v>12.7</v>
      </c>
      <c r="Z659" s="26">
        <v>5.9</v>
      </c>
      <c r="AA659" s="26">
        <v>1.4</v>
      </c>
      <c r="AB659" s="26">
        <v>0</v>
      </c>
      <c r="AC659" s="26">
        <v>0</v>
      </c>
      <c r="AD659" s="26">
        <v>0</v>
      </c>
      <c r="AE659" s="26">
        <v>0</v>
      </c>
      <c r="AF659" s="26">
        <v>0</v>
      </c>
      <c r="AG659" s="26"/>
      <c r="AH659" s="26">
        <v>224.6</v>
      </c>
    </row>
    <row r="660" spans="1:34" x14ac:dyDescent="0.2">
      <c r="A660" s="12" t="s">
        <v>232</v>
      </c>
      <c r="B660" s="12" t="s">
        <v>231</v>
      </c>
      <c r="C660" s="12" t="s">
        <v>74</v>
      </c>
      <c r="D660" s="12" t="s">
        <v>5</v>
      </c>
      <c r="E660" s="12" t="s">
        <v>6</v>
      </c>
      <c r="F660" s="12" t="s">
        <v>7</v>
      </c>
      <c r="G660" s="26">
        <v>24.5</v>
      </c>
      <c r="H660" s="26">
        <v>27.2</v>
      </c>
      <c r="I660" s="26">
        <v>28</v>
      </c>
      <c r="J660" s="26">
        <v>28.8</v>
      </c>
      <c r="K660" s="26">
        <v>29.8</v>
      </c>
      <c r="L660" s="26">
        <v>30.3</v>
      </c>
      <c r="M660" s="26">
        <v>32.4</v>
      </c>
      <c r="N660" s="26">
        <v>37.4</v>
      </c>
      <c r="O660" s="26">
        <v>44</v>
      </c>
      <c r="P660" s="26">
        <v>45.9</v>
      </c>
      <c r="Q660" s="26">
        <v>41.8</v>
      </c>
      <c r="R660" s="26">
        <v>39.9</v>
      </c>
      <c r="S660" s="26">
        <v>37.5</v>
      </c>
      <c r="T660" s="26">
        <v>35.4</v>
      </c>
      <c r="U660" s="26">
        <v>31.3</v>
      </c>
      <c r="V660" s="26">
        <v>25.9</v>
      </c>
      <c r="W660" s="26">
        <v>16.7</v>
      </c>
      <c r="X660" s="26">
        <v>9.3000000000000007</v>
      </c>
      <c r="Y660" s="26">
        <v>4.9000000000000004</v>
      </c>
      <c r="Z660" s="26">
        <v>2.9</v>
      </c>
      <c r="AA660" s="26">
        <v>1.6</v>
      </c>
      <c r="AB660" s="26">
        <v>0</v>
      </c>
      <c r="AC660" s="26">
        <v>0</v>
      </c>
      <c r="AD660" s="26">
        <v>0</v>
      </c>
      <c r="AE660" s="26">
        <v>0</v>
      </c>
      <c r="AF660" s="26">
        <v>0</v>
      </c>
      <c r="AG660" s="26"/>
      <c r="AH660" s="26">
        <v>42.4</v>
      </c>
    </row>
    <row r="661" spans="1:34" x14ac:dyDescent="0.2">
      <c r="A661" s="12" t="s">
        <v>232</v>
      </c>
      <c r="B661" s="12" t="s">
        <v>231</v>
      </c>
      <c r="C661" s="12" t="s">
        <v>75</v>
      </c>
      <c r="D661" s="12" t="s">
        <v>5</v>
      </c>
      <c r="E661" s="12" t="s">
        <v>6</v>
      </c>
      <c r="F661" s="12" t="s">
        <v>7</v>
      </c>
      <c r="G661" s="26">
        <v>20</v>
      </c>
      <c r="H661" s="26">
        <v>22</v>
      </c>
      <c r="I661" s="26">
        <v>22.2</v>
      </c>
      <c r="J661" s="26">
        <v>23</v>
      </c>
      <c r="K661" s="26">
        <v>23.4</v>
      </c>
      <c r="L661" s="26">
        <v>23.9</v>
      </c>
      <c r="M661" s="26">
        <v>24.4</v>
      </c>
      <c r="N661" s="26">
        <v>25.7</v>
      </c>
      <c r="O661" s="26">
        <v>26.3</v>
      </c>
      <c r="P661" s="26">
        <v>26.8</v>
      </c>
      <c r="Q661" s="26">
        <v>27.1</v>
      </c>
      <c r="R661" s="26">
        <v>26</v>
      </c>
      <c r="S661" s="26">
        <v>26</v>
      </c>
      <c r="T661" s="26">
        <v>26.9</v>
      </c>
      <c r="U661" s="26">
        <v>27.2</v>
      </c>
      <c r="V661" s="26">
        <v>29.4</v>
      </c>
      <c r="W661" s="26">
        <v>25.2</v>
      </c>
      <c r="X661" s="26">
        <v>12.5</v>
      </c>
      <c r="Y661" s="26">
        <v>13.1</v>
      </c>
      <c r="Z661" s="26">
        <v>2.9</v>
      </c>
      <c r="AA661" s="26">
        <v>1.4</v>
      </c>
      <c r="AB661" s="26">
        <v>3.9</v>
      </c>
      <c r="AC661" s="26">
        <v>0</v>
      </c>
      <c r="AD661" s="26">
        <v>0</v>
      </c>
      <c r="AE661" s="26">
        <v>0</v>
      </c>
      <c r="AF661" s="26">
        <v>0</v>
      </c>
      <c r="AG661" s="26"/>
      <c r="AH661" s="26">
        <v>26.3</v>
      </c>
    </row>
    <row r="662" spans="1:34" x14ac:dyDescent="0.2">
      <c r="A662" s="12" t="s">
        <v>232</v>
      </c>
      <c r="B662" s="12" t="s">
        <v>231</v>
      </c>
      <c r="C662" s="12" t="s">
        <v>76</v>
      </c>
      <c r="D662" s="12" t="s">
        <v>5</v>
      </c>
      <c r="E662" s="12" t="s">
        <v>6</v>
      </c>
      <c r="F662" s="12" t="s">
        <v>7</v>
      </c>
      <c r="G662" s="26">
        <v>18.3</v>
      </c>
      <c r="H662" s="26">
        <v>30.4</v>
      </c>
      <c r="I662" s="26">
        <v>18.899999999999999</v>
      </c>
      <c r="J662" s="26">
        <v>17.3</v>
      </c>
      <c r="K662" s="26">
        <v>22.6</v>
      </c>
      <c r="L662" s="26">
        <v>59.5</v>
      </c>
      <c r="M662" s="26">
        <v>42.3</v>
      </c>
      <c r="N662" s="26">
        <v>90.8</v>
      </c>
      <c r="O662" s="26">
        <v>41</v>
      </c>
      <c r="P662" s="26">
        <v>27.8</v>
      </c>
      <c r="Q662" s="26">
        <v>29.2</v>
      </c>
      <c r="R662" s="26">
        <v>39.9</v>
      </c>
      <c r="S662" s="26">
        <v>24.4</v>
      </c>
      <c r="T662" s="26">
        <v>19.8</v>
      </c>
      <c r="U662" s="26">
        <v>14.3</v>
      </c>
      <c r="V662" s="26">
        <v>10.4</v>
      </c>
      <c r="W662" s="26">
        <v>11.9</v>
      </c>
      <c r="X662" s="26">
        <v>23.5</v>
      </c>
      <c r="Y662" s="26">
        <v>8.8000000000000007</v>
      </c>
      <c r="Z662" s="26">
        <v>0.1</v>
      </c>
      <c r="AA662" s="26">
        <v>0</v>
      </c>
      <c r="AB662" s="26">
        <v>0</v>
      </c>
      <c r="AC662" s="26">
        <v>0</v>
      </c>
      <c r="AD662" s="26">
        <v>0</v>
      </c>
      <c r="AE662" s="26">
        <v>0</v>
      </c>
      <c r="AF662" s="26">
        <v>0</v>
      </c>
      <c r="AG662" s="26"/>
      <c r="AH662" s="26">
        <v>53.2</v>
      </c>
    </row>
    <row r="663" spans="1:34" x14ac:dyDescent="0.2">
      <c r="A663" s="12" t="s">
        <v>232</v>
      </c>
      <c r="B663" s="12" t="s">
        <v>231</v>
      </c>
      <c r="C663" s="12" t="s">
        <v>77</v>
      </c>
      <c r="D663" s="12" t="s">
        <v>5</v>
      </c>
      <c r="E663" s="12" t="s">
        <v>6</v>
      </c>
      <c r="F663" s="12" t="s">
        <v>7</v>
      </c>
      <c r="G663" s="26">
        <v>0</v>
      </c>
      <c r="H663" s="26">
        <v>0</v>
      </c>
      <c r="I663" s="26"/>
      <c r="J663" s="26"/>
      <c r="K663" s="26"/>
      <c r="L663" s="26"/>
      <c r="M663" s="26"/>
      <c r="N663" s="26">
        <v>169</v>
      </c>
      <c r="O663" s="26">
        <v>169</v>
      </c>
      <c r="P663" s="26">
        <v>169</v>
      </c>
      <c r="Q663" s="26"/>
      <c r="R663" s="26"/>
      <c r="S663" s="26">
        <v>169</v>
      </c>
      <c r="T663" s="26">
        <v>169</v>
      </c>
      <c r="U663" s="26">
        <v>181.2</v>
      </c>
      <c r="V663" s="26">
        <v>115.9</v>
      </c>
      <c r="W663" s="26">
        <v>132.5</v>
      </c>
      <c r="X663" s="26">
        <v>81.400000000000006</v>
      </c>
      <c r="Y663" s="26">
        <v>50.4</v>
      </c>
      <c r="Z663" s="26">
        <v>9</v>
      </c>
      <c r="AA663" s="26">
        <v>2.2999999999999998</v>
      </c>
      <c r="AB663" s="26">
        <v>0</v>
      </c>
      <c r="AC663" s="26">
        <v>0</v>
      </c>
      <c r="AD663" s="26">
        <v>0</v>
      </c>
      <c r="AE663" s="26">
        <v>0</v>
      </c>
      <c r="AF663" s="26"/>
      <c r="AG663" s="26"/>
      <c r="AH663" s="26">
        <v>169</v>
      </c>
    </row>
    <row r="664" spans="1:34" x14ac:dyDescent="0.2">
      <c r="A664" s="12" t="s">
        <v>232</v>
      </c>
      <c r="B664" s="12" t="s">
        <v>231</v>
      </c>
      <c r="C664" s="12" t="s">
        <v>78</v>
      </c>
      <c r="D664" s="12" t="s">
        <v>5</v>
      </c>
      <c r="E664" s="12" t="s">
        <v>6</v>
      </c>
      <c r="F664" s="12" t="s">
        <v>7</v>
      </c>
      <c r="G664" s="26">
        <v>87.7</v>
      </c>
      <c r="H664" s="26">
        <v>0</v>
      </c>
      <c r="I664" s="26"/>
      <c r="J664" s="26"/>
      <c r="K664" s="26"/>
      <c r="L664" s="26"/>
      <c r="M664" s="26">
        <v>114.8</v>
      </c>
      <c r="N664" s="26">
        <v>117.5</v>
      </c>
      <c r="O664" s="26">
        <v>523.29999999999995</v>
      </c>
      <c r="P664" s="26">
        <v>354.1</v>
      </c>
      <c r="Q664" s="26">
        <v>157.4</v>
      </c>
      <c r="R664" s="26">
        <v>334.8</v>
      </c>
      <c r="S664" s="26">
        <v>172.3</v>
      </c>
      <c r="T664" s="26">
        <v>121.6</v>
      </c>
      <c r="U664" s="26">
        <v>131.19999999999999</v>
      </c>
      <c r="V664" s="26">
        <v>219.1</v>
      </c>
      <c r="W664" s="26">
        <v>167.8</v>
      </c>
      <c r="X664" s="26">
        <v>122.6</v>
      </c>
      <c r="Y664" s="26">
        <v>94.7</v>
      </c>
      <c r="Z664" s="26">
        <v>39.700000000000003</v>
      </c>
      <c r="AA664" s="26">
        <v>23.4</v>
      </c>
      <c r="AB664" s="26">
        <v>0</v>
      </c>
      <c r="AC664" s="26">
        <v>0</v>
      </c>
      <c r="AD664" s="26">
        <v>0</v>
      </c>
      <c r="AE664" s="26">
        <v>0</v>
      </c>
      <c r="AF664" s="26">
        <v>0</v>
      </c>
      <c r="AG664" s="26"/>
      <c r="AH664" s="26">
        <v>331.6</v>
      </c>
    </row>
    <row r="665" spans="1:34" x14ac:dyDescent="0.2">
      <c r="A665" s="12" t="s">
        <v>232</v>
      </c>
      <c r="B665" s="12" t="s">
        <v>231</v>
      </c>
      <c r="C665" s="12" t="s">
        <v>79</v>
      </c>
      <c r="D665" s="12" t="s">
        <v>5</v>
      </c>
      <c r="E665" s="12" t="s">
        <v>6</v>
      </c>
      <c r="F665" s="12" t="s">
        <v>7</v>
      </c>
      <c r="G665" s="26">
        <v>2202</v>
      </c>
      <c r="H665" s="26">
        <v>4357.5</v>
      </c>
      <c r="I665" s="26">
        <v>0</v>
      </c>
      <c r="J665" s="26">
        <v>0</v>
      </c>
      <c r="K665" s="26">
        <v>4501</v>
      </c>
      <c r="L665" s="26">
        <v>5276.8</v>
      </c>
      <c r="M665" s="26">
        <v>6387</v>
      </c>
      <c r="N665" s="26">
        <v>6402.4</v>
      </c>
      <c r="O665" s="26">
        <v>6937.4</v>
      </c>
      <c r="P665" s="26">
        <v>6703.3</v>
      </c>
      <c r="Q665" s="26">
        <v>5264.7</v>
      </c>
      <c r="R665" s="26">
        <v>4142.8999999999996</v>
      </c>
      <c r="S665" s="26">
        <v>5614.3</v>
      </c>
      <c r="T665" s="26">
        <v>4514.3</v>
      </c>
      <c r="U665" s="26">
        <v>3917.7</v>
      </c>
      <c r="V665" s="26">
        <v>2631.5</v>
      </c>
      <c r="W665" s="26">
        <v>2241.6</v>
      </c>
      <c r="X665" s="26">
        <v>1957.8</v>
      </c>
      <c r="Y665" s="26">
        <v>3560.3</v>
      </c>
      <c r="Z665" s="26">
        <v>998.2</v>
      </c>
      <c r="AA665" s="26">
        <v>216.5</v>
      </c>
      <c r="AB665" s="26">
        <v>-659.9</v>
      </c>
      <c r="AC665" s="26">
        <v>316.10000000000002</v>
      </c>
      <c r="AD665" s="26">
        <v>0</v>
      </c>
      <c r="AE665" s="26">
        <v>-15.4</v>
      </c>
      <c r="AF665" s="26">
        <v>-19.8</v>
      </c>
      <c r="AG665" s="26"/>
      <c r="AH665" s="26">
        <v>6681</v>
      </c>
    </row>
    <row r="666" spans="1:34" x14ac:dyDescent="0.2">
      <c r="A666" s="12" t="s">
        <v>232</v>
      </c>
      <c r="B666" s="12" t="s">
        <v>231</v>
      </c>
      <c r="C666" s="12" t="s">
        <v>80</v>
      </c>
      <c r="D666" s="12" t="s">
        <v>5</v>
      </c>
      <c r="E666" s="12" t="s">
        <v>6</v>
      </c>
      <c r="F666" s="12" t="s">
        <v>7</v>
      </c>
      <c r="G666" s="26">
        <v>350.2</v>
      </c>
      <c r="H666" s="26">
        <v>1457.1</v>
      </c>
      <c r="I666" s="26"/>
      <c r="J666" s="26"/>
      <c r="K666" s="26">
        <v>5249</v>
      </c>
      <c r="L666" s="26">
        <v>4363.3999999999996</v>
      </c>
      <c r="M666" s="26">
        <v>6910</v>
      </c>
      <c r="N666" s="26">
        <v>8351.2000000000007</v>
      </c>
      <c r="O666" s="26">
        <v>9012</v>
      </c>
      <c r="P666" s="26">
        <v>7634.8</v>
      </c>
      <c r="Q666" s="26">
        <v>6182.8</v>
      </c>
      <c r="R666" s="26">
        <v>5865.8</v>
      </c>
      <c r="S666" s="26">
        <v>5411.1</v>
      </c>
      <c r="T666" s="26">
        <v>5003.3</v>
      </c>
      <c r="U666" s="26">
        <v>5506.3</v>
      </c>
      <c r="V666" s="26">
        <v>4829.3</v>
      </c>
      <c r="W666" s="26">
        <v>3925.5</v>
      </c>
      <c r="X666" s="26">
        <v>2385.3000000000002</v>
      </c>
      <c r="Y666" s="26">
        <v>231</v>
      </c>
      <c r="Z666" s="26">
        <v>202.6</v>
      </c>
      <c r="AA666" s="26">
        <v>0</v>
      </c>
      <c r="AB666" s="26">
        <v>0</v>
      </c>
      <c r="AC666" s="26">
        <v>0</v>
      </c>
      <c r="AD666" s="26">
        <v>0</v>
      </c>
      <c r="AE666" s="26">
        <v>0</v>
      </c>
      <c r="AF666" s="26">
        <v>0</v>
      </c>
      <c r="AG666" s="26"/>
      <c r="AH666" s="26">
        <v>8332.7000000000007</v>
      </c>
    </row>
    <row r="667" spans="1:34" x14ac:dyDescent="0.2">
      <c r="A667" s="12" t="s">
        <v>232</v>
      </c>
      <c r="B667" s="12" t="s">
        <v>231</v>
      </c>
      <c r="C667" s="12" t="s">
        <v>81</v>
      </c>
      <c r="D667" s="12" t="s">
        <v>5</v>
      </c>
      <c r="E667" s="12" t="s">
        <v>6</v>
      </c>
      <c r="F667" s="12" t="s">
        <v>7</v>
      </c>
      <c r="G667" s="26">
        <v>1275.9000000000001</v>
      </c>
      <c r="H667" s="26">
        <v>2235</v>
      </c>
      <c r="I667" s="26">
        <v>1365.8</v>
      </c>
      <c r="J667" s="26">
        <v>4750</v>
      </c>
      <c r="K667" s="26">
        <v>4750</v>
      </c>
      <c r="L667" s="26">
        <v>4495</v>
      </c>
      <c r="M667" s="26">
        <v>4327.6000000000004</v>
      </c>
      <c r="N667" s="26">
        <v>4140</v>
      </c>
      <c r="O667" s="26">
        <v>3692</v>
      </c>
      <c r="P667" s="26">
        <v>5883</v>
      </c>
      <c r="Q667" s="26">
        <v>5571</v>
      </c>
      <c r="R667" s="26">
        <v>4399</v>
      </c>
      <c r="S667" s="26">
        <v>4156.5</v>
      </c>
      <c r="T667" s="26">
        <v>4204.8</v>
      </c>
      <c r="U667" s="26">
        <v>4437.8</v>
      </c>
      <c r="V667" s="26">
        <v>4088.8</v>
      </c>
      <c r="W667" s="26">
        <v>3471.9</v>
      </c>
      <c r="X667" s="26">
        <v>2221</v>
      </c>
      <c r="Y667" s="26">
        <v>953.3</v>
      </c>
      <c r="Z667" s="26">
        <v>549.5</v>
      </c>
      <c r="AA667" s="26">
        <v>240.6</v>
      </c>
      <c r="AB667" s="26">
        <v>100.3</v>
      </c>
      <c r="AC667" s="26">
        <v>21</v>
      </c>
      <c r="AD667" s="26">
        <v>0</v>
      </c>
      <c r="AE667" s="26">
        <v>0</v>
      </c>
      <c r="AF667" s="26">
        <v>0</v>
      </c>
      <c r="AG667" s="26"/>
      <c r="AH667" s="26">
        <v>4571.7</v>
      </c>
    </row>
    <row r="668" spans="1:34" x14ac:dyDescent="0.2">
      <c r="A668" s="12" t="s">
        <v>232</v>
      </c>
      <c r="B668" s="12" t="s">
        <v>231</v>
      </c>
      <c r="C668" s="12" t="s">
        <v>237</v>
      </c>
      <c r="D668" s="12" t="s">
        <v>5</v>
      </c>
      <c r="E668" s="12" t="s">
        <v>6</v>
      </c>
      <c r="F668" s="12" t="s">
        <v>7</v>
      </c>
      <c r="G668" s="26">
        <v>1765.3</v>
      </c>
      <c r="H668" s="26"/>
      <c r="I668" s="26"/>
      <c r="J668" s="26"/>
      <c r="K668" s="26"/>
      <c r="L668" s="26"/>
      <c r="M668" s="26"/>
      <c r="N668" s="26">
        <v>1547</v>
      </c>
      <c r="O668" s="26">
        <v>1501.7</v>
      </c>
      <c r="P668" s="26">
        <v>1502.4</v>
      </c>
      <c r="Q668" s="26"/>
      <c r="R668" s="26"/>
      <c r="S668" s="26"/>
      <c r="T668" s="26"/>
      <c r="U668" s="26"/>
      <c r="V668" s="26"/>
      <c r="W668" s="26"/>
      <c r="X668" s="26"/>
      <c r="Y668" s="26">
        <v>1414.1</v>
      </c>
      <c r="Z668" s="26">
        <v>1686.1</v>
      </c>
      <c r="AA668" s="26">
        <v>1597.1</v>
      </c>
      <c r="AB668" s="26">
        <v>482.1</v>
      </c>
      <c r="AC668" s="26">
        <v>0</v>
      </c>
      <c r="AD668" s="26">
        <v>0</v>
      </c>
      <c r="AE668" s="26">
        <v>0</v>
      </c>
      <c r="AF668" s="26"/>
      <c r="AG668" s="26"/>
      <c r="AH668" s="26">
        <v>1517</v>
      </c>
    </row>
    <row r="669" spans="1:34" x14ac:dyDescent="0.2">
      <c r="A669" s="12" t="s">
        <v>232</v>
      </c>
      <c r="B669" s="12" t="s">
        <v>231</v>
      </c>
      <c r="C669" s="12" t="s">
        <v>82</v>
      </c>
      <c r="D669" s="12" t="s">
        <v>5</v>
      </c>
      <c r="E669" s="12" t="s">
        <v>6</v>
      </c>
      <c r="F669" s="12" t="s">
        <v>7</v>
      </c>
      <c r="G669" s="26">
        <v>196.1</v>
      </c>
      <c r="H669" s="26">
        <v>399.9</v>
      </c>
      <c r="I669" s="26">
        <v>423.9</v>
      </c>
      <c r="J669" s="26">
        <v>350.1</v>
      </c>
      <c r="K669" s="26">
        <v>464</v>
      </c>
      <c r="L669" s="26">
        <v>66.2</v>
      </c>
      <c r="M669" s="26">
        <v>49.2</v>
      </c>
      <c r="N669" s="26">
        <v>82</v>
      </c>
      <c r="O669" s="26">
        <v>91.1</v>
      </c>
      <c r="P669" s="26">
        <v>106.6</v>
      </c>
      <c r="Q669" s="26">
        <v>199</v>
      </c>
      <c r="R669" s="26">
        <v>210.4</v>
      </c>
      <c r="S669" s="26">
        <v>59.8</v>
      </c>
      <c r="T669" s="26">
        <v>48.6</v>
      </c>
      <c r="U669" s="26">
        <v>31.7</v>
      </c>
      <c r="V669" s="26">
        <v>16.2</v>
      </c>
      <c r="W669" s="26">
        <v>16</v>
      </c>
      <c r="X669" s="26">
        <v>5</v>
      </c>
      <c r="Y669" s="26">
        <v>0</v>
      </c>
      <c r="Z669" s="26">
        <v>0</v>
      </c>
      <c r="AA669" s="26">
        <v>0</v>
      </c>
      <c r="AB669" s="26">
        <v>0</v>
      </c>
      <c r="AC669" s="26">
        <v>0</v>
      </c>
      <c r="AD669" s="26">
        <v>0</v>
      </c>
      <c r="AE669" s="26">
        <v>0</v>
      </c>
      <c r="AF669" s="26">
        <v>0</v>
      </c>
      <c r="AG669" s="26"/>
      <c r="AH669" s="26">
        <v>93.2</v>
      </c>
    </row>
    <row r="670" spans="1:34" x14ac:dyDescent="0.2">
      <c r="A670" s="12" t="s">
        <v>232</v>
      </c>
      <c r="B670" s="12" t="s">
        <v>231</v>
      </c>
      <c r="C670" s="12" t="s">
        <v>83</v>
      </c>
      <c r="D670" s="12" t="s">
        <v>5</v>
      </c>
      <c r="E670" s="12" t="s">
        <v>6</v>
      </c>
      <c r="F670" s="12" t="s">
        <v>7</v>
      </c>
      <c r="G670" s="26">
        <v>536.6</v>
      </c>
      <c r="H670" s="26">
        <v>594</v>
      </c>
      <c r="I670" s="26">
        <v>540</v>
      </c>
      <c r="J670" s="26">
        <v>545</v>
      </c>
      <c r="K670" s="26">
        <v>531</v>
      </c>
      <c r="L670" s="26">
        <v>580</v>
      </c>
      <c r="M670" s="26">
        <v>520</v>
      </c>
      <c r="N670" s="26">
        <v>535</v>
      </c>
      <c r="O670" s="26">
        <v>627.4</v>
      </c>
      <c r="P670" s="26">
        <v>857.4</v>
      </c>
      <c r="Q670" s="26">
        <v>647.20000000000005</v>
      </c>
      <c r="R670" s="26">
        <v>398</v>
      </c>
      <c r="S670" s="26">
        <v>354</v>
      </c>
      <c r="T670" s="26">
        <v>321</v>
      </c>
      <c r="U670" s="26">
        <v>90</v>
      </c>
      <c r="V670" s="26">
        <v>74.400000000000006</v>
      </c>
      <c r="W670" s="26">
        <v>58.4</v>
      </c>
      <c r="X670" s="26">
        <v>59.6</v>
      </c>
      <c r="Y670" s="26">
        <v>21.8</v>
      </c>
      <c r="Z670" s="26">
        <v>24</v>
      </c>
      <c r="AA670" s="26">
        <v>6</v>
      </c>
      <c r="AB670" s="26">
        <v>0</v>
      </c>
      <c r="AC670" s="26">
        <v>0</v>
      </c>
      <c r="AD670" s="26">
        <v>0</v>
      </c>
      <c r="AE670" s="26">
        <v>0</v>
      </c>
      <c r="AF670" s="26">
        <v>0</v>
      </c>
      <c r="AG670" s="26"/>
      <c r="AH670" s="26">
        <v>673.3</v>
      </c>
    </row>
    <row r="671" spans="1:34" x14ac:dyDescent="0.2">
      <c r="A671" s="12" t="s">
        <v>232</v>
      </c>
      <c r="B671" s="12" t="s">
        <v>231</v>
      </c>
      <c r="C671" s="12" t="s">
        <v>84</v>
      </c>
      <c r="D671" s="12" t="s">
        <v>5</v>
      </c>
      <c r="E671" s="12" t="s">
        <v>6</v>
      </c>
      <c r="F671" s="12" t="s">
        <v>7</v>
      </c>
      <c r="G671" s="26">
        <v>230</v>
      </c>
      <c r="H671" s="26">
        <v>230</v>
      </c>
      <c r="I671" s="26">
        <v>230</v>
      </c>
      <c r="J671" s="26">
        <v>105</v>
      </c>
      <c r="K671" s="26">
        <v>47</v>
      </c>
      <c r="L671" s="26">
        <v>47</v>
      </c>
      <c r="M671" s="26">
        <v>273</v>
      </c>
      <c r="N671" s="26">
        <v>301</v>
      </c>
      <c r="O671" s="26">
        <v>166.8</v>
      </c>
      <c r="P671" s="26">
        <v>250.6</v>
      </c>
      <c r="Q671" s="26">
        <v>245.3</v>
      </c>
      <c r="R671" s="26">
        <v>241.1</v>
      </c>
      <c r="S671" s="26">
        <v>203.3</v>
      </c>
      <c r="T671" s="26">
        <v>168.6</v>
      </c>
      <c r="U671" s="26">
        <v>152.30000000000001</v>
      </c>
      <c r="V671" s="26">
        <v>168.6</v>
      </c>
      <c r="W671" s="26">
        <v>131.69999999999999</v>
      </c>
      <c r="X671" s="26">
        <v>160.6</v>
      </c>
      <c r="Y671" s="26">
        <v>57.7</v>
      </c>
      <c r="Z671" s="26">
        <v>22.7</v>
      </c>
      <c r="AA671" s="26">
        <v>7.5</v>
      </c>
      <c r="AB671" s="26">
        <v>0</v>
      </c>
      <c r="AC671" s="26">
        <v>0</v>
      </c>
      <c r="AD671" s="26">
        <v>0</v>
      </c>
      <c r="AE671" s="26">
        <v>0</v>
      </c>
      <c r="AF671" s="26">
        <v>0</v>
      </c>
      <c r="AG671" s="26"/>
      <c r="AH671" s="26">
        <v>239.5</v>
      </c>
    </row>
    <row r="672" spans="1:34" x14ac:dyDescent="0.2">
      <c r="A672" s="12" t="s">
        <v>232</v>
      </c>
      <c r="B672" s="12" t="s">
        <v>231</v>
      </c>
      <c r="C672" s="12" t="s">
        <v>85</v>
      </c>
      <c r="D672" s="12" t="s">
        <v>5</v>
      </c>
      <c r="E672" s="12" t="s">
        <v>6</v>
      </c>
      <c r="F672" s="12" t="s">
        <v>7</v>
      </c>
      <c r="G672" s="26">
        <v>0.8</v>
      </c>
      <c r="H672" s="26">
        <v>0</v>
      </c>
      <c r="I672" s="26"/>
      <c r="J672" s="26">
        <v>0</v>
      </c>
      <c r="K672" s="26"/>
      <c r="L672" s="26">
        <v>0.8</v>
      </c>
      <c r="M672" s="26">
        <v>0.8</v>
      </c>
      <c r="N672" s="26">
        <v>0.8</v>
      </c>
      <c r="O672" s="26">
        <v>0.7</v>
      </c>
      <c r="P672" s="26">
        <v>0.6</v>
      </c>
      <c r="Q672" s="26">
        <v>0.5</v>
      </c>
      <c r="R672" s="26">
        <v>0</v>
      </c>
      <c r="S672" s="26">
        <v>0</v>
      </c>
      <c r="T672" s="26">
        <v>0</v>
      </c>
      <c r="U672" s="26">
        <v>0</v>
      </c>
      <c r="V672" s="26">
        <v>0</v>
      </c>
      <c r="W672" s="26">
        <v>0</v>
      </c>
      <c r="X672" s="26">
        <v>0</v>
      </c>
      <c r="Y672" s="26">
        <v>0</v>
      </c>
      <c r="Z672" s="26">
        <v>0</v>
      </c>
      <c r="AA672" s="26">
        <v>0</v>
      </c>
      <c r="AB672" s="26">
        <v>0</v>
      </c>
      <c r="AC672" s="26">
        <v>0</v>
      </c>
      <c r="AD672" s="26">
        <v>0</v>
      </c>
      <c r="AE672" s="26">
        <v>0</v>
      </c>
      <c r="AF672" s="26">
        <v>0</v>
      </c>
      <c r="AG672" s="26"/>
      <c r="AH672" s="26">
        <v>0.7</v>
      </c>
    </row>
    <row r="673" spans="1:34" x14ac:dyDescent="0.2">
      <c r="A673" s="12" t="s">
        <v>232</v>
      </c>
      <c r="B673" s="12" t="s">
        <v>231</v>
      </c>
      <c r="C673" s="12" t="s">
        <v>86</v>
      </c>
      <c r="D673" s="12" t="s">
        <v>5</v>
      </c>
      <c r="E673" s="12" t="s">
        <v>6</v>
      </c>
      <c r="F673" s="12" t="s">
        <v>7</v>
      </c>
      <c r="G673" s="26">
        <v>2527.6</v>
      </c>
      <c r="H673" s="26">
        <v>1756.6</v>
      </c>
      <c r="I673" s="26"/>
      <c r="J673" s="26"/>
      <c r="K673" s="26"/>
      <c r="L673" s="26">
        <v>546</v>
      </c>
      <c r="M673" s="26">
        <v>600.20000000000005</v>
      </c>
      <c r="N673" s="26">
        <v>484.6</v>
      </c>
      <c r="O673" s="26">
        <v>471.9</v>
      </c>
      <c r="P673" s="26">
        <v>484.8</v>
      </c>
      <c r="Q673" s="26">
        <v>399.2</v>
      </c>
      <c r="R673" s="26">
        <v>450</v>
      </c>
      <c r="S673" s="26">
        <v>419.9</v>
      </c>
      <c r="T673" s="26">
        <v>354.2</v>
      </c>
      <c r="U673" s="26">
        <v>349</v>
      </c>
      <c r="V673" s="26">
        <v>247.4</v>
      </c>
      <c r="W673" s="26">
        <v>233</v>
      </c>
      <c r="X673" s="26">
        <v>152.69999999999999</v>
      </c>
      <c r="Y673" s="26">
        <v>106.8</v>
      </c>
      <c r="Z673" s="26">
        <v>68</v>
      </c>
      <c r="AA673" s="26">
        <v>33</v>
      </c>
      <c r="AB673" s="26">
        <v>28</v>
      </c>
      <c r="AC673" s="26">
        <v>0</v>
      </c>
      <c r="AD673" s="26">
        <v>0</v>
      </c>
      <c r="AE673" s="26">
        <v>0</v>
      </c>
      <c r="AF673" s="26"/>
      <c r="AG673" s="26"/>
      <c r="AH673" s="26">
        <v>480.4</v>
      </c>
    </row>
    <row r="674" spans="1:34" x14ac:dyDescent="0.2">
      <c r="A674" s="12" t="s">
        <v>232</v>
      </c>
      <c r="B674" s="12" t="s">
        <v>231</v>
      </c>
      <c r="C674" s="12" t="s">
        <v>87</v>
      </c>
      <c r="D674" s="12" t="s">
        <v>5</v>
      </c>
      <c r="E674" s="12" t="s">
        <v>6</v>
      </c>
      <c r="F674" s="12" t="s">
        <v>7</v>
      </c>
      <c r="G674" s="26">
        <v>122.1</v>
      </c>
      <c r="H674" s="26"/>
      <c r="I674" s="26"/>
      <c r="J674" s="26">
        <v>117.6</v>
      </c>
      <c r="K674" s="26">
        <v>106.2</v>
      </c>
      <c r="L674" s="26">
        <v>92.5</v>
      </c>
      <c r="M674" s="26">
        <v>84.7</v>
      </c>
      <c r="N674" s="26">
        <v>81.5</v>
      </c>
      <c r="O674" s="26">
        <v>67.400000000000006</v>
      </c>
      <c r="P674" s="26">
        <v>69.599999999999994</v>
      </c>
      <c r="Q674" s="26">
        <v>56.8</v>
      </c>
      <c r="R674" s="26">
        <v>52.4</v>
      </c>
      <c r="S674" s="26">
        <v>53.5</v>
      </c>
      <c r="T674" s="26">
        <v>53</v>
      </c>
      <c r="U674" s="26">
        <v>38</v>
      </c>
      <c r="V674" s="26">
        <v>33</v>
      </c>
      <c r="W674" s="26">
        <v>22.9</v>
      </c>
      <c r="X674" s="26">
        <v>8.1</v>
      </c>
      <c r="Y674" s="26">
        <v>5.3</v>
      </c>
      <c r="Z674" s="26">
        <v>4.2</v>
      </c>
      <c r="AA674" s="26">
        <v>5</v>
      </c>
      <c r="AB674" s="26">
        <v>2.7</v>
      </c>
      <c r="AC674" s="26">
        <v>0</v>
      </c>
      <c r="AD674" s="26">
        <v>0</v>
      </c>
      <c r="AE674" s="26">
        <v>0</v>
      </c>
      <c r="AF674" s="26">
        <v>0</v>
      </c>
      <c r="AG674" s="26"/>
      <c r="AH674" s="26">
        <v>72.8</v>
      </c>
    </row>
    <row r="675" spans="1:34" x14ac:dyDescent="0.2">
      <c r="A675" s="12" t="s">
        <v>232</v>
      </c>
      <c r="B675" s="12" t="s">
        <v>231</v>
      </c>
      <c r="C675" s="12" t="s">
        <v>88</v>
      </c>
      <c r="D675" s="12" t="s">
        <v>5</v>
      </c>
      <c r="E675" s="12" t="s">
        <v>6</v>
      </c>
      <c r="F675" s="12" t="s">
        <v>7</v>
      </c>
      <c r="G675" s="26">
        <v>2.2999999999999998</v>
      </c>
      <c r="H675" s="26"/>
      <c r="I675" s="26"/>
      <c r="J675" s="26"/>
      <c r="K675" s="26">
        <v>3.6</v>
      </c>
      <c r="L675" s="26"/>
      <c r="M675" s="26"/>
      <c r="N675" s="26">
        <v>43.3</v>
      </c>
      <c r="O675" s="26">
        <v>43.3</v>
      </c>
      <c r="P675" s="26">
        <v>43.3</v>
      </c>
      <c r="Q675" s="26">
        <v>43.3</v>
      </c>
      <c r="R675" s="26">
        <v>44.1</v>
      </c>
      <c r="S675" s="26">
        <v>44.6</v>
      </c>
      <c r="T675" s="26">
        <v>41.2</v>
      </c>
      <c r="U675" s="26">
        <v>42.3</v>
      </c>
      <c r="V675" s="26">
        <v>35.299999999999997</v>
      </c>
      <c r="W675" s="26">
        <v>23.1</v>
      </c>
      <c r="X675" s="26">
        <v>19.5</v>
      </c>
      <c r="Y675" s="26">
        <v>17.8</v>
      </c>
      <c r="Z675" s="26">
        <v>6.4</v>
      </c>
      <c r="AA675" s="26">
        <v>2</v>
      </c>
      <c r="AB675" s="26">
        <v>0.9</v>
      </c>
      <c r="AC675" s="26">
        <v>0</v>
      </c>
      <c r="AD675" s="26">
        <v>0</v>
      </c>
      <c r="AE675" s="26">
        <v>0</v>
      </c>
      <c r="AF675" s="26"/>
      <c r="AG675" s="26"/>
      <c r="AH675" s="26">
        <v>43.3</v>
      </c>
    </row>
    <row r="676" spans="1:34" x14ac:dyDescent="0.2">
      <c r="A676" s="12" t="s">
        <v>232</v>
      </c>
      <c r="B676" s="12" t="s">
        <v>231</v>
      </c>
      <c r="C676" s="12" t="s">
        <v>89</v>
      </c>
      <c r="D676" s="12" t="s">
        <v>5</v>
      </c>
      <c r="E676" s="12" t="s">
        <v>6</v>
      </c>
      <c r="F676" s="12" t="s">
        <v>7</v>
      </c>
      <c r="G676" s="26">
        <v>287.39999999999998</v>
      </c>
      <c r="H676" s="26">
        <v>431.6</v>
      </c>
      <c r="I676" s="26"/>
      <c r="J676" s="26"/>
      <c r="K676" s="26"/>
      <c r="L676" s="26">
        <v>908</v>
      </c>
      <c r="M676" s="26">
        <v>725.7</v>
      </c>
      <c r="N676" s="26">
        <v>819.8</v>
      </c>
      <c r="O676" s="26">
        <v>735.3</v>
      </c>
      <c r="P676" s="26">
        <v>621.29999999999995</v>
      </c>
      <c r="Q676" s="26">
        <v>475.3</v>
      </c>
      <c r="R676" s="26">
        <v>463.4</v>
      </c>
      <c r="S676" s="26">
        <v>527.9</v>
      </c>
      <c r="T676" s="26">
        <v>533.4</v>
      </c>
      <c r="U676" s="26">
        <v>491.7</v>
      </c>
      <c r="V676" s="26">
        <v>480.2</v>
      </c>
      <c r="W676" s="26">
        <v>347</v>
      </c>
      <c r="X676" s="26">
        <v>287.3</v>
      </c>
      <c r="Y676" s="26">
        <v>224.4</v>
      </c>
      <c r="Z676" s="26">
        <v>74.5</v>
      </c>
      <c r="AA676" s="26">
        <v>33.799999999999997</v>
      </c>
      <c r="AB676" s="26">
        <v>0</v>
      </c>
      <c r="AC676" s="26">
        <v>0</v>
      </c>
      <c r="AD676" s="26">
        <v>0</v>
      </c>
      <c r="AE676" s="26">
        <v>0</v>
      </c>
      <c r="AF676" s="26">
        <v>0</v>
      </c>
      <c r="AG676" s="26"/>
      <c r="AH676" s="26">
        <v>725.5</v>
      </c>
    </row>
    <row r="677" spans="1:34" x14ac:dyDescent="0.2">
      <c r="A677" s="12" t="s">
        <v>232</v>
      </c>
      <c r="B677" s="12" t="s">
        <v>231</v>
      </c>
      <c r="C677" s="12" t="s">
        <v>90</v>
      </c>
      <c r="D677" s="12" t="s">
        <v>5</v>
      </c>
      <c r="E677" s="12" t="s">
        <v>6</v>
      </c>
      <c r="F677" s="12" t="s">
        <v>7</v>
      </c>
      <c r="G677" s="26">
        <v>4.8</v>
      </c>
      <c r="H677" s="26">
        <v>6</v>
      </c>
      <c r="I677" s="26"/>
      <c r="J677" s="26"/>
      <c r="K677" s="26"/>
      <c r="L677" s="26"/>
      <c r="M677" s="26">
        <v>5.0999999999999996</v>
      </c>
      <c r="N677" s="26">
        <v>6</v>
      </c>
      <c r="O677" s="26">
        <v>5.9</v>
      </c>
      <c r="P677" s="26">
        <v>3.5</v>
      </c>
      <c r="Q677" s="26">
        <v>3.4</v>
      </c>
      <c r="R677" s="26">
        <v>2.8</v>
      </c>
      <c r="S677" s="26">
        <v>2.4</v>
      </c>
      <c r="T677" s="26">
        <v>1.8</v>
      </c>
      <c r="U677" s="26">
        <v>1.6</v>
      </c>
      <c r="V677" s="26">
        <v>1.4</v>
      </c>
      <c r="W677" s="26">
        <v>1.2</v>
      </c>
      <c r="X677" s="26">
        <v>0</v>
      </c>
      <c r="Y677" s="26">
        <v>0</v>
      </c>
      <c r="Z677" s="26">
        <v>0</v>
      </c>
      <c r="AA677" s="26">
        <v>0</v>
      </c>
      <c r="AB677" s="26">
        <v>0</v>
      </c>
      <c r="AC677" s="26">
        <v>0</v>
      </c>
      <c r="AD677" s="26">
        <v>0</v>
      </c>
      <c r="AE677" s="26">
        <v>0</v>
      </c>
      <c r="AF677" s="26">
        <v>0</v>
      </c>
      <c r="AG677" s="26"/>
      <c r="AH677" s="26">
        <v>5.0999999999999996</v>
      </c>
    </row>
    <row r="678" spans="1:34" x14ac:dyDescent="0.2">
      <c r="A678" s="12" t="s">
        <v>232</v>
      </c>
      <c r="B678" s="12" t="s">
        <v>231</v>
      </c>
      <c r="C678" s="12" t="s">
        <v>91</v>
      </c>
      <c r="D678" s="12" t="s">
        <v>5</v>
      </c>
      <c r="E678" s="12" t="s">
        <v>6</v>
      </c>
      <c r="F678" s="12" t="s">
        <v>7</v>
      </c>
      <c r="G678" s="26">
        <v>54.3</v>
      </c>
      <c r="H678" s="26">
        <v>50.1</v>
      </c>
      <c r="I678" s="26">
        <v>26.1</v>
      </c>
      <c r="J678" s="26">
        <v>64.099999999999994</v>
      </c>
      <c r="K678" s="26">
        <v>65.2</v>
      </c>
      <c r="L678" s="26">
        <v>42.1</v>
      </c>
      <c r="M678" s="26">
        <v>33.1</v>
      </c>
      <c r="N678" s="26">
        <v>45.2</v>
      </c>
      <c r="O678" s="26">
        <v>67.400000000000006</v>
      </c>
      <c r="P678" s="26">
        <v>55.7</v>
      </c>
      <c r="Q678" s="26">
        <v>31.1</v>
      </c>
      <c r="R678" s="26">
        <v>18.2</v>
      </c>
      <c r="S678" s="26">
        <v>41.4</v>
      </c>
      <c r="T678" s="26">
        <v>25.1</v>
      </c>
      <c r="U678" s="26">
        <v>32.799999999999997</v>
      </c>
      <c r="V678" s="26">
        <v>26.3</v>
      </c>
      <c r="W678" s="26">
        <v>14.2</v>
      </c>
      <c r="X678" s="26">
        <v>5</v>
      </c>
      <c r="Y678" s="26">
        <v>5</v>
      </c>
      <c r="Z678" s="26">
        <v>1.8</v>
      </c>
      <c r="AA678" s="26">
        <v>0.6</v>
      </c>
      <c r="AB678" s="26">
        <v>0</v>
      </c>
      <c r="AC678" s="26">
        <v>0</v>
      </c>
      <c r="AD678" s="26">
        <v>0</v>
      </c>
      <c r="AE678" s="26">
        <v>0</v>
      </c>
      <c r="AF678" s="26">
        <v>0</v>
      </c>
      <c r="AG678" s="26"/>
      <c r="AH678" s="26">
        <v>56.1</v>
      </c>
    </row>
    <row r="679" spans="1:34" x14ac:dyDescent="0.2">
      <c r="A679" s="12" t="s">
        <v>232</v>
      </c>
      <c r="B679" s="12" t="s">
        <v>231</v>
      </c>
      <c r="C679" s="12" t="s">
        <v>249</v>
      </c>
      <c r="D679" s="12" t="s">
        <v>5</v>
      </c>
      <c r="E679" s="12" t="s">
        <v>6</v>
      </c>
      <c r="F679" s="12" t="s">
        <v>7</v>
      </c>
      <c r="G679" s="26">
        <v>299.2</v>
      </c>
      <c r="H679" s="26">
        <v>0</v>
      </c>
      <c r="I679" s="26">
        <v>66.599999999999994</v>
      </c>
      <c r="J679" s="26">
        <v>531.20000000000005</v>
      </c>
      <c r="K679" s="26">
        <v>673.6</v>
      </c>
      <c r="L679" s="26">
        <v>704.2</v>
      </c>
      <c r="M679" s="26">
        <v>643</v>
      </c>
      <c r="N679" s="26">
        <v>772.8</v>
      </c>
      <c r="O679" s="26">
        <v>729.8</v>
      </c>
      <c r="P679" s="26">
        <v>647.5</v>
      </c>
      <c r="Q679" s="26">
        <v>659.8</v>
      </c>
      <c r="R679" s="26">
        <v>894</v>
      </c>
      <c r="S679" s="26">
        <v>985.4</v>
      </c>
      <c r="T679" s="26">
        <v>985.4</v>
      </c>
      <c r="U679" s="26">
        <v>985.4</v>
      </c>
      <c r="V679" s="26">
        <v>704.1</v>
      </c>
      <c r="W679" s="26">
        <v>459</v>
      </c>
      <c r="X679" s="26">
        <v>252</v>
      </c>
      <c r="Y679" s="26">
        <v>115.7</v>
      </c>
      <c r="Z679" s="26">
        <v>51.6</v>
      </c>
      <c r="AA679" s="26">
        <v>21.9</v>
      </c>
      <c r="AB679" s="26">
        <v>0</v>
      </c>
      <c r="AC679" s="26">
        <v>0</v>
      </c>
      <c r="AD679" s="26">
        <v>0</v>
      </c>
      <c r="AE679" s="26">
        <v>0</v>
      </c>
      <c r="AF679" s="26"/>
      <c r="AG679" s="26"/>
      <c r="AH679" s="26">
        <v>716.7</v>
      </c>
    </row>
    <row r="680" spans="1:34" x14ac:dyDescent="0.2">
      <c r="A680" s="12" t="s">
        <v>232</v>
      </c>
      <c r="B680" s="12" t="s">
        <v>231</v>
      </c>
      <c r="C680" s="12" t="s">
        <v>92</v>
      </c>
      <c r="D680" s="12" t="s">
        <v>5</v>
      </c>
      <c r="E680" s="12" t="s">
        <v>6</v>
      </c>
      <c r="F680" s="12" t="s">
        <v>7</v>
      </c>
      <c r="G680" s="26">
        <v>49</v>
      </c>
      <c r="H680" s="26">
        <v>49</v>
      </c>
      <c r="I680" s="26"/>
      <c r="J680" s="26"/>
      <c r="K680" s="26"/>
      <c r="L680" s="26"/>
      <c r="M680" s="26"/>
      <c r="N680" s="26">
        <v>19.5</v>
      </c>
      <c r="O680" s="26">
        <v>20.5</v>
      </c>
      <c r="P680" s="26">
        <v>103.6</v>
      </c>
      <c r="Q680" s="26">
        <v>23.9</v>
      </c>
      <c r="R680" s="26">
        <v>26.3</v>
      </c>
      <c r="S680" s="26">
        <v>12.4</v>
      </c>
      <c r="T680" s="26">
        <v>9.9</v>
      </c>
      <c r="U680" s="26">
        <v>7.8</v>
      </c>
      <c r="V680" s="26">
        <v>7.2</v>
      </c>
      <c r="W680" s="26">
        <v>7.1</v>
      </c>
      <c r="X680" s="26">
        <v>7</v>
      </c>
      <c r="Y680" s="26">
        <v>2.2999999999999998</v>
      </c>
      <c r="Z680" s="26">
        <v>2.1</v>
      </c>
      <c r="AA680" s="26">
        <v>0.8</v>
      </c>
      <c r="AB680" s="26">
        <v>0</v>
      </c>
      <c r="AC680" s="26">
        <v>0</v>
      </c>
      <c r="AD680" s="26">
        <v>0</v>
      </c>
      <c r="AE680" s="26">
        <v>0</v>
      </c>
      <c r="AF680" s="26">
        <v>0</v>
      </c>
      <c r="AG680" s="26"/>
      <c r="AH680" s="26">
        <v>47.9</v>
      </c>
    </row>
    <row r="681" spans="1:34" x14ac:dyDescent="0.2">
      <c r="A681" s="12" t="s">
        <v>232</v>
      </c>
      <c r="B681" s="12" t="s">
        <v>231</v>
      </c>
      <c r="C681" s="12" t="s">
        <v>93</v>
      </c>
      <c r="D681" s="12" t="s">
        <v>5</v>
      </c>
      <c r="E681" s="12" t="s">
        <v>6</v>
      </c>
      <c r="F681" s="12" t="s">
        <v>7</v>
      </c>
      <c r="G681" s="26">
        <v>14.3</v>
      </c>
      <c r="H681" s="26"/>
      <c r="I681" s="26"/>
      <c r="J681" s="26">
        <v>23.1</v>
      </c>
      <c r="K681" s="26">
        <v>45.6</v>
      </c>
      <c r="L681" s="26">
        <v>88</v>
      </c>
      <c r="M681" s="26">
        <v>30</v>
      </c>
      <c r="N681" s="26">
        <v>61.5</v>
      </c>
      <c r="O681" s="26">
        <v>55.9</v>
      </c>
      <c r="P681" s="26">
        <v>55.6</v>
      </c>
      <c r="Q681" s="26">
        <v>56.9</v>
      </c>
      <c r="R681" s="26">
        <v>50.4</v>
      </c>
      <c r="S681" s="26">
        <v>21.5</v>
      </c>
      <c r="T681" s="26">
        <v>19</v>
      </c>
      <c r="U681" s="26">
        <v>19</v>
      </c>
      <c r="V681" s="26">
        <v>18.7</v>
      </c>
      <c r="W681" s="26">
        <v>11.4</v>
      </c>
      <c r="X681" s="26">
        <v>5.6</v>
      </c>
      <c r="Y681" s="26">
        <v>3.6</v>
      </c>
      <c r="Z681" s="26">
        <v>2.2999999999999998</v>
      </c>
      <c r="AA681" s="26">
        <v>0</v>
      </c>
      <c r="AB681" s="26">
        <v>0</v>
      </c>
      <c r="AC681" s="26">
        <v>0</v>
      </c>
      <c r="AD681" s="26">
        <v>0</v>
      </c>
      <c r="AE681" s="26">
        <v>0</v>
      </c>
      <c r="AF681" s="26">
        <v>0</v>
      </c>
      <c r="AG681" s="26"/>
      <c r="AH681" s="26">
        <v>57.7</v>
      </c>
    </row>
    <row r="682" spans="1:34" x14ac:dyDescent="0.2">
      <c r="A682" s="12" t="s">
        <v>232</v>
      </c>
      <c r="B682" s="12" t="s">
        <v>231</v>
      </c>
      <c r="C682" s="12" t="s">
        <v>94</v>
      </c>
      <c r="D682" s="12" t="s">
        <v>5</v>
      </c>
      <c r="E682" s="12" t="s">
        <v>6</v>
      </c>
      <c r="F682" s="12" t="s">
        <v>7</v>
      </c>
      <c r="G682" s="26">
        <v>2190.1999999999998</v>
      </c>
      <c r="H682" s="26">
        <v>3442.1</v>
      </c>
      <c r="I682" s="26">
        <v>3384.2</v>
      </c>
      <c r="J682" s="26">
        <v>3829.3</v>
      </c>
      <c r="K682" s="26">
        <v>3420.5</v>
      </c>
      <c r="L682" s="26">
        <v>3624.2</v>
      </c>
      <c r="M682" s="26">
        <v>4729.8</v>
      </c>
      <c r="N682" s="26">
        <v>3426.6</v>
      </c>
      <c r="O682" s="26">
        <v>3038.2</v>
      </c>
      <c r="P682" s="26">
        <v>3348.4</v>
      </c>
      <c r="Q682" s="26">
        <v>2333.6999999999998</v>
      </c>
      <c r="R682" s="26">
        <v>2010.1</v>
      </c>
      <c r="S682" s="26">
        <v>1979.8</v>
      </c>
      <c r="T682" s="26">
        <v>1946.9</v>
      </c>
      <c r="U682" s="26">
        <v>1605.5</v>
      </c>
      <c r="V682" s="26">
        <v>1174.4000000000001</v>
      </c>
      <c r="W682" s="26">
        <v>1128.5</v>
      </c>
      <c r="X682" s="26">
        <v>668.3</v>
      </c>
      <c r="Y682" s="26">
        <v>564.20000000000005</v>
      </c>
      <c r="Z682" s="26">
        <v>234.2</v>
      </c>
      <c r="AA682" s="26">
        <v>173.7</v>
      </c>
      <c r="AB682" s="26">
        <v>105.2</v>
      </c>
      <c r="AC682" s="26">
        <v>0</v>
      </c>
      <c r="AD682" s="26">
        <v>0</v>
      </c>
      <c r="AE682" s="26">
        <v>0</v>
      </c>
      <c r="AF682" s="26">
        <v>0</v>
      </c>
      <c r="AG682" s="26"/>
      <c r="AH682" s="26">
        <v>3271.1</v>
      </c>
    </row>
    <row r="683" spans="1:34" x14ac:dyDescent="0.2">
      <c r="A683" s="12" t="s">
        <v>232</v>
      </c>
      <c r="B683" s="12" t="s">
        <v>231</v>
      </c>
      <c r="C683" s="12" t="s">
        <v>95</v>
      </c>
      <c r="D683" s="12" t="s">
        <v>5</v>
      </c>
      <c r="E683" s="12" t="s">
        <v>6</v>
      </c>
      <c r="F683" s="12" t="s">
        <v>7</v>
      </c>
      <c r="G683" s="26">
        <v>0.1</v>
      </c>
      <c r="H683" s="26">
        <v>2.2000000000000002</v>
      </c>
      <c r="I683" s="26">
        <v>3.5</v>
      </c>
      <c r="J683" s="26">
        <v>5.9</v>
      </c>
      <c r="K683" s="26">
        <v>5.8</v>
      </c>
      <c r="L683" s="26">
        <v>6.3</v>
      </c>
      <c r="M683" s="26">
        <v>7.2</v>
      </c>
      <c r="N683" s="26">
        <v>5.9</v>
      </c>
      <c r="O683" s="26">
        <v>0</v>
      </c>
      <c r="P683" s="26">
        <v>7.8</v>
      </c>
      <c r="Q683" s="26">
        <v>0.9</v>
      </c>
      <c r="R683" s="26">
        <v>1.5</v>
      </c>
      <c r="S683" s="26">
        <v>4.5999999999999996</v>
      </c>
      <c r="T683" s="26">
        <v>14</v>
      </c>
      <c r="U683" s="26">
        <v>2.8</v>
      </c>
      <c r="V683" s="26">
        <v>0</v>
      </c>
      <c r="W683" s="26">
        <v>0</v>
      </c>
      <c r="X683" s="26">
        <v>0</v>
      </c>
      <c r="Y683" s="26">
        <v>2.1</v>
      </c>
      <c r="Z683" s="26">
        <v>0</v>
      </c>
      <c r="AA683" s="26">
        <v>0</v>
      </c>
      <c r="AB683" s="26">
        <v>0</v>
      </c>
      <c r="AC683" s="26">
        <v>0</v>
      </c>
      <c r="AD683" s="26">
        <v>0</v>
      </c>
      <c r="AE683" s="26">
        <v>0</v>
      </c>
      <c r="AF683" s="26">
        <v>0</v>
      </c>
      <c r="AG683" s="26"/>
      <c r="AH683" s="26">
        <v>4.5999999999999996</v>
      </c>
    </row>
    <row r="684" spans="1:34" x14ac:dyDescent="0.2">
      <c r="A684" s="12" t="s">
        <v>232</v>
      </c>
      <c r="B684" s="12" t="s">
        <v>231</v>
      </c>
      <c r="C684" s="12" t="s">
        <v>96</v>
      </c>
      <c r="D684" s="12" t="s">
        <v>5</v>
      </c>
      <c r="E684" s="12" t="s">
        <v>6</v>
      </c>
      <c r="F684" s="12" t="s">
        <v>7</v>
      </c>
      <c r="G684" s="26">
        <v>26.2</v>
      </c>
      <c r="H684" s="26"/>
      <c r="I684" s="26">
        <v>0</v>
      </c>
      <c r="J684" s="26">
        <v>0</v>
      </c>
      <c r="K684" s="26">
        <v>0</v>
      </c>
      <c r="L684" s="26">
        <v>0</v>
      </c>
      <c r="M684" s="26">
        <v>0</v>
      </c>
      <c r="N684" s="26">
        <v>103.9</v>
      </c>
      <c r="O684" s="26">
        <v>109.3</v>
      </c>
      <c r="P684" s="26">
        <v>111.1</v>
      </c>
      <c r="Q684" s="26">
        <v>113.1</v>
      </c>
      <c r="R684" s="26">
        <v>37.1</v>
      </c>
      <c r="S684" s="26">
        <v>29.2</v>
      </c>
      <c r="T684" s="26">
        <v>27</v>
      </c>
      <c r="U684" s="26">
        <v>26</v>
      </c>
      <c r="V684" s="26">
        <v>26</v>
      </c>
      <c r="W684" s="26">
        <v>25</v>
      </c>
      <c r="X684" s="26">
        <v>25</v>
      </c>
      <c r="Y684" s="26">
        <v>16.2</v>
      </c>
      <c r="Z684" s="26">
        <v>11</v>
      </c>
      <c r="AA684" s="26">
        <v>3</v>
      </c>
      <c r="AB684" s="26">
        <v>0</v>
      </c>
      <c r="AC684" s="26">
        <v>0</v>
      </c>
      <c r="AD684" s="26">
        <v>0</v>
      </c>
      <c r="AE684" s="26">
        <v>0</v>
      </c>
      <c r="AF684" s="26">
        <v>0</v>
      </c>
      <c r="AG684" s="26"/>
      <c r="AH684" s="26">
        <v>108.1</v>
      </c>
    </row>
    <row r="685" spans="1:34" x14ac:dyDescent="0.2">
      <c r="A685" s="12" t="s">
        <v>232</v>
      </c>
      <c r="B685" s="12" t="s">
        <v>231</v>
      </c>
      <c r="C685" s="12" t="s">
        <v>97</v>
      </c>
      <c r="D685" s="12" t="s">
        <v>5</v>
      </c>
      <c r="E685" s="12" t="s">
        <v>6</v>
      </c>
      <c r="F685" s="12" t="s">
        <v>7</v>
      </c>
      <c r="G685" s="26">
        <v>1.2</v>
      </c>
      <c r="H685" s="26">
        <v>1.2</v>
      </c>
      <c r="I685" s="26">
        <v>1.2</v>
      </c>
      <c r="J685" s="26">
        <v>1.2</v>
      </c>
      <c r="K685" s="26">
        <v>1.2</v>
      </c>
      <c r="L685" s="26">
        <v>1.2</v>
      </c>
      <c r="M685" s="26">
        <v>1.2</v>
      </c>
      <c r="N685" s="26">
        <v>1.2</v>
      </c>
      <c r="O685" s="26">
        <v>1.1000000000000001</v>
      </c>
      <c r="P685" s="26">
        <v>1.1000000000000001</v>
      </c>
      <c r="Q685" s="26">
        <v>0.6</v>
      </c>
      <c r="R685" s="26">
        <v>1.1000000000000001</v>
      </c>
      <c r="S685" s="26">
        <v>0.5</v>
      </c>
      <c r="T685" s="26">
        <v>0.2</v>
      </c>
      <c r="U685" s="26">
        <v>0.2</v>
      </c>
      <c r="V685" s="26">
        <v>0.2</v>
      </c>
      <c r="W685" s="26">
        <v>0</v>
      </c>
      <c r="X685" s="26">
        <v>0</v>
      </c>
      <c r="Y685" s="26">
        <v>0</v>
      </c>
      <c r="Z685" s="26">
        <v>0</v>
      </c>
      <c r="AA685" s="26">
        <v>0</v>
      </c>
      <c r="AB685" s="26">
        <v>0</v>
      </c>
      <c r="AC685" s="26">
        <v>0</v>
      </c>
      <c r="AD685" s="26">
        <v>0</v>
      </c>
      <c r="AE685" s="26">
        <v>0</v>
      </c>
      <c r="AF685" s="26">
        <v>0</v>
      </c>
      <c r="AG685" s="26"/>
      <c r="AH685" s="26">
        <v>1.1000000000000001</v>
      </c>
    </row>
    <row r="686" spans="1:34" x14ac:dyDescent="0.2">
      <c r="A686" s="12" t="s">
        <v>232</v>
      </c>
      <c r="B686" s="12" t="s">
        <v>231</v>
      </c>
      <c r="C686" s="12" t="s">
        <v>98</v>
      </c>
      <c r="D686" s="12" t="s">
        <v>5</v>
      </c>
      <c r="E686" s="12" t="s">
        <v>6</v>
      </c>
      <c r="F686" s="12" t="s">
        <v>7</v>
      </c>
      <c r="G686" s="26">
        <v>14.8</v>
      </c>
      <c r="H686" s="26">
        <v>17.3</v>
      </c>
      <c r="I686" s="26"/>
      <c r="J686" s="26"/>
      <c r="K686" s="26"/>
      <c r="L686" s="26"/>
      <c r="M686" s="26">
        <v>17.3</v>
      </c>
      <c r="N686" s="26">
        <v>23.2</v>
      </c>
      <c r="O686" s="26">
        <v>7.8</v>
      </c>
      <c r="P686" s="26">
        <v>16</v>
      </c>
      <c r="Q686" s="26">
        <v>14.7</v>
      </c>
      <c r="R686" s="26">
        <v>13.4</v>
      </c>
      <c r="S686" s="26">
        <v>14.2</v>
      </c>
      <c r="T686" s="26">
        <v>15</v>
      </c>
      <c r="U686" s="26">
        <v>14.7</v>
      </c>
      <c r="V686" s="26">
        <v>14.3</v>
      </c>
      <c r="W686" s="26">
        <v>7.1</v>
      </c>
      <c r="X686" s="26">
        <v>6.1</v>
      </c>
      <c r="Y686" s="26">
        <v>3</v>
      </c>
      <c r="Z686" s="26">
        <v>1.3</v>
      </c>
      <c r="AA686" s="26">
        <v>1</v>
      </c>
      <c r="AB686" s="26">
        <v>0</v>
      </c>
      <c r="AC686" s="26">
        <v>0</v>
      </c>
      <c r="AD686" s="26">
        <v>0</v>
      </c>
      <c r="AE686" s="26">
        <v>0</v>
      </c>
      <c r="AF686" s="26">
        <v>0</v>
      </c>
      <c r="AG686" s="26"/>
      <c r="AH686" s="26">
        <v>15.7</v>
      </c>
    </row>
    <row r="687" spans="1:34" x14ac:dyDescent="0.2">
      <c r="A687" s="12" t="s">
        <v>232</v>
      </c>
      <c r="B687" s="12" t="s">
        <v>231</v>
      </c>
      <c r="C687" s="12" t="s">
        <v>99</v>
      </c>
      <c r="D687" s="12" t="s">
        <v>5</v>
      </c>
      <c r="E687" s="12" t="s">
        <v>6</v>
      </c>
      <c r="F687" s="12" t="s">
        <v>7</v>
      </c>
      <c r="G687" s="26">
        <v>57.2</v>
      </c>
      <c r="H687" s="26">
        <v>75.8</v>
      </c>
      <c r="I687" s="26"/>
      <c r="J687" s="26"/>
      <c r="K687" s="26">
        <v>66.599999999999994</v>
      </c>
      <c r="L687" s="26">
        <v>64.099999999999994</v>
      </c>
      <c r="M687" s="26">
        <v>42.3</v>
      </c>
      <c r="N687" s="26">
        <v>23.9</v>
      </c>
      <c r="O687" s="26">
        <v>36.200000000000003</v>
      </c>
      <c r="P687" s="26">
        <v>27.3</v>
      </c>
      <c r="Q687" s="26">
        <v>39</v>
      </c>
      <c r="R687" s="26">
        <v>18.600000000000001</v>
      </c>
      <c r="S687" s="26">
        <v>19.100000000000001</v>
      </c>
      <c r="T687" s="26">
        <v>14.5</v>
      </c>
      <c r="U687" s="26">
        <v>7.3</v>
      </c>
      <c r="V687" s="26">
        <v>4</v>
      </c>
      <c r="W687" s="26">
        <v>3.4</v>
      </c>
      <c r="X687" s="26">
        <v>-0.1</v>
      </c>
      <c r="Y687" s="26">
        <v>1</v>
      </c>
      <c r="Z687" s="26">
        <v>0</v>
      </c>
      <c r="AA687" s="26">
        <v>0</v>
      </c>
      <c r="AB687" s="26">
        <v>0</v>
      </c>
      <c r="AC687" s="26">
        <v>0</v>
      </c>
      <c r="AD687" s="26">
        <v>0</v>
      </c>
      <c r="AE687" s="26">
        <v>0</v>
      </c>
      <c r="AF687" s="26">
        <v>0</v>
      </c>
      <c r="AG687" s="26"/>
      <c r="AH687" s="26">
        <v>29.1</v>
      </c>
    </row>
    <row r="688" spans="1:34" x14ac:dyDescent="0.2">
      <c r="A688" s="12" t="s">
        <v>232</v>
      </c>
      <c r="B688" s="12" t="s">
        <v>231</v>
      </c>
      <c r="C688" s="12" t="s">
        <v>100</v>
      </c>
      <c r="D688" s="12" t="s">
        <v>5</v>
      </c>
      <c r="E688" s="12" t="s">
        <v>6</v>
      </c>
      <c r="F688" s="12" t="s">
        <v>7</v>
      </c>
      <c r="G688" s="26">
        <v>8818.2000000000007</v>
      </c>
      <c r="H688" s="26">
        <v>9223.2999999999993</v>
      </c>
      <c r="I688" s="26">
        <v>12037.2</v>
      </c>
      <c r="J688" s="26">
        <v>10290.700000000001</v>
      </c>
      <c r="K688" s="26">
        <v>8512.7999999999993</v>
      </c>
      <c r="L688" s="26">
        <v>9198.2000000000007</v>
      </c>
      <c r="M688" s="26">
        <v>9652</v>
      </c>
      <c r="N688" s="26">
        <v>4858.7</v>
      </c>
      <c r="O688" s="26">
        <v>4858.8</v>
      </c>
      <c r="P688" s="26">
        <v>4157.2</v>
      </c>
      <c r="Q688" s="26">
        <v>3482.9</v>
      </c>
      <c r="R688" s="26">
        <v>2837.9</v>
      </c>
      <c r="S688" s="26">
        <v>3059.5</v>
      </c>
      <c r="T688" s="26">
        <v>2223.9</v>
      </c>
      <c r="U688" s="26">
        <v>1946.7</v>
      </c>
      <c r="V688" s="26">
        <v>1983.2</v>
      </c>
      <c r="W688" s="26">
        <v>3208.4</v>
      </c>
      <c r="X688" s="26">
        <v>1604</v>
      </c>
      <c r="Y688" s="26">
        <v>-441.3</v>
      </c>
      <c r="Z688" s="26">
        <v>-480.6</v>
      </c>
      <c r="AA688" s="26">
        <v>-130.4</v>
      </c>
      <c r="AB688" s="26">
        <v>-101.7</v>
      </c>
      <c r="AC688" s="26">
        <v>-240.8</v>
      </c>
      <c r="AD688" s="26">
        <v>-8</v>
      </c>
      <c r="AE688" s="26">
        <v>0</v>
      </c>
      <c r="AF688" s="26">
        <v>0</v>
      </c>
      <c r="AG688" s="26"/>
      <c r="AH688" s="26">
        <v>4624.8999999999996</v>
      </c>
    </row>
    <row r="689" spans="1:35" x14ac:dyDescent="0.2">
      <c r="A689" s="12" t="s">
        <v>232</v>
      </c>
      <c r="B689" s="12" t="s">
        <v>231</v>
      </c>
      <c r="C689" s="12" t="s">
        <v>101</v>
      </c>
      <c r="D689" s="12" t="s">
        <v>5</v>
      </c>
      <c r="E689" s="12" t="s">
        <v>6</v>
      </c>
      <c r="F689" s="12" t="s">
        <v>7</v>
      </c>
      <c r="G689" s="26">
        <v>1.3</v>
      </c>
      <c r="H689" s="26">
        <v>0</v>
      </c>
      <c r="I689" s="26"/>
      <c r="J689" s="26">
        <v>0</v>
      </c>
      <c r="K689" s="26"/>
      <c r="L689" s="26"/>
      <c r="M689" s="26"/>
      <c r="N689" s="26">
        <v>1.3</v>
      </c>
      <c r="O689" s="26">
        <v>1.1000000000000001</v>
      </c>
      <c r="P689" s="26">
        <v>1.2</v>
      </c>
      <c r="Q689" s="26">
        <v>1.2</v>
      </c>
      <c r="R689" s="26">
        <v>1.2</v>
      </c>
      <c r="S689" s="26">
        <v>1</v>
      </c>
      <c r="T689" s="26">
        <v>1.1000000000000001</v>
      </c>
      <c r="U689" s="26">
        <v>1.9</v>
      </c>
      <c r="V689" s="26">
        <v>1.7</v>
      </c>
      <c r="W689" s="26">
        <v>1.5</v>
      </c>
      <c r="X689" s="26">
        <v>0.4</v>
      </c>
      <c r="Y689" s="26">
        <v>0</v>
      </c>
      <c r="Z689" s="26">
        <v>0.5</v>
      </c>
      <c r="AA689" s="26">
        <v>0</v>
      </c>
      <c r="AB689" s="26">
        <v>0</v>
      </c>
      <c r="AC689" s="26">
        <v>0</v>
      </c>
      <c r="AD689" s="26">
        <v>0</v>
      </c>
      <c r="AE689" s="26">
        <v>0</v>
      </c>
      <c r="AF689" s="26">
        <v>0</v>
      </c>
      <c r="AG689" s="26"/>
      <c r="AH689" s="26">
        <v>1.2</v>
      </c>
    </row>
    <row r="690" spans="1:35" x14ac:dyDescent="0.2">
      <c r="A690" s="12" t="s">
        <v>232</v>
      </c>
      <c r="B690" s="12" t="s">
        <v>231</v>
      </c>
      <c r="C690" s="12" t="s">
        <v>102</v>
      </c>
      <c r="D690" s="12" t="s">
        <v>5</v>
      </c>
      <c r="E690" s="12" t="s">
        <v>6</v>
      </c>
      <c r="F690" s="12" t="s">
        <v>7</v>
      </c>
      <c r="G690" s="26">
        <v>7.2</v>
      </c>
      <c r="H690" s="26">
        <v>7.2</v>
      </c>
      <c r="I690" s="26"/>
      <c r="J690" s="26"/>
      <c r="K690" s="26"/>
      <c r="L690" s="26"/>
      <c r="M690" s="26"/>
      <c r="N690" s="26">
        <v>7.2</v>
      </c>
      <c r="O690" s="26">
        <v>12.2</v>
      </c>
      <c r="P690" s="26">
        <v>12.5</v>
      </c>
      <c r="Q690" s="26">
        <v>13.2</v>
      </c>
      <c r="R690" s="26">
        <v>12.4</v>
      </c>
      <c r="S690" s="26">
        <v>11.2</v>
      </c>
      <c r="T690" s="26">
        <v>9.3000000000000007</v>
      </c>
      <c r="U690" s="26">
        <v>6.9</v>
      </c>
      <c r="V690" s="26">
        <v>5.7</v>
      </c>
      <c r="W690" s="26">
        <v>4.0999999999999996</v>
      </c>
      <c r="X690" s="26">
        <v>3.7</v>
      </c>
      <c r="Y690" s="26">
        <v>2.2000000000000002</v>
      </c>
      <c r="Z690" s="26">
        <v>1</v>
      </c>
      <c r="AA690" s="26">
        <v>0.4</v>
      </c>
      <c r="AB690" s="26">
        <v>0.7</v>
      </c>
      <c r="AC690" s="26">
        <v>0</v>
      </c>
      <c r="AD690" s="26">
        <v>0</v>
      </c>
      <c r="AE690" s="26">
        <v>0</v>
      </c>
      <c r="AF690" s="26">
        <v>0</v>
      </c>
      <c r="AG690" s="26"/>
      <c r="AH690" s="26">
        <v>10.6</v>
      </c>
    </row>
    <row r="691" spans="1:35" x14ac:dyDescent="0.2">
      <c r="A691" s="12" t="s">
        <v>232</v>
      </c>
      <c r="B691" s="12" t="s">
        <v>231</v>
      </c>
      <c r="C691" s="12" t="s">
        <v>103</v>
      </c>
      <c r="D691" s="12" t="s">
        <v>5</v>
      </c>
      <c r="E691" s="12" t="s">
        <v>6</v>
      </c>
      <c r="F691" s="12" t="s">
        <v>7</v>
      </c>
      <c r="G691" s="26">
        <v>443.2</v>
      </c>
      <c r="H691" s="26"/>
      <c r="I691" s="26"/>
      <c r="J691" s="26"/>
      <c r="K691" s="26"/>
      <c r="L691" s="26"/>
      <c r="M691" s="26"/>
      <c r="N691" s="26">
        <v>104.9</v>
      </c>
      <c r="O691" s="26">
        <v>104.9</v>
      </c>
      <c r="P691" s="26">
        <v>104.9</v>
      </c>
      <c r="Q691" s="26"/>
      <c r="R691" s="26"/>
      <c r="S691" s="26"/>
      <c r="T691" s="26"/>
      <c r="U691" s="26"/>
      <c r="V691" s="26"/>
      <c r="W691" s="26"/>
      <c r="X691" s="26"/>
      <c r="Y691" s="26">
        <v>14</v>
      </c>
      <c r="Z691" s="26">
        <v>3.5</v>
      </c>
      <c r="AA691" s="26">
        <v>0.1</v>
      </c>
      <c r="AB691" s="26">
        <v>0</v>
      </c>
      <c r="AC691" s="26">
        <v>0</v>
      </c>
      <c r="AD691" s="26">
        <v>0</v>
      </c>
      <c r="AE691" s="26">
        <v>0</v>
      </c>
      <c r="AF691" s="26">
        <v>0</v>
      </c>
      <c r="AG691" s="26"/>
      <c r="AH691" s="26">
        <v>104.9</v>
      </c>
    </row>
    <row r="692" spans="1:35" x14ac:dyDescent="0.2">
      <c r="A692" s="12" t="s">
        <v>232</v>
      </c>
      <c r="B692" s="12" t="s">
        <v>231</v>
      </c>
      <c r="C692" s="12" t="s">
        <v>104</v>
      </c>
      <c r="D692" s="12" t="s">
        <v>5</v>
      </c>
      <c r="E692" s="12" t="s">
        <v>6</v>
      </c>
      <c r="F692" s="12" t="s">
        <v>7</v>
      </c>
      <c r="G692" s="26">
        <v>346</v>
      </c>
      <c r="H692" s="26">
        <v>558.79999999999995</v>
      </c>
      <c r="I692" s="26">
        <v>604.20000000000005</v>
      </c>
      <c r="J692" s="26">
        <v>690.9</v>
      </c>
      <c r="K692" s="26">
        <v>1069.5999999999999</v>
      </c>
      <c r="L692" s="26">
        <v>629.6</v>
      </c>
      <c r="M692" s="26">
        <v>756.8</v>
      </c>
      <c r="N692" s="26">
        <v>706.8</v>
      </c>
      <c r="O692" s="26">
        <v>814</v>
      </c>
      <c r="P692" s="26">
        <v>886</v>
      </c>
      <c r="Q692" s="26">
        <v>923.6</v>
      </c>
      <c r="R692" s="26">
        <v>870.6</v>
      </c>
      <c r="S692" s="26">
        <v>564</v>
      </c>
      <c r="T692" s="26">
        <v>435.2</v>
      </c>
      <c r="U692" s="26">
        <v>668.6</v>
      </c>
      <c r="V692" s="26">
        <v>474.8</v>
      </c>
      <c r="W692" s="26">
        <v>329</v>
      </c>
      <c r="X692" s="26">
        <v>38.700000000000003</v>
      </c>
      <c r="Y692" s="26">
        <v>40</v>
      </c>
      <c r="Z692" s="26">
        <v>24.1</v>
      </c>
      <c r="AA692" s="26">
        <v>0</v>
      </c>
      <c r="AB692" s="26">
        <v>0</v>
      </c>
      <c r="AC692" s="26">
        <v>0</v>
      </c>
      <c r="AD692" s="26">
        <v>0</v>
      </c>
      <c r="AE692" s="26">
        <v>0</v>
      </c>
      <c r="AF692" s="26">
        <v>0</v>
      </c>
      <c r="AG692" s="26"/>
      <c r="AH692" s="26">
        <v>802.3</v>
      </c>
    </row>
    <row r="693" spans="1:35" x14ac:dyDescent="0.2">
      <c r="A693" s="12" t="s">
        <v>232</v>
      </c>
      <c r="B693" s="12" t="s">
        <v>231</v>
      </c>
      <c r="C693" s="12" t="s">
        <v>105</v>
      </c>
      <c r="D693" s="12" t="s">
        <v>5</v>
      </c>
      <c r="E693" s="12" t="s">
        <v>6</v>
      </c>
      <c r="F693" s="12" t="s">
        <v>7</v>
      </c>
      <c r="G693" s="26">
        <v>55.5</v>
      </c>
      <c r="H693" s="26">
        <v>18.100000000000001</v>
      </c>
      <c r="I693" s="26"/>
      <c r="J693" s="26"/>
      <c r="K693" s="26"/>
      <c r="L693" s="26"/>
      <c r="M693" s="26">
        <v>18.100000000000001</v>
      </c>
      <c r="N693" s="26">
        <v>20.3</v>
      </c>
      <c r="O693" s="26">
        <v>21.7</v>
      </c>
      <c r="P693" s="26">
        <v>12.7</v>
      </c>
      <c r="Q693" s="26">
        <v>3.2</v>
      </c>
      <c r="R693" s="26">
        <v>13.8</v>
      </c>
      <c r="S693" s="26">
        <v>9.9</v>
      </c>
      <c r="T693" s="26">
        <v>8.4</v>
      </c>
      <c r="U693" s="26">
        <v>9.9</v>
      </c>
      <c r="V693" s="26">
        <v>1.7</v>
      </c>
      <c r="W693" s="26">
        <v>1.6</v>
      </c>
      <c r="X693" s="26">
        <v>1.2</v>
      </c>
      <c r="Y693" s="26">
        <v>2.7</v>
      </c>
      <c r="Z693" s="26">
        <v>2.2999999999999998</v>
      </c>
      <c r="AA693" s="26">
        <v>2.2999999999999998</v>
      </c>
      <c r="AB693" s="26">
        <v>1.2</v>
      </c>
      <c r="AC693" s="26">
        <v>0</v>
      </c>
      <c r="AD693" s="26">
        <v>0</v>
      </c>
      <c r="AE693" s="26">
        <v>0</v>
      </c>
      <c r="AF693" s="26">
        <v>0</v>
      </c>
      <c r="AG693" s="26"/>
      <c r="AH693" s="26">
        <v>18.2</v>
      </c>
    </row>
    <row r="694" spans="1:35" x14ac:dyDescent="0.2">
      <c r="A694" s="12" t="s">
        <v>232</v>
      </c>
      <c r="B694" s="12" t="s">
        <v>231</v>
      </c>
      <c r="C694" s="12" t="s">
        <v>106</v>
      </c>
      <c r="D694" s="12" t="s">
        <v>5</v>
      </c>
      <c r="E694" s="12" t="s">
        <v>6</v>
      </c>
      <c r="F694" s="12" t="s">
        <v>7</v>
      </c>
      <c r="G694" s="26">
        <v>1.4</v>
      </c>
      <c r="H694" s="26"/>
      <c r="I694" s="26"/>
      <c r="J694" s="26">
        <v>0</v>
      </c>
      <c r="K694" s="26">
        <v>16.399999999999999</v>
      </c>
      <c r="L694" s="26"/>
      <c r="M694" s="26">
        <v>2.1</v>
      </c>
      <c r="N694" s="26">
        <v>49.5</v>
      </c>
      <c r="O694" s="26">
        <v>58.6</v>
      </c>
      <c r="P694" s="26">
        <v>54.8</v>
      </c>
      <c r="Q694" s="26">
        <v>52.3</v>
      </c>
      <c r="R694" s="26">
        <v>30.7</v>
      </c>
      <c r="S694" s="26">
        <v>26.3</v>
      </c>
      <c r="T694" s="26">
        <v>39.4</v>
      </c>
      <c r="U694" s="26">
        <v>43.5</v>
      </c>
      <c r="V694" s="26">
        <v>51.6</v>
      </c>
      <c r="W694" s="26">
        <v>29.6</v>
      </c>
      <c r="X694" s="26">
        <v>14.8</v>
      </c>
      <c r="Y694" s="26">
        <v>0</v>
      </c>
      <c r="Z694" s="26">
        <v>0</v>
      </c>
      <c r="AA694" s="26">
        <v>0</v>
      </c>
      <c r="AB694" s="26">
        <v>0</v>
      </c>
      <c r="AC694" s="26">
        <v>0</v>
      </c>
      <c r="AD694" s="26">
        <v>0</v>
      </c>
      <c r="AE694" s="26">
        <v>0</v>
      </c>
      <c r="AF694" s="26"/>
      <c r="AG694" s="26"/>
      <c r="AH694" s="26">
        <v>54.3</v>
      </c>
    </row>
    <row r="695" spans="1:35" x14ac:dyDescent="0.2">
      <c r="A695" s="12" t="s">
        <v>232</v>
      </c>
      <c r="B695" s="12" t="s">
        <v>231</v>
      </c>
      <c r="C695" s="12" t="s">
        <v>107</v>
      </c>
      <c r="D695" s="12" t="s">
        <v>5</v>
      </c>
      <c r="E695" s="12" t="s">
        <v>6</v>
      </c>
      <c r="F695" s="12" t="s">
        <v>7</v>
      </c>
      <c r="G695" s="26">
        <v>17.600000000000001</v>
      </c>
      <c r="H695" s="26">
        <v>20.5</v>
      </c>
      <c r="I695" s="26"/>
      <c r="J695" s="26"/>
      <c r="K695" s="26"/>
      <c r="L695" s="26">
        <v>33.799999999999997</v>
      </c>
      <c r="M695" s="26">
        <v>34.6</v>
      </c>
      <c r="N695" s="26">
        <v>27.1</v>
      </c>
      <c r="O695" s="26">
        <v>19.3</v>
      </c>
      <c r="P695" s="26">
        <v>19.3</v>
      </c>
      <c r="Q695" s="26">
        <v>16.399999999999999</v>
      </c>
      <c r="R695" s="26">
        <v>16.8</v>
      </c>
      <c r="S695" s="26">
        <v>22.1</v>
      </c>
      <c r="T695" s="26">
        <v>24</v>
      </c>
      <c r="U695" s="26">
        <v>20</v>
      </c>
      <c r="V695" s="26">
        <v>17.2</v>
      </c>
      <c r="W695" s="26">
        <v>7.7</v>
      </c>
      <c r="X695" s="26">
        <v>0</v>
      </c>
      <c r="Y695" s="26">
        <v>0</v>
      </c>
      <c r="Z695" s="26">
        <v>0</v>
      </c>
      <c r="AA695" s="26">
        <v>0</v>
      </c>
      <c r="AB695" s="26">
        <v>0</v>
      </c>
      <c r="AC695" s="26">
        <v>0</v>
      </c>
      <c r="AD695" s="26">
        <v>0</v>
      </c>
      <c r="AE695" s="26">
        <v>0</v>
      </c>
      <c r="AF695" s="26">
        <v>0</v>
      </c>
      <c r="AG695" s="26"/>
      <c r="AH695" s="26">
        <v>21.9</v>
      </c>
    </row>
    <row r="696" spans="1:35" x14ac:dyDescent="0.2">
      <c r="A696" s="12" t="s">
        <v>232</v>
      </c>
      <c r="B696" s="12" t="s">
        <v>231</v>
      </c>
      <c r="C696" s="12" t="s">
        <v>108</v>
      </c>
      <c r="D696" s="12" t="s">
        <v>5</v>
      </c>
      <c r="E696" s="12" t="s">
        <v>6</v>
      </c>
      <c r="F696" s="12" t="s">
        <v>7</v>
      </c>
      <c r="G696" s="26">
        <v>0.6</v>
      </c>
      <c r="H696" s="26"/>
      <c r="I696" s="26"/>
      <c r="J696" s="26"/>
      <c r="K696" s="26"/>
      <c r="L696" s="26"/>
      <c r="M696" s="26"/>
      <c r="N696" s="26">
        <v>0.6</v>
      </c>
      <c r="O696" s="26">
        <v>0.5</v>
      </c>
      <c r="P696" s="26">
        <v>0.5</v>
      </c>
      <c r="Q696" s="26">
        <v>0.5</v>
      </c>
      <c r="R696" s="26">
        <v>0.4</v>
      </c>
      <c r="S696" s="26">
        <v>0.4</v>
      </c>
      <c r="T696" s="26">
        <v>0.4</v>
      </c>
      <c r="U696" s="26">
        <v>0</v>
      </c>
      <c r="V696" s="26">
        <v>0</v>
      </c>
      <c r="W696" s="26">
        <v>0</v>
      </c>
      <c r="X696" s="26">
        <v>0</v>
      </c>
      <c r="Y696" s="26">
        <v>0</v>
      </c>
      <c r="Z696" s="26">
        <v>0</v>
      </c>
      <c r="AA696" s="26">
        <v>0</v>
      </c>
      <c r="AB696" s="26">
        <v>0</v>
      </c>
      <c r="AC696" s="26">
        <v>0</v>
      </c>
      <c r="AD696" s="26">
        <v>0</v>
      </c>
      <c r="AE696" s="26">
        <v>0</v>
      </c>
      <c r="AF696" s="26">
        <v>0</v>
      </c>
      <c r="AG696" s="26"/>
      <c r="AH696" s="26">
        <v>0.5</v>
      </c>
    </row>
    <row r="697" spans="1:35" x14ac:dyDescent="0.2">
      <c r="A697" s="12" t="s">
        <v>232</v>
      </c>
      <c r="B697" s="12" t="s">
        <v>231</v>
      </c>
      <c r="C697" s="12" t="s">
        <v>109</v>
      </c>
      <c r="D697" s="12" t="s">
        <v>5</v>
      </c>
      <c r="E697" s="12" t="s">
        <v>6</v>
      </c>
      <c r="F697" s="12" t="s">
        <v>7</v>
      </c>
      <c r="G697" s="26">
        <v>25</v>
      </c>
      <c r="H697" s="26">
        <v>25</v>
      </c>
      <c r="I697" s="26"/>
      <c r="J697" s="26">
        <v>20</v>
      </c>
      <c r="K697" s="26">
        <v>20</v>
      </c>
      <c r="L697" s="26">
        <v>20</v>
      </c>
      <c r="M697" s="26">
        <v>20</v>
      </c>
      <c r="N697" s="26">
        <v>25</v>
      </c>
      <c r="O697" s="26">
        <v>27</v>
      </c>
      <c r="P697" s="26">
        <v>29</v>
      </c>
      <c r="Q697" s="26">
        <v>32.9</v>
      </c>
      <c r="R697" s="26">
        <v>25</v>
      </c>
      <c r="S697" s="26">
        <v>94</v>
      </c>
      <c r="T697" s="26">
        <v>0</v>
      </c>
      <c r="U697" s="26">
        <v>0</v>
      </c>
      <c r="V697" s="26">
        <v>0</v>
      </c>
      <c r="W697" s="26">
        <v>0</v>
      </c>
      <c r="X697" s="26">
        <v>0</v>
      </c>
      <c r="Y697" s="26">
        <v>0</v>
      </c>
      <c r="Z697" s="26">
        <v>0</v>
      </c>
      <c r="AA697" s="26">
        <v>0</v>
      </c>
      <c r="AB697" s="26">
        <v>0</v>
      </c>
      <c r="AC697" s="26">
        <v>0</v>
      </c>
      <c r="AD697" s="26">
        <v>0</v>
      </c>
      <c r="AE697" s="26">
        <v>0</v>
      </c>
      <c r="AF697" s="26">
        <v>0</v>
      </c>
      <c r="AG697" s="26"/>
      <c r="AH697" s="26">
        <v>27</v>
      </c>
    </row>
    <row r="698" spans="1:35" x14ac:dyDescent="0.2">
      <c r="A698" s="12" t="s">
        <v>232</v>
      </c>
      <c r="B698" s="12" t="s">
        <v>231</v>
      </c>
      <c r="C698" s="12" t="s">
        <v>110</v>
      </c>
      <c r="D698" s="12" t="s">
        <v>5</v>
      </c>
      <c r="E698" s="12" t="s">
        <v>6</v>
      </c>
      <c r="F698" s="12" t="s">
        <v>7</v>
      </c>
      <c r="G698" s="26">
        <v>86.5</v>
      </c>
      <c r="H698" s="26">
        <v>86.5</v>
      </c>
      <c r="I698" s="26">
        <v>86.5</v>
      </c>
      <c r="J698" s="26">
        <v>90</v>
      </c>
      <c r="K698" s="26">
        <v>94.5</v>
      </c>
      <c r="L698" s="26">
        <v>100</v>
      </c>
      <c r="M698" s="26">
        <v>105.5</v>
      </c>
      <c r="N698" s="26">
        <v>110</v>
      </c>
      <c r="O698" s="26">
        <v>82.7</v>
      </c>
      <c r="P698" s="26">
        <v>55.7</v>
      </c>
      <c r="Q698" s="26">
        <v>37.299999999999997</v>
      </c>
      <c r="R698" s="26">
        <v>52.6</v>
      </c>
      <c r="S698" s="26">
        <v>44.4</v>
      </c>
      <c r="T698" s="26">
        <v>35.200000000000003</v>
      </c>
      <c r="U698" s="26">
        <v>54.9</v>
      </c>
      <c r="V698" s="26">
        <v>29.9</v>
      </c>
      <c r="W698" s="26">
        <v>48.4</v>
      </c>
      <c r="X698" s="26">
        <v>36</v>
      </c>
      <c r="Y698" s="26">
        <v>27.6</v>
      </c>
      <c r="Z698" s="26">
        <v>3.7</v>
      </c>
      <c r="AA698" s="26">
        <v>0</v>
      </c>
      <c r="AB698" s="26">
        <v>2.6</v>
      </c>
      <c r="AC698" s="26">
        <v>0</v>
      </c>
      <c r="AD698" s="26">
        <v>0</v>
      </c>
      <c r="AE698" s="26">
        <v>0</v>
      </c>
      <c r="AF698" s="26">
        <v>0</v>
      </c>
      <c r="AG698" s="26"/>
      <c r="AH698" s="26">
        <v>82.8</v>
      </c>
      <c r="AI698" s="12"/>
    </row>
    <row r="699" spans="1:35" x14ac:dyDescent="0.2">
      <c r="A699" s="12" t="s">
        <v>232</v>
      </c>
      <c r="B699" s="12" t="s">
        <v>231</v>
      </c>
      <c r="C699" s="12" t="s">
        <v>111</v>
      </c>
      <c r="D699" s="12" t="s">
        <v>5</v>
      </c>
      <c r="E699" s="12" t="s">
        <v>6</v>
      </c>
      <c r="F699" s="12" t="s">
        <v>7</v>
      </c>
      <c r="G699" s="26">
        <v>15</v>
      </c>
      <c r="H699" s="26">
        <v>15.3</v>
      </c>
      <c r="I699" s="26">
        <v>16</v>
      </c>
      <c r="J699" s="26">
        <v>16.600000000000001</v>
      </c>
      <c r="K699" s="26">
        <v>17.8</v>
      </c>
      <c r="L699" s="26">
        <v>17.5</v>
      </c>
      <c r="M699" s="26">
        <v>17.5</v>
      </c>
      <c r="N699" s="26">
        <v>18.600000000000001</v>
      </c>
      <c r="O699" s="26">
        <v>18.100000000000001</v>
      </c>
      <c r="P699" s="26">
        <v>59.4</v>
      </c>
      <c r="Q699" s="26">
        <v>60.7</v>
      </c>
      <c r="R699" s="26">
        <v>58.3</v>
      </c>
      <c r="S699" s="26">
        <v>39.9</v>
      </c>
      <c r="T699" s="26">
        <v>29.1</v>
      </c>
      <c r="U699" s="26">
        <v>26.6</v>
      </c>
      <c r="V699" s="26">
        <v>24.5</v>
      </c>
      <c r="W699" s="26">
        <v>23</v>
      </c>
      <c r="X699" s="26">
        <v>15.1</v>
      </c>
      <c r="Y699" s="26">
        <v>15.9</v>
      </c>
      <c r="Z699" s="26">
        <v>4.3</v>
      </c>
      <c r="AA699" s="26">
        <v>2.9</v>
      </c>
      <c r="AB699" s="26">
        <v>1.7</v>
      </c>
      <c r="AC699" s="26">
        <v>0</v>
      </c>
      <c r="AD699" s="26">
        <v>0</v>
      </c>
      <c r="AE699" s="26">
        <v>0</v>
      </c>
      <c r="AF699" s="26">
        <v>0</v>
      </c>
      <c r="AG699" s="26"/>
      <c r="AH699" s="26">
        <v>32</v>
      </c>
    </row>
    <row r="700" spans="1:35" x14ac:dyDescent="0.2">
      <c r="A700" s="12" t="s">
        <v>232</v>
      </c>
      <c r="B700" s="12" t="s">
        <v>231</v>
      </c>
      <c r="C700" s="12" t="s">
        <v>112</v>
      </c>
      <c r="D700" s="12" t="s">
        <v>5</v>
      </c>
      <c r="E700" s="12" t="s">
        <v>6</v>
      </c>
      <c r="F700" s="12" t="s">
        <v>7</v>
      </c>
      <c r="G700" s="26">
        <v>1717.5</v>
      </c>
      <c r="H700" s="26">
        <v>568.29999999999995</v>
      </c>
      <c r="I700" s="26">
        <v>934</v>
      </c>
      <c r="J700" s="26">
        <v>1019.8</v>
      </c>
      <c r="K700" s="26">
        <v>1070.8</v>
      </c>
      <c r="L700" s="26">
        <v>1995.5</v>
      </c>
      <c r="M700" s="26">
        <v>1794.7</v>
      </c>
      <c r="N700" s="26">
        <v>1535.6</v>
      </c>
      <c r="O700" s="26">
        <v>4548.1000000000004</v>
      </c>
      <c r="P700" s="26">
        <v>4866.2</v>
      </c>
      <c r="Q700" s="26">
        <v>4761.5</v>
      </c>
      <c r="R700" s="26">
        <v>4286.2</v>
      </c>
      <c r="S700" s="26">
        <v>4094.8</v>
      </c>
      <c r="T700" s="26">
        <v>3665.5</v>
      </c>
      <c r="U700" s="26">
        <v>3286.7</v>
      </c>
      <c r="V700" s="26">
        <v>2662.4</v>
      </c>
      <c r="W700" s="26">
        <v>2116.1</v>
      </c>
      <c r="X700" s="26">
        <v>466.1</v>
      </c>
      <c r="Y700" s="26">
        <v>454</v>
      </c>
      <c r="Z700" s="26">
        <v>17.5</v>
      </c>
      <c r="AA700" s="26">
        <v>16.5</v>
      </c>
      <c r="AB700" s="26">
        <v>15.1</v>
      </c>
      <c r="AC700" s="26">
        <v>0</v>
      </c>
      <c r="AD700" s="26">
        <v>0</v>
      </c>
      <c r="AE700" s="26">
        <v>0</v>
      </c>
      <c r="AF700" s="26">
        <v>0</v>
      </c>
      <c r="AG700" s="26"/>
      <c r="AH700" s="26">
        <v>3650</v>
      </c>
    </row>
    <row r="701" spans="1:35" x14ac:dyDescent="0.2">
      <c r="A701" s="12" t="s">
        <v>232</v>
      </c>
      <c r="B701" s="12" t="s">
        <v>231</v>
      </c>
      <c r="C701" s="12" t="s">
        <v>113</v>
      </c>
      <c r="D701" s="12" t="s">
        <v>5</v>
      </c>
      <c r="E701" s="12" t="s">
        <v>6</v>
      </c>
      <c r="F701" s="12" t="s">
        <v>7</v>
      </c>
      <c r="G701" s="26">
        <v>0.1</v>
      </c>
      <c r="H701" s="26">
        <v>0</v>
      </c>
      <c r="I701" s="26"/>
      <c r="J701" s="26">
        <v>0</v>
      </c>
      <c r="K701" s="26"/>
      <c r="L701" s="26"/>
      <c r="M701" s="26"/>
      <c r="N701" s="26">
        <v>0.1</v>
      </c>
      <c r="O701" s="26">
        <v>0.1</v>
      </c>
      <c r="P701" s="26">
        <v>0</v>
      </c>
      <c r="Q701" s="26">
        <v>0</v>
      </c>
      <c r="R701" s="26">
        <v>0</v>
      </c>
      <c r="S701" s="26">
        <v>0</v>
      </c>
      <c r="T701" s="26"/>
      <c r="U701" s="26"/>
      <c r="V701" s="26">
        <v>0</v>
      </c>
      <c r="W701" s="26">
        <v>0</v>
      </c>
      <c r="X701" s="26">
        <v>0</v>
      </c>
      <c r="Y701" s="26">
        <v>0</v>
      </c>
      <c r="Z701" s="26">
        <v>0</v>
      </c>
      <c r="AA701" s="26">
        <v>0</v>
      </c>
      <c r="AB701" s="26">
        <v>0</v>
      </c>
      <c r="AC701" s="26">
        <v>0</v>
      </c>
      <c r="AD701" s="26">
        <v>0</v>
      </c>
      <c r="AE701" s="26">
        <v>0</v>
      </c>
      <c r="AF701" s="26">
        <v>0</v>
      </c>
      <c r="AG701" s="26"/>
      <c r="AH701" s="26">
        <v>0.1</v>
      </c>
    </row>
    <row r="702" spans="1:35" x14ac:dyDescent="0.2">
      <c r="A702" s="12" t="s">
        <v>232</v>
      </c>
      <c r="B702" s="12" t="s">
        <v>231</v>
      </c>
      <c r="C702" s="12" t="s">
        <v>114</v>
      </c>
      <c r="D702" s="12" t="s">
        <v>5</v>
      </c>
      <c r="E702" s="12" t="s">
        <v>6</v>
      </c>
      <c r="F702" s="12" t="s">
        <v>7</v>
      </c>
      <c r="G702" s="26">
        <v>305.3</v>
      </c>
      <c r="H702" s="26">
        <v>305.3</v>
      </c>
      <c r="I702" s="26"/>
      <c r="J702" s="26"/>
      <c r="K702" s="26">
        <v>305.3</v>
      </c>
      <c r="L702" s="26">
        <v>244</v>
      </c>
      <c r="M702" s="26">
        <v>308.60000000000002</v>
      </c>
      <c r="N702" s="26">
        <v>229.9</v>
      </c>
      <c r="O702" s="26">
        <v>264.89999999999998</v>
      </c>
      <c r="P702" s="26">
        <v>250.5</v>
      </c>
      <c r="Q702" s="26">
        <v>261.10000000000002</v>
      </c>
      <c r="R702" s="26">
        <v>259.60000000000002</v>
      </c>
      <c r="S702" s="26">
        <v>282.10000000000002</v>
      </c>
      <c r="T702" s="26">
        <v>207.3</v>
      </c>
      <c r="U702" s="26">
        <v>179.5</v>
      </c>
      <c r="V702" s="26">
        <v>134.5</v>
      </c>
      <c r="W702" s="26">
        <v>98.7</v>
      </c>
      <c r="X702" s="26">
        <v>54.3</v>
      </c>
      <c r="Y702" s="26">
        <v>25.8</v>
      </c>
      <c r="Z702" s="26">
        <v>10.1</v>
      </c>
      <c r="AA702" s="26">
        <v>8.5</v>
      </c>
      <c r="AB702" s="26">
        <v>1.4</v>
      </c>
      <c r="AC702" s="26">
        <v>0</v>
      </c>
      <c r="AD702" s="26">
        <v>0</v>
      </c>
      <c r="AE702" s="26">
        <v>0</v>
      </c>
      <c r="AF702" s="26">
        <v>0</v>
      </c>
      <c r="AG702" s="26"/>
      <c r="AH702" s="26">
        <v>248.4</v>
      </c>
    </row>
    <row r="703" spans="1:35" x14ac:dyDescent="0.2">
      <c r="A703" s="12" t="s">
        <v>232</v>
      </c>
      <c r="B703" s="12" t="s">
        <v>231</v>
      </c>
      <c r="C703" s="12" t="s">
        <v>115</v>
      </c>
      <c r="D703" s="12" t="s">
        <v>5</v>
      </c>
      <c r="E703" s="12" t="s">
        <v>6</v>
      </c>
      <c r="F703" s="12" t="s">
        <v>7</v>
      </c>
      <c r="G703" s="26">
        <v>678.1</v>
      </c>
      <c r="H703" s="26">
        <v>927.4</v>
      </c>
      <c r="I703" s="26">
        <v>751</v>
      </c>
      <c r="J703" s="26">
        <v>674</v>
      </c>
      <c r="K703" s="26">
        <v>945</v>
      </c>
      <c r="L703" s="26">
        <v>1781</v>
      </c>
      <c r="M703" s="26">
        <v>1823</v>
      </c>
      <c r="N703" s="26">
        <v>2103.6999999999998</v>
      </c>
      <c r="O703" s="26">
        <v>1670.8</v>
      </c>
      <c r="P703" s="26">
        <v>1263.8</v>
      </c>
      <c r="Q703" s="26">
        <v>1196</v>
      </c>
      <c r="R703" s="26">
        <v>1421.8</v>
      </c>
      <c r="S703" s="26">
        <v>1945.3</v>
      </c>
      <c r="T703" s="26">
        <v>1666.3</v>
      </c>
      <c r="U703" s="26">
        <v>1647</v>
      </c>
      <c r="V703" s="26">
        <v>1124</v>
      </c>
      <c r="W703" s="26">
        <v>805</v>
      </c>
      <c r="X703" s="26">
        <v>453</v>
      </c>
      <c r="Y703" s="26">
        <v>626</v>
      </c>
      <c r="Z703" s="26">
        <v>170.3</v>
      </c>
      <c r="AA703" s="26">
        <v>167.4</v>
      </c>
      <c r="AB703" s="26">
        <v>5.5</v>
      </c>
      <c r="AC703" s="26">
        <v>0</v>
      </c>
      <c r="AD703" s="26">
        <v>0</v>
      </c>
      <c r="AE703" s="26">
        <v>0</v>
      </c>
      <c r="AF703" s="26">
        <v>0</v>
      </c>
      <c r="AG703" s="26"/>
      <c r="AH703" s="26">
        <v>1679.4</v>
      </c>
    </row>
    <row r="704" spans="1:35" x14ac:dyDescent="0.2">
      <c r="A704" s="12" t="s">
        <v>232</v>
      </c>
      <c r="B704" s="12" t="s">
        <v>231</v>
      </c>
      <c r="C704" s="12" t="s">
        <v>116</v>
      </c>
      <c r="D704" s="12" t="s">
        <v>5</v>
      </c>
      <c r="E704" s="12" t="s">
        <v>6</v>
      </c>
      <c r="F704" s="12" t="s">
        <v>7</v>
      </c>
      <c r="G704" s="26">
        <v>0</v>
      </c>
      <c r="H704" s="26">
        <v>0</v>
      </c>
      <c r="I704" s="26"/>
      <c r="J704" s="26"/>
      <c r="K704" s="26"/>
      <c r="L704" s="26"/>
      <c r="M704" s="26"/>
      <c r="N704" s="26">
        <v>1.7</v>
      </c>
      <c r="O704" s="26">
        <v>1.1000000000000001</v>
      </c>
      <c r="P704" s="26">
        <v>2.1</v>
      </c>
      <c r="Q704" s="26">
        <v>2.1</v>
      </c>
      <c r="R704" s="26">
        <v>0.4</v>
      </c>
      <c r="S704" s="26">
        <v>0.6</v>
      </c>
      <c r="T704" s="26">
        <v>0.6</v>
      </c>
      <c r="U704" s="26">
        <v>0.1</v>
      </c>
      <c r="V704" s="26">
        <v>1</v>
      </c>
      <c r="W704" s="26">
        <v>0.9</v>
      </c>
      <c r="X704" s="26">
        <v>0.2</v>
      </c>
      <c r="Y704" s="26">
        <v>0.1</v>
      </c>
      <c r="Z704" s="26">
        <v>0.1</v>
      </c>
      <c r="AA704" s="26">
        <v>0.1</v>
      </c>
      <c r="AB704" s="26">
        <v>0</v>
      </c>
      <c r="AC704" s="26">
        <v>0</v>
      </c>
      <c r="AD704" s="26">
        <v>0</v>
      </c>
      <c r="AE704" s="26">
        <v>0</v>
      </c>
      <c r="AF704" s="26">
        <v>0</v>
      </c>
      <c r="AG704" s="26"/>
      <c r="AH704" s="26">
        <v>1.6</v>
      </c>
    </row>
    <row r="705" spans="1:34" x14ac:dyDescent="0.2">
      <c r="A705" s="12" t="s">
        <v>232</v>
      </c>
      <c r="B705" s="12" t="s">
        <v>231</v>
      </c>
      <c r="C705" s="12" t="s">
        <v>117</v>
      </c>
      <c r="D705" s="12" t="s">
        <v>5</v>
      </c>
      <c r="E705" s="12" t="s">
        <v>6</v>
      </c>
      <c r="F705" s="12" t="s">
        <v>7</v>
      </c>
      <c r="G705" s="26">
        <v>129.9</v>
      </c>
      <c r="H705" s="26">
        <v>225.5</v>
      </c>
      <c r="I705" s="26">
        <v>252.1</v>
      </c>
      <c r="J705" s="26">
        <v>376.7</v>
      </c>
      <c r="K705" s="26">
        <v>168</v>
      </c>
      <c r="L705" s="26">
        <v>358.8</v>
      </c>
      <c r="M705" s="26">
        <v>254.2</v>
      </c>
      <c r="N705" s="26">
        <v>439.7</v>
      </c>
      <c r="O705" s="26">
        <v>354.8</v>
      </c>
      <c r="P705" s="26">
        <v>357.9</v>
      </c>
      <c r="Q705" s="26">
        <v>346</v>
      </c>
      <c r="R705" s="26">
        <v>301.10000000000002</v>
      </c>
      <c r="S705" s="26">
        <v>249.9</v>
      </c>
      <c r="T705" s="26">
        <v>180.4</v>
      </c>
      <c r="U705" s="26">
        <v>195.3</v>
      </c>
      <c r="V705" s="26">
        <v>168.5</v>
      </c>
      <c r="W705" s="26">
        <v>134.69999999999999</v>
      </c>
      <c r="X705" s="26">
        <v>92.8</v>
      </c>
      <c r="Y705" s="26">
        <v>43.7</v>
      </c>
      <c r="Z705" s="26">
        <v>28.4</v>
      </c>
      <c r="AA705" s="26">
        <v>11.5</v>
      </c>
      <c r="AB705" s="26">
        <v>0</v>
      </c>
      <c r="AC705" s="26">
        <v>0</v>
      </c>
      <c r="AD705" s="26">
        <v>0</v>
      </c>
      <c r="AE705" s="26">
        <v>0</v>
      </c>
      <c r="AF705" s="26">
        <v>0</v>
      </c>
      <c r="AG705" s="26"/>
      <c r="AH705" s="26">
        <v>384.1</v>
      </c>
    </row>
    <row r="706" spans="1:34" x14ac:dyDescent="0.2">
      <c r="A706" s="12" t="s">
        <v>232</v>
      </c>
      <c r="B706" s="12" t="s">
        <v>231</v>
      </c>
      <c r="C706" s="12" t="s">
        <v>118</v>
      </c>
      <c r="D706" s="12" t="s">
        <v>5</v>
      </c>
      <c r="E706" s="12" t="s">
        <v>6</v>
      </c>
      <c r="F706" s="12" t="s">
        <v>7</v>
      </c>
      <c r="G706" s="26">
        <v>48.5</v>
      </c>
      <c r="H706" s="26"/>
      <c r="I706" s="26"/>
      <c r="J706" s="26">
        <v>28.3</v>
      </c>
      <c r="K706" s="26">
        <v>38.700000000000003</v>
      </c>
      <c r="L706" s="26">
        <v>39.4</v>
      </c>
      <c r="M706" s="26">
        <v>52.8</v>
      </c>
      <c r="N706" s="26">
        <v>9.6999999999999993</v>
      </c>
      <c r="O706" s="26">
        <v>62.7</v>
      </c>
      <c r="P706" s="26">
        <v>36.4</v>
      </c>
      <c r="Q706" s="26">
        <v>45.2</v>
      </c>
      <c r="R706" s="26">
        <v>35.5</v>
      </c>
      <c r="S706" s="26">
        <v>47.9</v>
      </c>
      <c r="T706" s="26">
        <v>15</v>
      </c>
      <c r="U706" s="26">
        <v>34.6</v>
      </c>
      <c r="V706" s="26">
        <v>22.7</v>
      </c>
      <c r="W706" s="26">
        <v>17.2</v>
      </c>
      <c r="X706" s="26">
        <v>15.1</v>
      </c>
      <c r="Y706" s="26">
        <v>3.1</v>
      </c>
      <c r="Z706" s="26">
        <v>4.5</v>
      </c>
      <c r="AA706" s="26">
        <v>-1.6</v>
      </c>
      <c r="AB706" s="26">
        <v>0</v>
      </c>
      <c r="AC706" s="26">
        <v>0</v>
      </c>
      <c r="AD706" s="26">
        <v>0</v>
      </c>
      <c r="AE706" s="26">
        <v>0</v>
      </c>
      <c r="AF706" s="26">
        <v>0</v>
      </c>
      <c r="AG706" s="26"/>
      <c r="AH706" s="26">
        <v>36.299999999999997</v>
      </c>
    </row>
    <row r="707" spans="1:34" x14ac:dyDescent="0.2">
      <c r="A707" s="12" t="s">
        <v>232</v>
      </c>
      <c r="B707" s="12" t="s">
        <v>231</v>
      </c>
      <c r="C707" s="12" t="s">
        <v>119</v>
      </c>
      <c r="D707" s="12" t="s">
        <v>5</v>
      </c>
      <c r="E707" s="12" t="s">
        <v>6</v>
      </c>
      <c r="F707" s="12" t="s">
        <v>7</v>
      </c>
      <c r="G707" s="26">
        <v>151.19999999999999</v>
      </c>
      <c r="H707" s="26">
        <v>170.9</v>
      </c>
      <c r="I707" s="26"/>
      <c r="J707" s="26"/>
      <c r="K707" s="26">
        <v>240</v>
      </c>
      <c r="L707" s="26">
        <v>190.5</v>
      </c>
      <c r="M707" s="26">
        <v>221</v>
      </c>
      <c r="N707" s="26">
        <v>211.2</v>
      </c>
      <c r="O707" s="26">
        <v>180.4</v>
      </c>
      <c r="P707" s="26">
        <v>240.1</v>
      </c>
      <c r="Q707" s="26">
        <v>113.4</v>
      </c>
      <c r="R707" s="26">
        <v>345.3</v>
      </c>
      <c r="S707" s="26">
        <v>153.5</v>
      </c>
      <c r="T707" s="26">
        <v>116</v>
      </c>
      <c r="U707" s="26">
        <v>96.9</v>
      </c>
      <c r="V707" s="26">
        <v>91.8</v>
      </c>
      <c r="W707" s="26">
        <v>141</v>
      </c>
      <c r="X707" s="26">
        <v>250.7</v>
      </c>
      <c r="Y707" s="26">
        <v>102.9</v>
      </c>
      <c r="Z707" s="26">
        <v>12.3</v>
      </c>
      <c r="AA707" s="26">
        <v>27.3</v>
      </c>
      <c r="AB707" s="26">
        <v>10.8</v>
      </c>
      <c r="AC707" s="26">
        <v>0</v>
      </c>
      <c r="AD707" s="26">
        <v>0</v>
      </c>
      <c r="AE707" s="26">
        <v>0</v>
      </c>
      <c r="AF707" s="26">
        <v>0</v>
      </c>
      <c r="AG707" s="26"/>
      <c r="AH707" s="26">
        <v>210.6</v>
      </c>
    </row>
    <row r="708" spans="1:34" x14ac:dyDescent="0.2">
      <c r="A708" s="12" t="s">
        <v>232</v>
      </c>
      <c r="B708" s="12" t="s">
        <v>231</v>
      </c>
      <c r="C708" s="12" t="s">
        <v>120</v>
      </c>
      <c r="D708" s="12" t="s">
        <v>5</v>
      </c>
      <c r="E708" s="12" t="s">
        <v>6</v>
      </c>
      <c r="F708" s="12" t="s">
        <v>7</v>
      </c>
      <c r="G708" s="26">
        <v>1058.3</v>
      </c>
      <c r="H708" s="26">
        <v>539.9</v>
      </c>
      <c r="I708" s="26">
        <v>800.7</v>
      </c>
      <c r="J708" s="26">
        <v>541.29999999999995</v>
      </c>
      <c r="K708" s="26">
        <v>242.9</v>
      </c>
      <c r="L708" s="26">
        <v>279.2</v>
      </c>
      <c r="M708" s="26">
        <v>248.6</v>
      </c>
      <c r="N708" s="26">
        <v>366.8</v>
      </c>
      <c r="O708" s="26">
        <v>243</v>
      </c>
      <c r="P708" s="26">
        <v>258.8</v>
      </c>
      <c r="Q708" s="26">
        <v>326.7</v>
      </c>
      <c r="R708" s="26">
        <v>295.60000000000002</v>
      </c>
      <c r="S708" s="26">
        <v>347</v>
      </c>
      <c r="T708" s="26">
        <v>189</v>
      </c>
      <c r="U708" s="26">
        <v>196.5</v>
      </c>
      <c r="V708" s="26">
        <v>178.4</v>
      </c>
      <c r="W708" s="26">
        <v>145.69999999999999</v>
      </c>
      <c r="X708" s="26">
        <v>127.7</v>
      </c>
      <c r="Y708" s="26">
        <v>87.2</v>
      </c>
      <c r="Z708" s="26">
        <v>0</v>
      </c>
      <c r="AA708" s="26">
        <v>0</v>
      </c>
      <c r="AB708" s="26">
        <v>0</v>
      </c>
      <c r="AC708" s="26">
        <v>0</v>
      </c>
      <c r="AD708" s="26">
        <v>0</v>
      </c>
      <c r="AE708" s="26">
        <v>0</v>
      </c>
      <c r="AF708" s="26">
        <v>0</v>
      </c>
      <c r="AG708" s="26"/>
      <c r="AH708" s="26">
        <v>289.5</v>
      </c>
    </row>
    <row r="709" spans="1:34" x14ac:dyDescent="0.2">
      <c r="A709" s="12" t="s">
        <v>232</v>
      </c>
      <c r="B709" s="12" t="s">
        <v>231</v>
      </c>
      <c r="C709" s="12" t="s">
        <v>121</v>
      </c>
      <c r="D709" s="12" t="s">
        <v>5</v>
      </c>
      <c r="E709" s="12" t="s">
        <v>6</v>
      </c>
      <c r="F709" s="12" t="s">
        <v>7</v>
      </c>
      <c r="G709" s="26">
        <v>1875.7</v>
      </c>
      <c r="H709" s="26">
        <v>3273</v>
      </c>
      <c r="I709" s="26">
        <v>2981.2</v>
      </c>
      <c r="J709" s="26">
        <v>2022.9</v>
      </c>
      <c r="K709" s="26">
        <v>3520.2</v>
      </c>
      <c r="L709" s="26">
        <v>3778.7</v>
      </c>
      <c r="M709" s="26">
        <v>3959.4</v>
      </c>
      <c r="N709" s="26">
        <v>3381.7</v>
      </c>
      <c r="O709" s="26">
        <v>3039</v>
      </c>
      <c r="P709" s="26">
        <v>2746.8</v>
      </c>
      <c r="Q709" s="26">
        <v>2130.1999999999998</v>
      </c>
      <c r="R709" s="26">
        <v>2087.6</v>
      </c>
      <c r="S709" s="26">
        <v>2905.2</v>
      </c>
      <c r="T709" s="26">
        <v>2049.4</v>
      </c>
      <c r="U709" s="26">
        <v>1644.5</v>
      </c>
      <c r="V709" s="26">
        <v>1422.4</v>
      </c>
      <c r="W709" s="26">
        <v>1389.8</v>
      </c>
      <c r="X709" s="26">
        <v>1014.2</v>
      </c>
      <c r="Y709" s="26">
        <v>603.4</v>
      </c>
      <c r="Z709" s="26">
        <v>143.1</v>
      </c>
      <c r="AA709" s="26">
        <v>169.4</v>
      </c>
      <c r="AB709" s="26">
        <v>208.7</v>
      </c>
      <c r="AC709" s="26">
        <v>0</v>
      </c>
      <c r="AD709" s="26">
        <v>0</v>
      </c>
      <c r="AE709" s="26">
        <v>0</v>
      </c>
      <c r="AF709" s="26">
        <v>0</v>
      </c>
      <c r="AG709" s="26"/>
      <c r="AH709" s="26">
        <v>3055.8</v>
      </c>
    </row>
    <row r="710" spans="1:34" x14ac:dyDescent="0.2">
      <c r="A710" s="12" t="s">
        <v>232</v>
      </c>
      <c r="B710" s="12" t="s">
        <v>231</v>
      </c>
      <c r="C710" s="12" t="s">
        <v>122</v>
      </c>
      <c r="D710" s="12" t="s">
        <v>5</v>
      </c>
      <c r="E710" s="12" t="s">
        <v>6</v>
      </c>
      <c r="F710" s="12" t="s">
        <v>7</v>
      </c>
      <c r="G710" s="26">
        <v>85.2</v>
      </c>
      <c r="H710" s="26">
        <v>85.2</v>
      </c>
      <c r="I710" s="26"/>
      <c r="J710" s="26"/>
      <c r="K710" s="26"/>
      <c r="L710" s="26"/>
      <c r="M710" s="26"/>
      <c r="N710" s="26">
        <v>90.9</v>
      </c>
      <c r="O710" s="26">
        <v>102.4</v>
      </c>
      <c r="P710" s="26">
        <v>111</v>
      </c>
      <c r="Q710" s="26">
        <v>120.8</v>
      </c>
      <c r="R710" s="26">
        <v>89</v>
      </c>
      <c r="S710" s="26">
        <v>85.8</v>
      </c>
      <c r="T710" s="26">
        <v>85.4</v>
      </c>
      <c r="U710" s="26">
        <v>86.7</v>
      </c>
      <c r="V710" s="26">
        <v>95.1</v>
      </c>
      <c r="W710" s="26">
        <v>63.7</v>
      </c>
      <c r="X710" s="26">
        <v>37</v>
      </c>
      <c r="Y710" s="26">
        <v>31.4</v>
      </c>
      <c r="Z710" s="26">
        <v>13</v>
      </c>
      <c r="AA710" s="26">
        <v>5.0999999999999996</v>
      </c>
      <c r="AB710" s="26">
        <v>0</v>
      </c>
      <c r="AC710" s="26">
        <v>0</v>
      </c>
      <c r="AD710" s="26">
        <v>0</v>
      </c>
      <c r="AE710" s="26">
        <v>0</v>
      </c>
      <c r="AF710" s="26"/>
      <c r="AG710" s="26"/>
      <c r="AH710" s="26">
        <v>101.4</v>
      </c>
    </row>
    <row r="711" spans="1:34" x14ac:dyDescent="0.2">
      <c r="A711" s="12" t="s">
        <v>232</v>
      </c>
      <c r="B711" s="12" t="s">
        <v>231</v>
      </c>
      <c r="C711" s="12" t="s">
        <v>123</v>
      </c>
      <c r="D711" s="12" t="s">
        <v>5</v>
      </c>
      <c r="E711" s="12" t="s">
        <v>6</v>
      </c>
      <c r="F711" s="12" t="s">
        <v>7</v>
      </c>
      <c r="G711" s="26">
        <v>8528.6</v>
      </c>
      <c r="H711" s="26">
        <v>24125.599999999999</v>
      </c>
      <c r="I711" s="26"/>
      <c r="J711" s="26"/>
      <c r="K711" s="26">
        <v>19605</v>
      </c>
      <c r="L711" s="26">
        <v>8727.6</v>
      </c>
      <c r="M711" s="26">
        <v>10069.6</v>
      </c>
      <c r="N711" s="26">
        <v>10039</v>
      </c>
      <c r="O711" s="26">
        <v>8220.2000000000007</v>
      </c>
      <c r="P711" s="26">
        <v>9220.2000000000007</v>
      </c>
      <c r="Q711" s="26">
        <v>5298.8</v>
      </c>
      <c r="R711" s="26">
        <v>7402.6</v>
      </c>
      <c r="S711" s="26">
        <v>7395.4</v>
      </c>
      <c r="T711" s="26">
        <v>6802.2</v>
      </c>
      <c r="U711" s="26">
        <v>6646.6</v>
      </c>
      <c r="V711" s="26">
        <v>5171.6000000000004</v>
      </c>
      <c r="W711" s="26">
        <v>5012.2</v>
      </c>
      <c r="X711" s="26">
        <v>2730</v>
      </c>
      <c r="Y711" s="26">
        <v>3026.2</v>
      </c>
      <c r="Z711" s="26">
        <v>1209.5999999999999</v>
      </c>
      <c r="AA711" s="26">
        <v>1114.8</v>
      </c>
      <c r="AB711" s="26">
        <v>1181.3</v>
      </c>
      <c r="AC711" s="26">
        <v>0</v>
      </c>
      <c r="AD711" s="26">
        <v>0</v>
      </c>
      <c r="AE711" s="26">
        <v>0</v>
      </c>
      <c r="AF711" s="26">
        <v>0</v>
      </c>
      <c r="AG711" s="26"/>
      <c r="AH711" s="26">
        <v>9159.7999999999993</v>
      </c>
    </row>
    <row r="712" spans="1:34" x14ac:dyDescent="0.2">
      <c r="A712" s="12" t="s">
        <v>232</v>
      </c>
      <c r="B712" s="12" t="s">
        <v>231</v>
      </c>
      <c r="C712" s="12" t="s">
        <v>124</v>
      </c>
      <c r="D712" s="12" t="s">
        <v>5</v>
      </c>
      <c r="E712" s="12" t="s">
        <v>6</v>
      </c>
      <c r="F712" s="12" t="s">
        <v>7</v>
      </c>
      <c r="G712" s="26">
        <v>279.5</v>
      </c>
      <c r="H712" s="26">
        <v>0</v>
      </c>
      <c r="I712" s="26"/>
      <c r="J712" s="26"/>
      <c r="K712" s="26"/>
      <c r="L712" s="26"/>
      <c r="M712" s="26"/>
      <c r="N712" s="26">
        <v>85.4</v>
      </c>
      <c r="O712" s="26">
        <v>51.5</v>
      </c>
      <c r="P712" s="26">
        <v>83.1</v>
      </c>
      <c r="Q712" s="26">
        <v>40.5</v>
      </c>
      <c r="R712" s="26">
        <v>11.1</v>
      </c>
      <c r="S712" s="26">
        <v>31.7</v>
      </c>
      <c r="T712" s="26">
        <v>23.5</v>
      </c>
      <c r="U712" s="26">
        <v>29.6</v>
      </c>
      <c r="V712" s="26">
        <v>18.899999999999999</v>
      </c>
      <c r="W712" s="26">
        <v>20</v>
      </c>
      <c r="X712" s="26">
        <v>14.4</v>
      </c>
      <c r="Y712" s="26">
        <v>12</v>
      </c>
      <c r="Z712" s="26">
        <v>9.1999999999999993</v>
      </c>
      <c r="AA712" s="26">
        <v>0</v>
      </c>
      <c r="AB712" s="26">
        <v>0</v>
      </c>
      <c r="AC712" s="26">
        <v>0</v>
      </c>
      <c r="AD712" s="26">
        <v>0</v>
      </c>
      <c r="AE712" s="26">
        <v>0</v>
      </c>
      <c r="AF712" s="26">
        <v>0</v>
      </c>
      <c r="AG712" s="26"/>
      <c r="AH712" s="26">
        <v>73.3</v>
      </c>
    </row>
    <row r="713" spans="1:34" x14ac:dyDescent="0.2">
      <c r="A713" s="12" t="s">
        <v>232</v>
      </c>
      <c r="B713" s="12" t="s">
        <v>231</v>
      </c>
      <c r="C713" s="12" t="s">
        <v>126</v>
      </c>
      <c r="D713" s="12" t="s">
        <v>5</v>
      </c>
      <c r="E713" s="12" t="s">
        <v>6</v>
      </c>
      <c r="F713" s="12" t="s">
        <v>7</v>
      </c>
      <c r="G713" s="26">
        <v>34.700000000000003</v>
      </c>
      <c r="H713" s="26">
        <v>32.200000000000003</v>
      </c>
      <c r="I713" s="26">
        <v>30.2</v>
      </c>
      <c r="J713" s="26">
        <v>29.2</v>
      </c>
      <c r="K713" s="26">
        <v>28.5</v>
      </c>
      <c r="L713" s="26">
        <v>27.5</v>
      </c>
      <c r="M713" s="26">
        <v>19.8</v>
      </c>
      <c r="N713" s="26">
        <v>26.5</v>
      </c>
      <c r="O713" s="26">
        <v>30.2</v>
      </c>
      <c r="P713" s="26">
        <v>34.4</v>
      </c>
      <c r="Q713" s="26">
        <v>37.700000000000003</v>
      </c>
      <c r="R713" s="26">
        <v>30.1</v>
      </c>
      <c r="S713" s="26">
        <v>30.1</v>
      </c>
      <c r="T713" s="26">
        <v>30.1</v>
      </c>
      <c r="U713" s="26">
        <v>30.1</v>
      </c>
      <c r="V713" s="26">
        <v>30.1</v>
      </c>
      <c r="W713" s="26">
        <v>27.1</v>
      </c>
      <c r="X713" s="26">
        <v>12.3</v>
      </c>
      <c r="Y713" s="26">
        <v>12</v>
      </c>
      <c r="Z713" s="26">
        <v>4.0999999999999996</v>
      </c>
      <c r="AA713" s="26">
        <v>1.2</v>
      </c>
      <c r="AB713" s="26">
        <v>0</v>
      </c>
      <c r="AC713" s="26">
        <v>0</v>
      </c>
      <c r="AD713" s="26">
        <v>0</v>
      </c>
      <c r="AE713" s="26">
        <v>0</v>
      </c>
      <c r="AF713" s="26">
        <v>0</v>
      </c>
      <c r="AG713" s="26"/>
      <c r="AH713" s="26">
        <v>30.4</v>
      </c>
    </row>
    <row r="714" spans="1:34" x14ac:dyDescent="0.2">
      <c r="A714" s="12" t="s">
        <v>232</v>
      </c>
      <c r="B714" s="12" t="s">
        <v>231</v>
      </c>
      <c r="C714" s="12" t="s">
        <v>127</v>
      </c>
      <c r="D714" s="12" t="s">
        <v>5</v>
      </c>
      <c r="E714" s="12" t="s">
        <v>6</v>
      </c>
      <c r="F714" s="12" t="s">
        <v>7</v>
      </c>
      <c r="G714" s="26">
        <v>6.1</v>
      </c>
      <c r="H714" s="26">
        <v>6.1</v>
      </c>
      <c r="I714" s="26"/>
      <c r="J714" s="26"/>
      <c r="K714" s="26">
        <v>6.4</v>
      </c>
      <c r="L714" s="26">
        <v>5.4</v>
      </c>
      <c r="M714" s="26">
        <v>4.7</v>
      </c>
      <c r="N714" s="26">
        <v>4.0999999999999996</v>
      </c>
      <c r="O714" s="26">
        <v>3.4</v>
      </c>
      <c r="P714" s="26">
        <v>3.6</v>
      </c>
      <c r="Q714" s="26">
        <v>1.6</v>
      </c>
      <c r="R714" s="26">
        <v>2.6</v>
      </c>
      <c r="S714" s="26">
        <v>7</v>
      </c>
      <c r="T714" s="26">
        <v>6.6</v>
      </c>
      <c r="U714" s="26">
        <v>5.3</v>
      </c>
      <c r="V714" s="26">
        <v>2.8</v>
      </c>
      <c r="W714" s="26">
        <v>3.3</v>
      </c>
      <c r="X714" s="26">
        <v>1.5</v>
      </c>
      <c r="Y714" s="26">
        <v>0.6</v>
      </c>
      <c r="Z714" s="26">
        <v>0.1</v>
      </c>
      <c r="AA714" s="26">
        <v>0</v>
      </c>
      <c r="AB714" s="26">
        <v>0</v>
      </c>
      <c r="AC714" s="26">
        <v>0</v>
      </c>
      <c r="AD714" s="26">
        <v>0</v>
      </c>
      <c r="AE714" s="26">
        <v>0</v>
      </c>
      <c r="AF714" s="26">
        <v>0</v>
      </c>
      <c r="AG714" s="26"/>
      <c r="AH714" s="26">
        <v>3.7</v>
      </c>
    </row>
    <row r="715" spans="1:34" x14ac:dyDescent="0.2">
      <c r="A715" s="12" t="s">
        <v>232</v>
      </c>
      <c r="B715" s="12" t="s">
        <v>231</v>
      </c>
      <c r="C715" s="12" t="s">
        <v>128</v>
      </c>
      <c r="D715" s="12" t="s">
        <v>5</v>
      </c>
      <c r="E715" s="12" t="s">
        <v>6</v>
      </c>
      <c r="F715" s="12" t="s">
        <v>7</v>
      </c>
      <c r="G715" s="26">
        <v>6</v>
      </c>
      <c r="H715" s="26">
        <v>7.8</v>
      </c>
      <c r="I715" s="26"/>
      <c r="J715" s="26"/>
      <c r="K715" s="26"/>
      <c r="L715" s="26">
        <v>10.6</v>
      </c>
      <c r="M715" s="26">
        <v>7.7</v>
      </c>
      <c r="N715" s="26">
        <v>8.1</v>
      </c>
      <c r="O715" s="26">
        <v>8.3000000000000007</v>
      </c>
      <c r="P715" s="26">
        <v>8.5</v>
      </c>
      <c r="Q715" s="26">
        <v>6.3</v>
      </c>
      <c r="R715" s="26">
        <v>3.2</v>
      </c>
      <c r="S715" s="26">
        <v>4.2</v>
      </c>
      <c r="T715" s="26">
        <v>4.0999999999999996</v>
      </c>
      <c r="U715" s="26">
        <v>7.6</v>
      </c>
      <c r="V715" s="26">
        <v>2.5</v>
      </c>
      <c r="W715" s="26">
        <v>0.8</v>
      </c>
      <c r="X715" s="26">
        <v>1.5</v>
      </c>
      <c r="Y715" s="26">
        <v>0.8</v>
      </c>
      <c r="Z715" s="26">
        <v>0</v>
      </c>
      <c r="AA715" s="26">
        <v>0</v>
      </c>
      <c r="AB715" s="26">
        <v>0</v>
      </c>
      <c r="AC715" s="26">
        <v>0</v>
      </c>
      <c r="AD715" s="26">
        <v>0</v>
      </c>
      <c r="AE715" s="26">
        <v>0</v>
      </c>
      <c r="AF715" s="26">
        <v>0</v>
      </c>
      <c r="AG715" s="26"/>
      <c r="AH715" s="26">
        <v>8.3000000000000007</v>
      </c>
    </row>
    <row r="716" spans="1:34" x14ac:dyDescent="0.2">
      <c r="A716" s="12" t="s">
        <v>232</v>
      </c>
      <c r="B716" s="12" t="s">
        <v>231</v>
      </c>
      <c r="C716" s="12" t="s">
        <v>129</v>
      </c>
      <c r="D716" s="12" t="s">
        <v>5</v>
      </c>
      <c r="E716" s="12" t="s">
        <v>6</v>
      </c>
      <c r="F716" s="12" t="s">
        <v>7</v>
      </c>
      <c r="G716" s="26">
        <v>2.5</v>
      </c>
      <c r="H716" s="26">
        <v>2.5</v>
      </c>
      <c r="I716" s="26"/>
      <c r="J716" s="26"/>
      <c r="K716" s="26"/>
      <c r="L716" s="26"/>
      <c r="M716" s="26"/>
      <c r="N716" s="26">
        <v>2.2999999999999998</v>
      </c>
      <c r="O716" s="26">
        <v>0.8</v>
      </c>
      <c r="P716" s="26">
        <v>2.2000000000000002</v>
      </c>
      <c r="Q716" s="26">
        <v>2.2999999999999998</v>
      </c>
      <c r="R716" s="26">
        <v>10</v>
      </c>
      <c r="S716" s="26">
        <v>6</v>
      </c>
      <c r="T716" s="26">
        <v>6.9</v>
      </c>
      <c r="U716" s="26">
        <v>6</v>
      </c>
      <c r="V716" s="26">
        <v>3.1</v>
      </c>
      <c r="W716" s="26">
        <v>2.1</v>
      </c>
      <c r="X716" s="26">
        <v>1</v>
      </c>
      <c r="Y716" s="26">
        <v>0.5</v>
      </c>
      <c r="Z716" s="26">
        <v>0.2</v>
      </c>
      <c r="AA716" s="26">
        <v>0</v>
      </c>
      <c r="AB716" s="26">
        <v>0</v>
      </c>
      <c r="AC716" s="26">
        <v>0</v>
      </c>
      <c r="AD716" s="26">
        <v>0</v>
      </c>
      <c r="AE716" s="26">
        <v>0</v>
      </c>
      <c r="AF716" s="26">
        <v>0</v>
      </c>
      <c r="AG716" s="26"/>
      <c r="AH716" s="26">
        <v>1.8</v>
      </c>
    </row>
    <row r="717" spans="1:34" x14ac:dyDescent="0.2">
      <c r="A717" s="12" t="s">
        <v>232</v>
      </c>
      <c r="B717" s="12" t="s">
        <v>231</v>
      </c>
      <c r="C717" s="12" t="s">
        <v>130</v>
      </c>
      <c r="D717" s="12" t="s">
        <v>5</v>
      </c>
      <c r="E717" s="12" t="s">
        <v>6</v>
      </c>
      <c r="F717" s="12" t="s">
        <v>7</v>
      </c>
      <c r="G717" s="26">
        <v>4.4000000000000004</v>
      </c>
      <c r="H717" s="26">
        <v>4.4000000000000004</v>
      </c>
      <c r="I717" s="26"/>
      <c r="J717" s="26">
        <v>4</v>
      </c>
      <c r="K717" s="26">
        <v>4</v>
      </c>
      <c r="L717" s="26">
        <v>4</v>
      </c>
      <c r="M717" s="26">
        <v>4</v>
      </c>
      <c r="N717" s="26">
        <v>4.4000000000000004</v>
      </c>
      <c r="O717" s="26">
        <v>4.5</v>
      </c>
      <c r="P717" s="26">
        <v>4.5</v>
      </c>
      <c r="Q717" s="26">
        <v>2.6</v>
      </c>
      <c r="R717" s="26">
        <v>6.1</v>
      </c>
      <c r="S717" s="26">
        <v>0.6</v>
      </c>
      <c r="T717" s="26">
        <v>2</v>
      </c>
      <c r="U717" s="26">
        <v>2.2000000000000002</v>
      </c>
      <c r="V717" s="26">
        <v>0</v>
      </c>
      <c r="W717" s="26">
        <v>0</v>
      </c>
      <c r="X717" s="26">
        <v>0</v>
      </c>
      <c r="Y717" s="26">
        <v>0</v>
      </c>
      <c r="Z717" s="26">
        <v>0</v>
      </c>
      <c r="AA717" s="26">
        <v>0</v>
      </c>
      <c r="AB717" s="26">
        <v>0</v>
      </c>
      <c r="AC717" s="26">
        <v>0</v>
      </c>
      <c r="AD717" s="26">
        <v>0</v>
      </c>
      <c r="AE717" s="26">
        <v>0</v>
      </c>
      <c r="AF717" s="26">
        <v>0</v>
      </c>
      <c r="AG717" s="26"/>
      <c r="AH717" s="26">
        <v>4.5</v>
      </c>
    </row>
    <row r="718" spans="1:34" x14ac:dyDescent="0.2">
      <c r="A718" s="12" t="s">
        <v>232</v>
      </c>
      <c r="B718" s="12" t="s">
        <v>231</v>
      </c>
      <c r="C718" s="12" t="s">
        <v>131</v>
      </c>
      <c r="D718" s="12" t="s">
        <v>5</v>
      </c>
      <c r="E718" s="12" t="s">
        <v>6</v>
      </c>
      <c r="F718" s="12" t="s">
        <v>7</v>
      </c>
      <c r="G718" s="26">
        <v>1</v>
      </c>
      <c r="H718" s="26">
        <v>1.5</v>
      </c>
      <c r="I718" s="26">
        <v>2.5</v>
      </c>
      <c r="J718" s="26">
        <v>3</v>
      </c>
      <c r="K718" s="26">
        <v>4</v>
      </c>
      <c r="L718" s="26">
        <v>4</v>
      </c>
      <c r="M718" s="26">
        <v>4</v>
      </c>
      <c r="N718" s="26">
        <v>4.8</v>
      </c>
      <c r="O718" s="26">
        <v>4.2</v>
      </c>
      <c r="P718" s="26">
        <v>5.2</v>
      </c>
      <c r="Q718" s="26">
        <v>3.8</v>
      </c>
      <c r="R718" s="26">
        <v>3.4</v>
      </c>
      <c r="S718" s="26">
        <v>3.9</v>
      </c>
      <c r="T718" s="26">
        <v>4.0999999999999996</v>
      </c>
      <c r="U718" s="26">
        <v>4.3</v>
      </c>
      <c r="V718" s="26">
        <v>4.5999999999999996</v>
      </c>
      <c r="W718" s="26">
        <v>4</v>
      </c>
      <c r="X718" s="26">
        <v>2.2999999999999998</v>
      </c>
      <c r="Y718" s="26">
        <v>1.7</v>
      </c>
      <c r="Z718" s="26">
        <v>0.4</v>
      </c>
      <c r="AA718" s="26">
        <v>0.2</v>
      </c>
      <c r="AB718" s="26">
        <v>0</v>
      </c>
      <c r="AC718" s="26">
        <v>0</v>
      </c>
      <c r="AD718" s="26">
        <v>0</v>
      </c>
      <c r="AE718" s="26">
        <v>0</v>
      </c>
      <c r="AF718" s="26">
        <v>0</v>
      </c>
      <c r="AG718" s="26"/>
      <c r="AH718" s="26">
        <v>4.7</v>
      </c>
    </row>
    <row r="719" spans="1:34" x14ac:dyDescent="0.2">
      <c r="A719" s="12" t="s">
        <v>232</v>
      </c>
      <c r="B719" s="12" t="s">
        <v>231</v>
      </c>
      <c r="C719" s="12" t="s">
        <v>132</v>
      </c>
      <c r="D719" s="12" t="s">
        <v>5</v>
      </c>
      <c r="E719" s="12" t="s">
        <v>6</v>
      </c>
      <c r="F719" s="12" t="s">
        <v>7</v>
      </c>
      <c r="G719" s="26">
        <v>5259.9</v>
      </c>
      <c r="H719" s="26">
        <v>3687.8</v>
      </c>
      <c r="I719" s="26"/>
      <c r="J719" s="26"/>
      <c r="K719" s="26">
        <v>833</v>
      </c>
      <c r="L719" s="26">
        <v>645.5</v>
      </c>
      <c r="M719" s="26">
        <v>2081.5</v>
      </c>
      <c r="N719" s="26">
        <v>1828.4</v>
      </c>
      <c r="O719" s="26">
        <v>1668.2</v>
      </c>
      <c r="P719" s="26">
        <v>1899</v>
      </c>
      <c r="Q719" s="26">
        <v>1921.8</v>
      </c>
      <c r="R719" s="26">
        <v>1710.4</v>
      </c>
      <c r="S719" s="26">
        <v>1593.6</v>
      </c>
      <c r="T719" s="26">
        <v>1593</v>
      </c>
      <c r="U719" s="26">
        <v>1531</v>
      </c>
      <c r="V719" s="26">
        <v>1300</v>
      </c>
      <c r="W719" s="26">
        <v>1150</v>
      </c>
      <c r="X719" s="26">
        <v>878.5</v>
      </c>
      <c r="Y719" s="26">
        <v>850</v>
      </c>
      <c r="Z719" s="26">
        <v>657.8</v>
      </c>
      <c r="AA719" s="26">
        <v>365</v>
      </c>
      <c r="AB719" s="26">
        <v>190</v>
      </c>
      <c r="AC719" s="26">
        <v>0</v>
      </c>
      <c r="AD719" s="26">
        <v>0</v>
      </c>
      <c r="AE719" s="26">
        <v>0</v>
      </c>
      <c r="AF719" s="26"/>
      <c r="AG719" s="26"/>
      <c r="AH719" s="26">
        <v>1798.5</v>
      </c>
    </row>
    <row r="720" spans="1:34" x14ac:dyDescent="0.2">
      <c r="A720" s="12" t="s">
        <v>232</v>
      </c>
      <c r="B720" s="12" t="s">
        <v>231</v>
      </c>
      <c r="C720" s="12" t="s">
        <v>133</v>
      </c>
      <c r="D720" s="12" t="s">
        <v>5</v>
      </c>
      <c r="E720" s="12" t="s">
        <v>6</v>
      </c>
      <c r="F720" s="12" t="s">
        <v>7</v>
      </c>
      <c r="G720" s="26">
        <v>86.2</v>
      </c>
      <c r="H720" s="26">
        <v>93.6</v>
      </c>
      <c r="I720" s="26">
        <v>96.8</v>
      </c>
      <c r="J720" s="26">
        <v>99.8</v>
      </c>
      <c r="K720" s="26">
        <v>102.3</v>
      </c>
      <c r="L720" s="26">
        <v>156.4</v>
      </c>
      <c r="M720" s="26">
        <v>117.7</v>
      </c>
      <c r="N720" s="26">
        <v>151</v>
      </c>
      <c r="O720" s="26">
        <v>178.4</v>
      </c>
      <c r="P720" s="26">
        <v>138.1</v>
      </c>
      <c r="Q720" s="26">
        <v>128.5</v>
      </c>
      <c r="R720" s="26">
        <v>121.1</v>
      </c>
      <c r="S720" s="26">
        <v>116.5</v>
      </c>
      <c r="T720" s="26">
        <v>98</v>
      </c>
      <c r="U720" s="26">
        <v>71.900000000000006</v>
      </c>
      <c r="V720" s="26">
        <v>51</v>
      </c>
      <c r="W720" s="26">
        <v>40</v>
      </c>
      <c r="X720" s="26">
        <v>30</v>
      </c>
      <c r="Y720" s="26">
        <v>25</v>
      </c>
      <c r="Z720" s="26">
        <v>15</v>
      </c>
      <c r="AA720" s="26">
        <v>10</v>
      </c>
      <c r="AB720" s="26">
        <v>5</v>
      </c>
      <c r="AC720" s="26">
        <v>0</v>
      </c>
      <c r="AD720" s="26">
        <v>0</v>
      </c>
      <c r="AE720" s="26">
        <v>0</v>
      </c>
      <c r="AF720" s="26">
        <v>0</v>
      </c>
      <c r="AG720" s="26"/>
      <c r="AH720" s="26">
        <v>155.80000000000001</v>
      </c>
    </row>
    <row r="721" spans="1:34" x14ac:dyDescent="0.2">
      <c r="A721" s="12" t="s">
        <v>232</v>
      </c>
      <c r="B721" s="12" t="s">
        <v>231</v>
      </c>
      <c r="C721" s="12" t="s">
        <v>134</v>
      </c>
      <c r="D721" s="12" t="s">
        <v>5</v>
      </c>
      <c r="E721" s="12" t="s">
        <v>6</v>
      </c>
      <c r="F721" s="12" t="s">
        <v>7</v>
      </c>
      <c r="G721" s="26">
        <v>2745</v>
      </c>
      <c r="H721" s="26">
        <v>1748.8</v>
      </c>
      <c r="I721" s="26">
        <v>1448.8</v>
      </c>
      <c r="J721" s="26">
        <v>1198.8</v>
      </c>
      <c r="K721" s="26">
        <v>1079</v>
      </c>
      <c r="L721" s="26">
        <v>999</v>
      </c>
      <c r="M721" s="26">
        <v>868</v>
      </c>
      <c r="N721" s="26">
        <v>819.6</v>
      </c>
      <c r="O721" s="26">
        <v>895.6</v>
      </c>
      <c r="P721" s="26">
        <v>832.5</v>
      </c>
      <c r="Q721" s="26">
        <v>519.4</v>
      </c>
      <c r="R721" s="26">
        <v>548.6</v>
      </c>
      <c r="S721" s="26">
        <v>309.7</v>
      </c>
      <c r="T721" s="26">
        <v>263.3</v>
      </c>
      <c r="U721" s="26">
        <v>371.7</v>
      </c>
      <c r="V721" s="26">
        <v>412</v>
      </c>
      <c r="W721" s="26">
        <v>282.8</v>
      </c>
      <c r="X721" s="26">
        <v>52.1</v>
      </c>
      <c r="Y721" s="26">
        <v>233.8</v>
      </c>
      <c r="Z721" s="26">
        <v>53.5</v>
      </c>
      <c r="AA721" s="26">
        <v>76.7</v>
      </c>
      <c r="AB721" s="26">
        <v>19.2</v>
      </c>
      <c r="AC721" s="26">
        <v>0</v>
      </c>
      <c r="AD721" s="26">
        <v>0</v>
      </c>
      <c r="AE721" s="26">
        <v>0</v>
      </c>
      <c r="AF721" s="26">
        <v>0</v>
      </c>
      <c r="AG721" s="26"/>
      <c r="AH721" s="26">
        <v>849.2</v>
      </c>
    </row>
    <row r="722" spans="1:34" x14ac:dyDescent="0.2">
      <c r="A722" s="12" t="s">
        <v>232</v>
      </c>
      <c r="B722" s="12" t="s">
        <v>231</v>
      </c>
      <c r="C722" s="12" t="s">
        <v>135</v>
      </c>
      <c r="D722" s="12" t="s">
        <v>5</v>
      </c>
      <c r="E722" s="12" t="s">
        <v>6</v>
      </c>
      <c r="F722" s="12" t="s">
        <v>7</v>
      </c>
      <c r="G722" s="26">
        <v>2.5</v>
      </c>
      <c r="H722" s="26">
        <v>1.2</v>
      </c>
      <c r="I722" s="26">
        <v>2.7</v>
      </c>
      <c r="J722" s="26">
        <v>3.6</v>
      </c>
      <c r="K722" s="26">
        <v>4.7</v>
      </c>
      <c r="L722" s="26">
        <v>10.3</v>
      </c>
      <c r="M722" s="26">
        <v>3.7</v>
      </c>
      <c r="N722" s="26">
        <v>3.9</v>
      </c>
      <c r="O722" s="26">
        <v>2.2000000000000002</v>
      </c>
      <c r="P722" s="26">
        <v>2.5</v>
      </c>
      <c r="Q722" s="26">
        <v>2</v>
      </c>
      <c r="R722" s="26">
        <v>1.1000000000000001</v>
      </c>
      <c r="S722" s="26">
        <v>0.8</v>
      </c>
      <c r="T722" s="26">
        <v>0.7</v>
      </c>
      <c r="U722" s="26">
        <v>1.5</v>
      </c>
      <c r="V722" s="26">
        <v>0.6</v>
      </c>
      <c r="W722" s="26">
        <v>0</v>
      </c>
      <c r="X722" s="26">
        <v>0</v>
      </c>
      <c r="Y722" s="26">
        <v>0</v>
      </c>
      <c r="Z722" s="26">
        <v>0</v>
      </c>
      <c r="AA722" s="26">
        <v>0</v>
      </c>
      <c r="AB722" s="26">
        <v>0</v>
      </c>
      <c r="AC722" s="26">
        <v>0</v>
      </c>
      <c r="AD722" s="26">
        <v>0</v>
      </c>
      <c r="AE722" s="26">
        <v>0</v>
      </c>
      <c r="AF722" s="26">
        <v>0</v>
      </c>
      <c r="AG722" s="26"/>
      <c r="AH722" s="26">
        <v>2.9</v>
      </c>
    </row>
    <row r="723" spans="1:34" x14ac:dyDescent="0.2">
      <c r="A723" s="12" t="s">
        <v>232</v>
      </c>
      <c r="B723" s="12" t="s">
        <v>231</v>
      </c>
      <c r="C723" s="12" t="s">
        <v>136</v>
      </c>
      <c r="D723" s="12" t="s">
        <v>5</v>
      </c>
      <c r="E723" s="12" t="s">
        <v>6</v>
      </c>
      <c r="F723" s="12" t="s">
        <v>7</v>
      </c>
      <c r="G723" s="26">
        <v>81.7</v>
      </c>
      <c r="H723" s="26">
        <v>79.400000000000006</v>
      </c>
      <c r="I723" s="26">
        <v>79.099999999999994</v>
      </c>
      <c r="J723" s="26">
        <v>78.400000000000006</v>
      </c>
      <c r="K723" s="26">
        <v>75.099999999999994</v>
      </c>
      <c r="L723" s="26">
        <v>69.900000000000006</v>
      </c>
      <c r="M723" s="26">
        <v>68.5</v>
      </c>
      <c r="N723" s="26">
        <v>67.099999999999994</v>
      </c>
      <c r="O723" s="26">
        <v>86.7</v>
      </c>
      <c r="P723" s="26">
        <v>81.900000000000006</v>
      </c>
      <c r="Q723" s="26">
        <v>81</v>
      </c>
      <c r="R723" s="26">
        <v>75.900000000000006</v>
      </c>
      <c r="S723" s="26">
        <v>75.900000000000006</v>
      </c>
      <c r="T723" s="26">
        <v>92.9</v>
      </c>
      <c r="U723" s="26">
        <v>80.8</v>
      </c>
      <c r="V723" s="26">
        <v>66.3</v>
      </c>
      <c r="W723" s="26">
        <v>64.5</v>
      </c>
      <c r="X723" s="26">
        <v>26.2</v>
      </c>
      <c r="Y723" s="26">
        <v>18.2</v>
      </c>
      <c r="Z723" s="26">
        <v>10.4</v>
      </c>
      <c r="AA723" s="26">
        <v>4.2</v>
      </c>
      <c r="AB723" s="26">
        <v>6.1</v>
      </c>
      <c r="AC723" s="26">
        <v>0</v>
      </c>
      <c r="AD723" s="26">
        <v>0</v>
      </c>
      <c r="AE723" s="26">
        <v>0</v>
      </c>
      <c r="AF723" s="26"/>
      <c r="AG723" s="26"/>
      <c r="AH723" s="26">
        <v>78.599999999999994</v>
      </c>
    </row>
    <row r="724" spans="1:34" x14ac:dyDescent="0.2">
      <c r="A724" s="12" t="s">
        <v>232</v>
      </c>
      <c r="B724" s="12" t="s">
        <v>231</v>
      </c>
      <c r="C724" s="12" t="s">
        <v>137</v>
      </c>
      <c r="D724" s="12" t="s">
        <v>5</v>
      </c>
      <c r="E724" s="12" t="s">
        <v>6</v>
      </c>
      <c r="F724" s="12" t="s">
        <v>7</v>
      </c>
      <c r="G724" s="26">
        <v>4052</v>
      </c>
      <c r="H724" s="26">
        <v>679.4</v>
      </c>
      <c r="I724" s="26">
        <v>3166.6</v>
      </c>
      <c r="J724" s="26">
        <v>639.20000000000005</v>
      </c>
      <c r="K724" s="26">
        <v>1371.8</v>
      </c>
      <c r="L724" s="26">
        <v>1481.6</v>
      </c>
      <c r="M724" s="26">
        <v>791.6</v>
      </c>
      <c r="N724" s="26">
        <v>773.6</v>
      </c>
      <c r="O724" s="26">
        <v>36.799999999999997</v>
      </c>
      <c r="P724" s="26">
        <v>-178.9</v>
      </c>
      <c r="Q724" s="26">
        <v>16.7</v>
      </c>
      <c r="R724" s="26">
        <v>24.1</v>
      </c>
      <c r="S724" s="26">
        <v>21.7</v>
      </c>
      <c r="T724" s="26">
        <v>21.6</v>
      </c>
      <c r="U724" s="26">
        <v>0.9</v>
      </c>
      <c r="V724" s="26">
        <v>11.1</v>
      </c>
      <c r="W724" s="26">
        <v>6.6</v>
      </c>
      <c r="X724" s="26">
        <v>-0.7</v>
      </c>
      <c r="Y724" s="26">
        <v>0</v>
      </c>
      <c r="Z724" s="26">
        <v>0</v>
      </c>
      <c r="AA724" s="26">
        <v>0</v>
      </c>
      <c r="AB724" s="26">
        <v>0</v>
      </c>
      <c r="AC724" s="26">
        <v>0</v>
      </c>
      <c r="AD724" s="26">
        <v>0</v>
      </c>
      <c r="AE724" s="26">
        <v>0</v>
      </c>
      <c r="AF724" s="26">
        <v>0</v>
      </c>
      <c r="AG724" s="26"/>
      <c r="AH724" s="26">
        <v>210.5</v>
      </c>
    </row>
    <row r="725" spans="1:34" x14ac:dyDescent="0.2">
      <c r="A725" s="12" t="s">
        <v>232</v>
      </c>
      <c r="B725" s="12" t="s">
        <v>231</v>
      </c>
      <c r="C725" s="12" t="s">
        <v>138</v>
      </c>
      <c r="D725" s="12" t="s">
        <v>5</v>
      </c>
      <c r="E725" s="12" t="s">
        <v>6</v>
      </c>
      <c r="F725" s="12" t="s">
        <v>7</v>
      </c>
      <c r="G725" s="26">
        <v>0</v>
      </c>
      <c r="H725" s="26">
        <v>0</v>
      </c>
      <c r="I725" s="26">
        <v>1.6</v>
      </c>
      <c r="J725" s="26">
        <v>1.9</v>
      </c>
      <c r="K725" s="26">
        <v>3.4</v>
      </c>
      <c r="L725" s="26">
        <v>5.0999999999999996</v>
      </c>
      <c r="M725" s="26">
        <v>0.2</v>
      </c>
      <c r="N725" s="26">
        <v>2.1</v>
      </c>
      <c r="O725" s="26">
        <v>2</v>
      </c>
      <c r="P725" s="26">
        <v>2.2999999999999998</v>
      </c>
      <c r="Q725" s="26">
        <v>0.8</v>
      </c>
      <c r="R725" s="26">
        <v>6.2</v>
      </c>
      <c r="S725" s="26">
        <v>0.3</v>
      </c>
      <c r="T725" s="26">
        <v>0.6</v>
      </c>
      <c r="U725" s="26">
        <v>0.5</v>
      </c>
      <c r="V725" s="26">
        <v>0.8</v>
      </c>
      <c r="W725" s="26">
        <v>1.1000000000000001</v>
      </c>
      <c r="X725" s="26">
        <v>0.9</v>
      </c>
      <c r="Y725" s="26">
        <v>1.4</v>
      </c>
      <c r="Z725" s="26">
        <v>0</v>
      </c>
      <c r="AA725" s="26">
        <v>0</v>
      </c>
      <c r="AB725" s="26">
        <v>0</v>
      </c>
      <c r="AC725" s="26">
        <v>0</v>
      </c>
      <c r="AD725" s="26">
        <v>0</v>
      </c>
      <c r="AE725" s="26">
        <v>0</v>
      </c>
      <c r="AF725" s="26">
        <v>0</v>
      </c>
      <c r="AG725" s="26"/>
      <c r="AH725" s="26">
        <v>2.1</v>
      </c>
    </row>
    <row r="726" spans="1:34" x14ac:dyDescent="0.2">
      <c r="A726" s="12" t="s">
        <v>232</v>
      </c>
      <c r="B726" s="12" t="s">
        <v>231</v>
      </c>
      <c r="C726" s="12" t="s">
        <v>139</v>
      </c>
      <c r="D726" s="12" t="s">
        <v>5</v>
      </c>
      <c r="E726" s="12" t="s">
        <v>6</v>
      </c>
      <c r="F726" s="12" t="s">
        <v>7</v>
      </c>
      <c r="G726" s="26">
        <v>12449</v>
      </c>
      <c r="H726" s="26">
        <v>10656</v>
      </c>
      <c r="I726" s="26">
        <v>6804.5</v>
      </c>
      <c r="J726" s="26">
        <v>4795.3</v>
      </c>
      <c r="K726" s="26">
        <v>3951.4</v>
      </c>
      <c r="L726" s="26">
        <v>4127.3999999999996</v>
      </c>
      <c r="M726" s="26">
        <v>2416.6</v>
      </c>
      <c r="N726" s="26">
        <v>1679.6</v>
      </c>
      <c r="O726" s="26">
        <v>0</v>
      </c>
      <c r="P726" s="26">
        <v>98.3</v>
      </c>
      <c r="Q726" s="26">
        <v>155.1</v>
      </c>
      <c r="R726" s="26">
        <v>117.3</v>
      </c>
      <c r="S726" s="26">
        <v>80.5</v>
      </c>
      <c r="T726" s="26">
        <v>16</v>
      </c>
      <c r="U726" s="26">
        <v>86.6</v>
      </c>
      <c r="V726" s="26">
        <v>60.8</v>
      </c>
      <c r="W726" s="26">
        <v>61.8</v>
      </c>
      <c r="X726" s="26">
        <v>30</v>
      </c>
      <c r="Y726" s="26">
        <v>0</v>
      </c>
      <c r="Z726" s="26">
        <v>0</v>
      </c>
      <c r="AA726" s="26">
        <v>0</v>
      </c>
      <c r="AB726" s="26">
        <v>0</v>
      </c>
      <c r="AC726" s="26">
        <v>0</v>
      </c>
      <c r="AD726" s="26">
        <v>0</v>
      </c>
      <c r="AE726" s="26">
        <v>0</v>
      </c>
      <c r="AF726" s="26">
        <v>0</v>
      </c>
      <c r="AG726" s="26"/>
      <c r="AH726" s="26">
        <v>592.6</v>
      </c>
    </row>
    <row r="727" spans="1:34" x14ac:dyDescent="0.2">
      <c r="A727" s="12" t="s">
        <v>232</v>
      </c>
      <c r="B727" s="12" t="s">
        <v>231</v>
      </c>
      <c r="C727" s="12" t="s">
        <v>253</v>
      </c>
      <c r="D727" s="12" t="s">
        <v>5</v>
      </c>
      <c r="E727" s="12" t="s">
        <v>6</v>
      </c>
      <c r="F727" s="12" t="s">
        <v>7</v>
      </c>
      <c r="G727" s="26">
        <v>50.9</v>
      </c>
      <c r="H727" s="26">
        <v>75.2</v>
      </c>
      <c r="I727" s="26"/>
      <c r="J727" s="26">
        <v>90.2</v>
      </c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>
        <v>0</v>
      </c>
      <c r="AF727" s="26">
        <v>0</v>
      </c>
      <c r="AG727" s="26"/>
      <c r="AH727" s="26"/>
    </row>
    <row r="728" spans="1:34" x14ac:dyDescent="0.2">
      <c r="A728" s="12" t="s">
        <v>232</v>
      </c>
      <c r="B728" s="12" t="s">
        <v>231</v>
      </c>
      <c r="C728" s="12" t="s">
        <v>140</v>
      </c>
      <c r="D728" s="12" t="s">
        <v>5</v>
      </c>
      <c r="E728" s="12" t="s">
        <v>6</v>
      </c>
      <c r="F728" s="12" t="s">
        <v>7</v>
      </c>
      <c r="G728" s="26">
        <v>215</v>
      </c>
      <c r="H728" s="26"/>
      <c r="I728" s="26">
        <v>209.5</v>
      </c>
      <c r="J728" s="26">
        <v>184.8</v>
      </c>
      <c r="K728" s="26">
        <v>216.5</v>
      </c>
      <c r="L728" s="26">
        <v>294</v>
      </c>
      <c r="M728" s="26">
        <v>346.6</v>
      </c>
      <c r="N728" s="26">
        <v>520.5</v>
      </c>
      <c r="O728" s="26">
        <v>497.8</v>
      </c>
      <c r="P728" s="26">
        <v>318.5</v>
      </c>
      <c r="Q728" s="26">
        <v>250.4</v>
      </c>
      <c r="R728" s="26">
        <v>216.4</v>
      </c>
      <c r="S728" s="26">
        <v>220.3</v>
      </c>
      <c r="T728" s="26">
        <v>190.4</v>
      </c>
      <c r="U728" s="26">
        <v>185</v>
      </c>
      <c r="V728" s="26">
        <v>179.9</v>
      </c>
      <c r="W728" s="26">
        <v>155.69999999999999</v>
      </c>
      <c r="X728" s="26">
        <v>149.19999999999999</v>
      </c>
      <c r="Y728" s="26">
        <v>105.3</v>
      </c>
      <c r="Z728" s="26">
        <v>62.2</v>
      </c>
      <c r="AA728" s="26">
        <v>0</v>
      </c>
      <c r="AB728" s="26">
        <v>0</v>
      </c>
      <c r="AC728" s="26">
        <v>0</v>
      </c>
      <c r="AD728" s="26">
        <v>0</v>
      </c>
      <c r="AE728" s="26">
        <v>0</v>
      </c>
      <c r="AF728" s="26">
        <v>0</v>
      </c>
      <c r="AG728" s="26"/>
      <c r="AH728" s="26">
        <v>445.6</v>
      </c>
    </row>
    <row r="729" spans="1:34" x14ac:dyDescent="0.2">
      <c r="A729" s="12" t="s">
        <v>232</v>
      </c>
      <c r="B729" s="12" t="s">
        <v>231</v>
      </c>
      <c r="C729" s="12" t="s">
        <v>141</v>
      </c>
      <c r="D729" s="12" t="s">
        <v>5</v>
      </c>
      <c r="E729" s="12" t="s">
        <v>6</v>
      </c>
      <c r="F729" s="12" t="s">
        <v>7</v>
      </c>
      <c r="G729" s="26">
        <v>339</v>
      </c>
      <c r="H729" s="26">
        <v>501.4</v>
      </c>
      <c r="I729" s="26"/>
      <c r="J729" s="26">
        <v>601</v>
      </c>
      <c r="K729" s="26"/>
      <c r="L729" s="26">
        <v>320</v>
      </c>
      <c r="M729" s="26">
        <v>338</v>
      </c>
      <c r="N729" s="26">
        <v>635</v>
      </c>
      <c r="O729" s="26">
        <v>429.5</v>
      </c>
      <c r="P729" s="26">
        <v>306</v>
      </c>
      <c r="Q729" s="26">
        <v>294.5</v>
      </c>
      <c r="R729" s="26">
        <v>294.5</v>
      </c>
      <c r="S729" s="26">
        <v>291.5</v>
      </c>
      <c r="T729" s="26">
        <v>266</v>
      </c>
      <c r="U729" s="26">
        <v>253</v>
      </c>
      <c r="V729" s="26">
        <v>216</v>
      </c>
      <c r="W729" s="26">
        <v>203</v>
      </c>
      <c r="X729" s="26">
        <v>185</v>
      </c>
      <c r="Y729" s="26">
        <v>120</v>
      </c>
      <c r="Z729" s="26">
        <v>61</v>
      </c>
      <c r="AA729" s="26">
        <v>44.8</v>
      </c>
      <c r="AB729" s="26">
        <v>21</v>
      </c>
      <c r="AC729" s="26">
        <v>0</v>
      </c>
      <c r="AD729" s="26">
        <v>0</v>
      </c>
      <c r="AE729" s="26">
        <v>0</v>
      </c>
      <c r="AF729" s="26">
        <v>0</v>
      </c>
      <c r="AG729" s="26"/>
      <c r="AH729" s="26">
        <v>456.8</v>
      </c>
    </row>
    <row r="730" spans="1:34" x14ac:dyDescent="0.2">
      <c r="A730" s="12" t="s">
        <v>232</v>
      </c>
      <c r="B730" s="12" t="s">
        <v>231</v>
      </c>
      <c r="C730" s="12" t="s">
        <v>142</v>
      </c>
      <c r="D730" s="12" t="s">
        <v>5</v>
      </c>
      <c r="E730" s="12" t="s">
        <v>6</v>
      </c>
      <c r="F730" s="12" t="s">
        <v>7</v>
      </c>
      <c r="G730" s="26">
        <v>39.5</v>
      </c>
      <c r="H730" s="26">
        <v>39.5</v>
      </c>
      <c r="I730" s="26"/>
      <c r="J730" s="26">
        <v>39.799999999999997</v>
      </c>
      <c r="K730" s="26"/>
      <c r="L730" s="26"/>
      <c r="M730" s="26"/>
      <c r="N730" s="26">
        <v>41</v>
      </c>
      <c r="O730" s="26">
        <v>41</v>
      </c>
      <c r="P730" s="26">
        <v>42</v>
      </c>
      <c r="Q730" s="26">
        <v>42</v>
      </c>
      <c r="R730" s="26">
        <v>43</v>
      </c>
      <c r="S730" s="26">
        <v>44</v>
      </c>
      <c r="T730" s="26">
        <v>46</v>
      </c>
      <c r="U730" s="26">
        <v>46</v>
      </c>
      <c r="V730" s="26">
        <v>12.3</v>
      </c>
      <c r="W730" s="26">
        <v>9.1999999999999993</v>
      </c>
      <c r="X730" s="26">
        <v>7.5</v>
      </c>
      <c r="Y730" s="26">
        <v>0.1</v>
      </c>
      <c r="Z730" s="26">
        <v>0.1</v>
      </c>
      <c r="AA730" s="26">
        <v>0</v>
      </c>
      <c r="AB730" s="26">
        <v>0</v>
      </c>
      <c r="AC730" s="26">
        <v>0</v>
      </c>
      <c r="AD730" s="26">
        <v>0</v>
      </c>
      <c r="AE730" s="26">
        <v>0</v>
      </c>
      <c r="AF730" s="26">
        <v>0</v>
      </c>
      <c r="AG730" s="26"/>
      <c r="AH730" s="26">
        <v>41.3</v>
      </c>
    </row>
    <row r="731" spans="1:34" x14ac:dyDescent="0.2">
      <c r="A731" s="12" t="s">
        <v>232</v>
      </c>
      <c r="B731" s="12" t="s">
        <v>231</v>
      </c>
      <c r="C731" s="12" t="s">
        <v>143</v>
      </c>
      <c r="D731" s="12" t="s">
        <v>5</v>
      </c>
      <c r="E731" s="12" t="s">
        <v>6</v>
      </c>
      <c r="F731" s="12" t="s">
        <v>7</v>
      </c>
      <c r="G731" s="26">
        <v>10</v>
      </c>
      <c r="H731" s="26">
        <v>10</v>
      </c>
      <c r="I731" s="26"/>
      <c r="J731" s="26"/>
      <c r="K731" s="26"/>
      <c r="L731" s="26">
        <v>82.7</v>
      </c>
      <c r="M731" s="26">
        <v>82.7</v>
      </c>
      <c r="N731" s="26">
        <v>35.4</v>
      </c>
      <c r="O731" s="26">
        <v>22.1</v>
      </c>
      <c r="P731" s="26">
        <v>16.3</v>
      </c>
      <c r="Q731" s="26">
        <v>2.2000000000000002</v>
      </c>
      <c r="R731" s="26">
        <v>2.1</v>
      </c>
      <c r="S731" s="26">
        <v>0.1</v>
      </c>
      <c r="T731" s="26">
        <v>1.3</v>
      </c>
      <c r="U731" s="26">
        <v>1.2</v>
      </c>
      <c r="V731" s="26">
        <v>1.9</v>
      </c>
      <c r="W731" s="26">
        <v>3.1</v>
      </c>
      <c r="X731" s="26">
        <v>1.5</v>
      </c>
      <c r="Y731" s="26">
        <v>0.2</v>
      </c>
      <c r="Z731" s="26">
        <v>0</v>
      </c>
      <c r="AA731" s="26">
        <v>0</v>
      </c>
      <c r="AB731" s="26">
        <v>0</v>
      </c>
      <c r="AC731" s="26">
        <v>0</v>
      </c>
      <c r="AD731" s="26">
        <v>0</v>
      </c>
      <c r="AE731" s="26">
        <v>0</v>
      </c>
      <c r="AF731" s="26">
        <v>0</v>
      </c>
      <c r="AG731" s="26"/>
      <c r="AH731" s="26">
        <v>24.6</v>
      </c>
    </row>
    <row r="732" spans="1:34" x14ac:dyDescent="0.2">
      <c r="A732" s="12" t="s">
        <v>232</v>
      </c>
      <c r="B732" s="12" t="s">
        <v>231</v>
      </c>
      <c r="C732" s="12" t="s">
        <v>144</v>
      </c>
      <c r="D732" s="12" t="s">
        <v>5</v>
      </c>
      <c r="E732" s="12" t="s">
        <v>6</v>
      </c>
      <c r="F732" s="12" t="s">
        <v>7</v>
      </c>
      <c r="G732" s="26">
        <v>1554</v>
      </c>
      <c r="H732" s="26">
        <v>1194.9000000000001</v>
      </c>
      <c r="I732" s="26">
        <v>1272.2</v>
      </c>
      <c r="J732" s="26">
        <v>1325.7</v>
      </c>
      <c r="K732" s="26">
        <v>1365.4</v>
      </c>
      <c r="L732" s="26">
        <v>1406.4</v>
      </c>
      <c r="M732" s="26">
        <v>2380</v>
      </c>
      <c r="N732" s="26">
        <v>2370.1999999999998</v>
      </c>
      <c r="O732" s="26">
        <v>2260</v>
      </c>
      <c r="P732" s="26">
        <v>2043.7</v>
      </c>
      <c r="Q732" s="26">
        <v>1245.5999999999999</v>
      </c>
      <c r="R732" s="26">
        <v>1280.7</v>
      </c>
      <c r="S732" s="26">
        <v>1174.7</v>
      </c>
      <c r="T732" s="26">
        <v>1392.2</v>
      </c>
      <c r="U732" s="26">
        <v>1201.5999999999999</v>
      </c>
      <c r="V732" s="26">
        <v>1124.5999999999999</v>
      </c>
      <c r="W732" s="26">
        <v>928.3</v>
      </c>
      <c r="X732" s="26">
        <v>869.7</v>
      </c>
      <c r="Y732" s="26">
        <v>541.20000000000005</v>
      </c>
      <c r="Z732" s="26">
        <v>282</v>
      </c>
      <c r="AA732" s="26">
        <v>166</v>
      </c>
      <c r="AB732" s="26">
        <v>67.3</v>
      </c>
      <c r="AC732" s="26">
        <v>44.7</v>
      </c>
      <c r="AD732" s="26">
        <v>0</v>
      </c>
      <c r="AE732" s="26">
        <v>0</v>
      </c>
      <c r="AF732" s="26">
        <v>0</v>
      </c>
      <c r="AG732" s="26"/>
      <c r="AH732" s="26">
        <v>2224.6</v>
      </c>
    </row>
    <row r="733" spans="1:34" x14ac:dyDescent="0.2">
      <c r="A733" s="12" t="s">
        <v>232</v>
      </c>
      <c r="B733" s="12" t="s">
        <v>231</v>
      </c>
      <c r="C733" s="12" t="s">
        <v>145</v>
      </c>
      <c r="D733" s="12" t="s">
        <v>5</v>
      </c>
      <c r="E733" s="12" t="s">
        <v>6</v>
      </c>
      <c r="F733" s="12" t="s">
        <v>7</v>
      </c>
      <c r="G733" s="26">
        <v>2300</v>
      </c>
      <c r="H733" s="26">
        <v>4595</v>
      </c>
      <c r="I733" s="26">
        <v>6660.2</v>
      </c>
      <c r="J733" s="26">
        <v>7904</v>
      </c>
      <c r="K733" s="26">
        <v>9057.2000000000007</v>
      </c>
      <c r="L733" s="26">
        <v>8053.2</v>
      </c>
      <c r="M733" s="26">
        <v>6865.2</v>
      </c>
      <c r="N733" s="26">
        <v>8248</v>
      </c>
      <c r="O733" s="26">
        <v>5550.2</v>
      </c>
      <c r="P733" s="26">
        <v>4448</v>
      </c>
      <c r="Q733" s="26">
        <v>3783</v>
      </c>
      <c r="R733" s="26">
        <v>3610.6</v>
      </c>
      <c r="S733" s="26">
        <v>3568.3</v>
      </c>
      <c r="T733" s="26">
        <v>3375.1</v>
      </c>
      <c r="U733" s="26">
        <v>2177.3000000000002</v>
      </c>
      <c r="V733" s="26">
        <v>1857</v>
      </c>
      <c r="W733" s="26">
        <v>1358.3</v>
      </c>
      <c r="X733" s="26">
        <v>1259.9000000000001</v>
      </c>
      <c r="Y733" s="26">
        <v>453.7</v>
      </c>
      <c r="Z733" s="26">
        <v>385.6</v>
      </c>
      <c r="AA733" s="26">
        <v>190.3</v>
      </c>
      <c r="AB733" s="26">
        <v>141.1</v>
      </c>
      <c r="AC733" s="26">
        <v>0</v>
      </c>
      <c r="AD733" s="26">
        <v>0</v>
      </c>
      <c r="AE733" s="26">
        <v>0</v>
      </c>
      <c r="AF733" s="26">
        <v>0</v>
      </c>
      <c r="AG733" s="26"/>
      <c r="AH733" s="26">
        <v>6082.1</v>
      </c>
    </row>
    <row r="734" spans="1:34" x14ac:dyDescent="0.2">
      <c r="A734" s="12" t="s">
        <v>232</v>
      </c>
      <c r="B734" s="12" t="s">
        <v>231</v>
      </c>
      <c r="C734" s="12" t="s">
        <v>146</v>
      </c>
      <c r="D734" s="12" t="s">
        <v>5</v>
      </c>
      <c r="E734" s="12" t="s">
        <v>6</v>
      </c>
      <c r="F734" s="12" t="s">
        <v>7</v>
      </c>
      <c r="G734" s="26">
        <v>1620</v>
      </c>
      <c r="H734" s="26">
        <v>1174</v>
      </c>
      <c r="I734" s="26"/>
      <c r="J734" s="26"/>
      <c r="K734" s="26"/>
      <c r="L734" s="26"/>
      <c r="M734" s="26">
        <v>206</v>
      </c>
      <c r="N734" s="26">
        <v>558</v>
      </c>
      <c r="O734" s="26">
        <v>514</v>
      </c>
      <c r="P734" s="26">
        <v>487.1</v>
      </c>
      <c r="Q734" s="26">
        <v>62.8</v>
      </c>
      <c r="R734" s="26">
        <v>191.9</v>
      </c>
      <c r="S734" s="26">
        <v>49.5</v>
      </c>
      <c r="T734" s="26">
        <v>46.7</v>
      </c>
      <c r="U734" s="26">
        <v>34.1</v>
      </c>
      <c r="V734" s="26">
        <v>49.3</v>
      </c>
      <c r="W734" s="26">
        <v>8.8000000000000007</v>
      </c>
      <c r="X734" s="26">
        <v>11.8</v>
      </c>
      <c r="Y734" s="26">
        <v>7</v>
      </c>
      <c r="Z734" s="26">
        <v>0</v>
      </c>
      <c r="AA734" s="26">
        <v>0</v>
      </c>
      <c r="AB734" s="26">
        <v>0</v>
      </c>
      <c r="AC734" s="26">
        <v>0</v>
      </c>
      <c r="AD734" s="26">
        <v>0</v>
      </c>
      <c r="AE734" s="26">
        <v>0</v>
      </c>
      <c r="AF734" s="26">
        <v>0</v>
      </c>
      <c r="AG734" s="26"/>
      <c r="AH734" s="26">
        <v>519.70000000000005</v>
      </c>
    </row>
    <row r="735" spans="1:34" x14ac:dyDescent="0.2">
      <c r="A735" s="12" t="s">
        <v>232</v>
      </c>
      <c r="B735" s="12" t="s">
        <v>231</v>
      </c>
      <c r="C735" s="12" t="s">
        <v>238</v>
      </c>
      <c r="D735" s="12" t="s">
        <v>5</v>
      </c>
      <c r="E735" s="12" t="s">
        <v>6</v>
      </c>
      <c r="F735" s="12" t="s">
        <v>7</v>
      </c>
      <c r="G735" s="26">
        <v>1.4</v>
      </c>
      <c r="H735" s="26"/>
      <c r="I735" s="26"/>
      <c r="J735" s="26"/>
      <c r="K735" s="26"/>
      <c r="L735" s="26"/>
      <c r="M735" s="26"/>
      <c r="N735" s="26">
        <v>36.799999999999997</v>
      </c>
      <c r="O735" s="26">
        <v>39</v>
      </c>
      <c r="P735" s="26">
        <v>32.200000000000003</v>
      </c>
      <c r="Q735" s="26">
        <v>25.2</v>
      </c>
      <c r="R735" s="26">
        <v>23.4</v>
      </c>
      <c r="S735" s="26">
        <v>21.4</v>
      </c>
      <c r="T735" s="26"/>
      <c r="U735" s="26"/>
      <c r="V735" s="26"/>
      <c r="W735" s="26"/>
      <c r="X735" s="26"/>
      <c r="Y735" s="26"/>
      <c r="Z735" s="26">
        <v>2.2999999999999998</v>
      </c>
      <c r="AA735" s="26"/>
      <c r="AB735" s="26">
        <v>0.4</v>
      </c>
      <c r="AC735" s="26">
        <v>0</v>
      </c>
      <c r="AD735" s="26">
        <v>0</v>
      </c>
      <c r="AE735" s="26">
        <v>0</v>
      </c>
      <c r="AF735" s="26">
        <v>0</v>
      </c>
      <c r="AG735" s="26"/>
      <c r="AH735" s="26">
        <v>36</v>
      </c>
    </row>
    <row r="736" spans="1:34" x14ac:dyDescent="0.2">
      <c r="A736" s="12" t="s">
        <v>232</v>
      </c>
      <c r="B736" s="12" t="s">
        <v>231</v>
      </c>
      <c r="C736" s="12" t="s">
        <v>147</v>
      </c>
      <c r="D736" s="12" t="s">
        <v>5</v>
      </c>
      <c r="E736" s="12" t="s">
        <v>6</v>
      </c>
      <c r="F736" s="12" t="s">
        <v>7</v>
      </c>
      <c r="G736" s="26">
        <v>35.299999999999997</v>
      </c>
      <c r="H736" s="26">
        <v>39.4</v>
      </c>
      <c r="I736" s="26">
        <v>41</v>
      </c>
      <c r="J736" s="26">
        <v>42.8</v>
      </c>
      <c r="K736" s="26">
        <v>44.5</v>
      </c>
      <c r="L736" s="26">
        <v>46.4</v>
      </c>
      <c r="M736" s="26">
        <v>48.3</v>
      </c>
      <c r="N736" s="26">
        <v>50.4</v>
      </c>
      <c r="O736" s="26">
        <v>33.700000000000003</v>
      </c>
      <c r="P736" s="26">
        <v>35.200000000000003</v>
      </c>
      <c r="Q736" s="26">
        <v>36.700000000000003</v>
      </c>
      <c r="R736" s="26">
        <v>41.7</v>
      </c>
      <c r="S736" s="26">
        <v>37.5</v>
      </c>
      <c r="T736" s="26">
        <v>34.700000000000003</v>
      </c>
      <c r="U736" s="26">
        <v>35.299999999999997</v>
      </c>
      <c r="V736" s="26">
        <v>33.700000000000003</v>
      </c>
      <c r="W736" s="26">
        <v>26.4</v>
      </c>
      <c r="X736" s="26">
        <v>18.600000000000001</v>
      </c>
      <c r="Y736" s="26">
        <v>10.1</v>
      </c>
      <c r="Z736" s="26">
        <v>5</v>
      </c>
      <c r="AA736" s="26">
        <v>3.2</v>
      </c>
      <c r="AB736" s="26">
        <v>1</v>
      </c>
      <c r="AC736" s="26">
        <v>0</v>
      </c>
      <c r="AD736" s="26">
        <v>0</v>
      </c>
      <c r="AE736" s="26">
        <v>0</v>
      </c>
      <c r="AF736" s="26">
        <v>0</v>
      </c>
      <c r="AG736" s="26"/>
      <c r="AH736" s="26">
        <v>39.799999999999997</v>
      </c>
    </row>
    <row r="737" spans="1:34" x14ac:dyDescent="0.2">
      <c r="A737" s="12" t="s">
        <v>232</v>
      </c>
      <c r="B737" s="12" t="s">
        <v>231</v>
      </c>
      <c r="C737" s="12" t="s">
        <v>148</v>
      </c>
      <c r="D737" s="12" t="s">
        <v>5</v>
      </c>
      <c r="E737" s="12" t="s">
        <v>6</v>
      </c>
      <c r="F737" s="12" t="s">
        <v>7</v>
      </c>
      <c r="G737" s="26">
        <v>1.8</v>
      </c>
      <c r="H737" s="26">
        <v>1.8</v>
      </c>
      <c r="I737" s="26"/>
      <c r="J737" s="26"/>
      <c r="K737" s="26"/>
      <c r="L737" s="26"/>
      <c r="M737" s="26"/>
      <c r="N737" s="26">
        <v>1.8</v>
      </c>
      <c r="O737" s="26">
        <v>0.9</v>
      </c>
      <c r="P737" s="26">
        <v>1.2</v>
      </c>
      <c r="Q737" s="26">
        <v>0</v>
      </c>
      <c r="R737" s="26">
        <v>83.4</v>
      </c>
      <c r="S737" s="26">
        <v>0.5</v>
      </c>
      <c r="T737" s="26">
        <v>0.7</v>
      </c>
      <c r="U737" s="26">
        <v>0.8</v>
      </c>
      <c r="V737" s="26">
        <v>0.3</v>
      </c>
      <c r="W737" s="26">
        <v>0</v>
      </c>
      <c r="X737" s="26">
        <v>0</v>
      </c>
      <c r="Y737" s="26">
        <v>0</v>
      </c>
      <c r="Z737" s="26">
        <v>0</v>
      </c>
      <c r="AA737" s="26">
        <v>0</v>
      </c>
      <c r="AB737" s="26">
        <v>0</v>
      </c>
      <c r="AC737" s="26">
        <v>0</v>
      </c>
      <c r="AD737" s="26">
        <v>0</v>
      </c>
      <c r="AE737" s="26">
        <v>0</v>
      </c>
      <c r="AF737" s="26">
        <v>0</v>
      </c>
      <c r="AG737" s="26"/>
      <c r="AH737" s="26">
        <v>1.3</v>
      </c>
    </row>
    <row r="738" spans="1:34" x14ac:dyDescent="0.2">
      <c r="A738" s="12" t="s">
        <v>232</v>
      </c>
      <c r="B738" s="12" t="s">
        <v>231</v>
      </c>
      <c r="C738" s="12" t="s">
        <v>149</v>
      </c>
      <c r="D738" s="12" t="s">
        <v>5</v>
      </c>
      <c r="E738" s="12" t="s">
        <v>6</v>
      </c>
      <c r="F738" s="12" t="s">
        <v>7</v>
      </c>
      <c r="G738" s="26">
        <v>101.6</v>
      </c>
      <c r="H738" s="26">
        <v>143.30000000000001</v>
      </c>
      <c r="I738" s="26">
        <v>137.9</v>
      </c>
      <c r="J738" s="26">
        <v>115.6</v>
      </c>
      <c r="K738" s="26">
        <v>104</v>
      </c>
      <c r="L738" s="26">
        <v>96.8</v>
      </c>
      <c r="M738" s="26">
        <v>108.6</v>
      </c>
      <c r="N738" s="26">
        <v>111.3</v>
      </c>
      <c r="O738" s="26">
        <v>114.1</v>
      </c>
      <c r="P738" s="26">
        <v>134.6</v>
      </c>
      <c r="Q738" s="26">
        <v>155.6</v>
      </c>
      <c r="R738" s="26">
        <v>81.7</v>
      </c>
      <c r="S738" s="26">
        <v>101.3</v>
      </c>
      <c r="T738" s="26">
        <v>79.2</v>
      </c>
      <c r="U738" s="26">
        <v>63.6</v>
      </c>
      <c r="V738" s="26">
        <v>62.5</v>
      </c>
      <c r="W738" s="26">
        <v>35</v>
      </c>
      <c r="X738" s="26">
        <v>18.3</v>
      </c>
      <c r="Y738" s="26">
        <v>2.9</v>
      </c>
      <c r="Z738" s="26">
        <v>0</v>
      </c>
      <c r="AA738" s="26">
        <v>0</v>
      </c>
      <c r="AB738" s="26">
        <v>0</v>
      </c>
      <c r="AC738" s="26">
        <v>0</v>
      </c>
      <c r="AD738" s="26">
        <v>0</v>
      </c>
      <c r="AE738" s="26">
        <v>0</v>
      </c>
      <c r="AF738" s="26">
        <v>0</v>
      </c>
      <c r="AG738" s="26"/>
      <c r="AH738" s="26">
        <v>120</v>
      </c>
    </row>
    <row r="739" spans="1:34" x14ac:dyDescent="0.2">
      <c r="A739" s="12" t="s">
        <v>232</v>
      </c>
      <c r="B739" s="12" t="s">
        <v>231</v>
      </c>
      <c r="C739" s="12" t="s">
        <v>150</v>
      </c>
      <c r="D739" s="12" t="s">
        <v>5</v>
      </c>
      <c r="E739" s="12" t="s">
        <v>6</v>
      </c>
      <c r="F739" s="12" t="s">
        <v>7</v>
      </c>
      <c r="G739" s="26">
        <v>584</v>
      </c>
      <c r="H739" s="26">
        <v>725</v>
      </c>
      <c r="I739" s="26">
        <v>730</v>
      </c>
      <c r="J739" s="26">
        <v>1055</v>
      </c>
      <c r="K739" s="26">
        <v>567.6</v>
      </c>
      <c r="L739" s="26">
        <v>581.20000000000005</v>
      </c>
      <c r="M739" s="26">
        <v>508.1</v>
      </c>
      <c r="N739" s="26">
        <v>758</v>
      </c>
      <c r="O739" s="26">
        <v>882</v>
      </c>
      <c r="P739" s="26">
        <v>970.2</v>
      </c>
      <c r="Q739" s="26">
        <v>790.6</v>
      </c>
      <c r="R739" s="26">
        <v>566</v>
      </c>
      <c r="S739" s="26">
        <v>555</v>
      </c>
      <c r="T739" s="26">
        <v>570</v>
      </c>
      <c r="U739" s="26">
        <v>465.8</v>
      </c>
      <c r="V739" s="26">
        <v>362.5</v>
      </c>
      <c r="W739" s="26">
        <v>271</v>
      </c>
      <c r="X739" s="26">
        <v>205</v>
      </c>
      <c r="Y739" s="26">
        <v>59</v>
      </c>
      <c r="Z739" s="26">
        <v>17.7</v>
      </c>
      <c r="AA739" s="26">
        <v>12.2</v>
      </c>
      <c r="AB739" s="26">
        <v>16.600000000000001</v>
      </c>
      <c r="AC739" s="26">
        <v>0</v>
      </c>
      <c r="AD739" s="26">
        <v>0</v>
      </c>
      <c r="AE739" s="26">
        <v>0</v>
      </c>
      <c r="AF739" s="26">
        <v>0</v>
      </c>
      <c r="AG739" s="26"/>
      <c r="AH739" s="26">
        <v>870.1</v>
      </c>
    </row>
    <row r="740" spans="1:34" x14ac:dyDescent="0.2">
      <c r="A740" s="12" t="s">
        <v>232</v>
      </c>
      <c r="B740" s="12" t="s">
        <v>231</v>
      </c>
      <c r="C740" s="12" t="s">
        <v>151</v>
      </c>
      <c r="D740" s="12" t="s">
        <v>5</v>
      </c>
      <c r="E740" s="12" t="s">
        <v>6</v>
      </c>
      <c r="F740" s="12" t="s">
        <v>7</v>
      </c>
      <c r="G740" s="26">
        <v>4122</v>
      </c>
      <c r="H740" s="26">
        <v>3131.3</v>
      </c>
      <c r="I740" s="26">
        <v>3518.6</v>
      </c>
      <c r="J740" s="26">
        <v>3223.2</v>
      </c>
      <c r="K740" s="26">
        <v>4118.3999999999996</v>
      </c>
      <c r="L740" s="26">
        <v>4450.8999999999996</v>
      </c>
      <c r="M740" s="26">
        <v>2660.8</v>
      </c>
      <c r="N740" s="26">
        <v>3788.8</v>
      </c>
      <c r="O740" s="26">
        <v>3758.8</v>
      </c>
      <c r="P740" s="26">
        <v>3869.6</v>
      </c>
      <c r="Q740" s="26">
        <v>3985</v>
      </c>
      <c r="R740" s="26">
        <v>1791.1</v>
      </c>
      <c r="S740" s="26">
        <v>820.2</v>
      </c>
      <c r="T740" s="26">
        <v>731.2</v>
      </c>
      <c r="U740" s="26">
        <v>698.9</v>
      </c>
      <c r="V740" s="26">
        <v>440.9</v>
      </c>
      <c r="W740" s="26">
        <v>257.60000000000002</v>
      </c>
      <c r="X740" s="26">
        <v>132.80000000000001</v>
      </c>
      <c r="Y740" s="26">
        <v>0.2</v>
      </c>
      <c r="Z740" s="26">
        <v>0</v>
      </c>
      <c r="AA740" s="26">
        <v>-0.1</v>
      </c>
      <c r="AB740" s="26">
        <v>0</v>
      </c>
      <c r="AC740" s="26">
        <v>0</v>
      </c>
      <c r="AD740" s="26">
        <v>0</v>
      </c>
      <c r="AE740" s="26">
        <v>0</v>
      </c>
      <c r="AF740" s="26">
        <v>0</v>
      </c>
      <c r="AG740" s="26"/>
      <c r="AH740" s="26">
        <v>3805.7</v>
      </c>
    </row>
    <row r="741" spans="1:34" x14ac:dyDescent="0.2">
      <c r="A741" s="12" t="s">
        <v>232</v>
      </c>
      <c r="B741" s="12" t="s">
        <v>231</v>
      </c>
      <c r="C741" s="12" t="s">
        <v>152</v>
      </c>
      <c r="D741" s="12" t="s">
        <v>5</v>
      </c>
      <c r="E741" s="12" t="s">
        <v>6</v>
      </c>
      <c r="F741" s="12" t="s">
        <v>7</v>
      </c>
      <c r="G741" s="26">
        <v>172.4</v>
      </c>
      <c r="H741" s="26">
        <v>170.8</v>
      </c>
      <c r="I741" s="26">
        <v>140.80000000000001</v>
      </c>
      <c r="J741" s="26">
        <v>96.6</v>
      </c>
      <c r="K741" s="26">
        <v>67.099999999999994</v>
      </c>
      <c r="L741" s="26">
        <v>61.4</v>
      </c>
      <c r="M741" s="26">
        <v>57</v>
      </c>
      <c r="N741" s="26">
        <v>56</v>
      </c>
      <c r="O741" s="26">
        <v>29.6</v>
      </c>
      <c r="P741" s="26">
        <v>26.4</v>
      </c>
      <c r="Q741" s="26">
        <v>25.3</v>
      </c>
      <c r="R741" s="26">
        <v>18.600000000000001</v>
      </c>
      <c r="S741" s="26">
        <v>21</v>
      </c>
      <c r="T741" s="26">
        <v>57.7</v>
      </c>
      <c r="U741" s="26">
        <v>10.5</v>
      </c>
      <c r="V741" s="26">
        <v>43.4</v>
      </c>
      <c r="W741" s="26">
        <v>58.4</v>
      </c>
      <c r="X741" s="26">
        <v>17.899999999999999</v>
      </c>
      <c r="Y741" s="26">
        <v>16.8</v>
      </c>
      <c r="Z741" s="26">
        <v>5.6</v>
      </c>
      <c r="AA741" s="26">
        <v>1.2</v>
      </c>
      <c r="AB741" s="26">
        <v>3.3</v>
      </c>
      <c r="AC741" s="26">
        <v>0</v>
      </c>
      <c r="AD741" s="26">
        <v>0</v>
      </c>
      <c r="AE741" s="26">
        <v>0</v>
      </c>
      <c r="AF741" s="26">
        <v>0</v>
      </c>
      <c r="AG741" s="26"/>
      <c r="AH741" s="26">
        <v>37.299999999999997</v>
      </c>
    </row>
    <row r="742" spans="1:34" x14ac:dyDescent="0.2">
      <c r="A742" s="12" t="s">
        <v>232</v>
      </c>
      <c r="B742" s="12" t="s">
        <v>231</v>
      </c>
      <c r="C742" s="12" t="s">
        <v>153</v>
      </c>
      <c r="D742" s="12" t="s">
        <v>5</v>
      </c>
      <c r="E742" s="12" t="s">
        <v>6</v>
      </c>
      <c r="F742" s="12" t="s">
        <v>7</v>
      </c>
      <c r="G742" s="26">
        <v>0.3</v>
      </c>
      <c r="H742" s="26">
        <v>0.3</v>
      </c>
      <c r="I742" s="26"/>
      <c r="J742" s="26"/>
      <c r="K742" s="26"/>
      <c r="L742" s="26">
        <v>0.3</v>
      </c>
      <c r="M742" s="26">
        <v>0.3</v>
      </c>
      <c r="N742" s="26">
        <v>0.3</v>
      </c>
      <c r="O742" s="26">
        <v>0.4</v>
      </c>
      <c r="P742" s="26">
        <v>0.3</v>
      </c>
      <c r="Q742" s="26">
        <v>0.3</v>
      </c>
      <c r="R742" s="26">
        <v>0.2</v>
      </c>
      <c r="S742" s="26">
        <v>0</v>
      </c>
      <c r="T742" s="26">
        <v>0</v>
      </c>
      <c r="U742" s="26">
        <v>0</v>
      </c>
      <c r="V742" s="26">
        <v>0</v>
      </c>
      <c r="W742" s="26">
        <v>0</v>
      </c>
      <c r="X742" s="26">
        <v>0</v>
      </c>
      <c r="Y742" s="26">
        <v>0</v>
      </c>
      <c r="Z742" s="26">
        <v>0</v>
      </c>
      <c r="AA742" s="26">
        <v>0</v>
      </c>
      <c r="AB742" s="26">
        <v>0</v>
      </c>
      <c r="AC742" s="26">
        <v>0</v>
      </c>
      <c r="AD742" s="26">
        <v>0</v>
      </c>
      <c r="AE742" s="26">
        <v>0</v>
      </c>
      <c r="AF742" s="26">
        <v>0</v>
      </c>
      <c r="AG742" s="26"/>
      <c r="AH742" s="26">
        <v>0.3</v>
      </c>
    </row>
    <row r="743" spans="1:34" x14ac:dyDescent="0.2">
      <c r="A743" s="12" t="s">
        <v>232</v>
      </c>
      <c r="B743" s="12" t="s">
        <v>231</v>
      </c>
      <c r="C743" s="12" t="s">
        <v>154</v>
      </c>
      <c r="D743" s="12" t="s">
        <v>5</v>
      </c>
      <c r="E743" s="12" t="s">
        <v>6</v>
      </c>
      <c r="F743" s="12" t="s">
        <v>7</v>
      </c>
      <c r="G743" s="26">
        <v>7.1</v>
      </c>
      <c r="H743" s="26">
        <v>13.8</v>
      </c>
      <c r="I743" s="26">
        <v>14.3</v>
      </c>
      <c r="J743" s="26">
        <v>14.6</v>
      </c>
      <c r="K743" s="26">
        <v>15.3</v>
      </c>
      <c r="L743" s="26">
        <v>16.100000000000001</v>
      </c>
      <c r="M743" s="26">
        <v>9.1999999999999993</v>
      </c>
      <c r="N743" s="26">
        <v>11.8</v>
      </c>
      <c r="O743" s="26">
        <v>12.8</v>
      </c>
      <c r="P743" s="26">
        <v>13.9</v>
      </c>
      <c r="Q743" s="26">
        <v>11.4</v>
      </c>
      <c r="R743" s="26">
        <v>12.2</v>
      </c>
      <c r="S743" s="26">
        <v>12.7</v>
      </c>
      <c r="T743" s="26">
        <v>13.4</v>
      </c>
      <c r="U743" s="26">
        <v>12.7</v>
      </c>
      <c r="V743" s="26">
        <v>4.0999999999999996</v>
      </c>
      <c r="W743" s="26">
        <v>0.2</v>
      </c>
      <c r="X743" s="26">
        <v>0.2</v>
      </c>
      <c r="Y743" s="26">
        <v>0</v>
      </c>
      <c r="Z743" s="26">
        <v>0</v>
      </c>
      <c r="AA743" s="26">
        <v>0</v>
      </c>
      <c r="AB743" s="26">
        <v>0</v>
      </c>
      <c r="AC743" s="26">
        <v>0</v>
      </c>
      <c r="AD743" s="26">
        <v>0</v>
      </c>
      <c r="AE743" s="26">
        <v>0</v>
      </c>
      <c r="AF743" s="26">
        <v>0</v>
      </c>
      <c r="AG743" s="26"/>
      <c r="AH743" s="26">
        <v>12.8</v>
      </c>
    </row>
    <row r="744" spans="1:34" x14ac:dyDescent="0.2">
      <c r="A744" s="12" t="s">
        <v>232</v>
      </c>
      <c r="B744" s="12" t="s">
        <v>231</v>
      </c>
      <c r="C744" s="12" t="s">
        <v>155</v>
      </c>
      <c r="D744" s="12" t="s">
        <v>5</v>
      </c>
      <c r="E744" s="12" t="s">
        <v>6</v>
      </c>
      <c r="F744" s="12" t="s">
        <v>7</v>
      </c>
      <c r="G744" s="26">
        <v>379.4</v>
      </c>
      <c r="H744" s="26">
        <v>414</v>
      </c>
      <c r="I744" s="26">
        <v>447.6</v>
      </c>
      <c r="J744" s="26">
        <v>521.9</v>
      </c>
      <c r="K744" s="26">
        <v>498</v>
      </c>
      <c r="L744" s="26">
        <v>477.9</v>
      </c>
      <c r="M744" s="26">
        <v>425</v>
      </c>
      <c r="N744" s="26">
        <v>513.79999999999995</v>
      </c>
      <c r="O744" s="26">
        <v>511.2</v>
      </c>
      <c r="P744" s="26">
        <v>562.79999999999995</v>
      </c>
      <c r="Q744" s="26">
        <v>737.4</v>
      </c>
      <c r="R744" s="26">
        <v>529.20000000000005</v>
      </c>
      <c r="S744" s="26">
        <v>476.2</v>
      </c>
      <c r="T744" s="26">
        <v>423.4</v>
      </c>
      <c r="U744" s="26">
        <v>370.4</v>
      </c>
      <c r="V744" s="26">
        <v>317.5</v>
      </c>
      <c r="W744" s="26">
        <v>291</v>
      </c>
      <c r="X744" s="26">
        <v>264.60000000000002</v>
      </c>
      <c r="Y744" s="26">
        <v>132.30000000000001</v>
      </c>
      <c r="Z744" s="26">
        <v>79.400000000000006</v>
      </c>
      <c r="AA744" s="26">
        <v>52.9</v>
      </c>
      <c r="AB744" s="26">
        <v>26.5</v>
      </c>
      <c r="AC744" s="26">
        <v>0</v>
      </c>
      <c r="AD744" s="26">
        <v>0</v>
      </c>
      <c r="AE744" s="26">
        <v>0</v>
      </c>
      <c r="AF744" s="26">
        <v>0</v>
      </c>
      <c r="AG744" s="26"/>
      <c r="AH744" s="26">
        <v>529.29999999999995</v>
      </c>
    </row>
    <row r="745" spans="1:34" x14ac:dyDescent="0.2">
      <c r="A745" s="12" t="s">
        <v>232</v>
      </c>
      <c r="B745" s="12" t="s">
        <v>231</v>
      </c>
      <c r="C745" s="12" t="s">
        <v>156</v>
      </c>
      <c r="D745" s="12" t="s">
        <v>5</v>
      </c>
      <c r="E745" s="12" t="s">
        <v>6</v>
      </c>
      <c r="F745" s="12" t="s">
        <v>7</v>
      </c>
      <c r="G745" s="26">
        <v>40.200000000000003</v>
      </c>
      <c r="H745" s="26">
        <v>88.2</v>
      </c>
      <c r="I745" s="26"/>
      <c r="J745" s="26"/>
      <c r="K745" s="26"/>
      <c r="L745" s="26">
        <v>185.3</v>
      </c>
      <c r="M745" s="26">
        <v>262.89999999999998</v>
      </c>
      <c r="N745" s="26">
        <v>280.39999999999998</v>
      </c>
      <c r="O745" s="26">
        <v>293.60000000000002</v>
      </c>
      <c r="P745" s="26">
        <v>187.7</v>
      </c>
      <c r="Q745" s="26">
        <v>131.5</v>
      </c>
      <c r="R745" s="26">
        <v>88.9</v>
      </c>
      <c r="S745" s="26">
        <v>215.5</v>
      </c>
      <c r="T745" s="26">
        <v>131.19999999999999</v>
      </c>
      <c r="U745" s="26">
        <v>71.5</v>
      </c>
      <c r="V745" s="26">
        <v>148.19999999999999</v>
      </c>
      <c r="W745" s="26">
        <v>98.8</v>
      </c>
      <c r="X745" s="26">
        <v>98.9</v>
      </c>
      <c r="Y745" s="26">
        <v>54</v>
      </c>
      <c r="Z745" s="26">
        <v>26.5</v>
      </c>
      <c r="AA745" s="26">
        <v>13.9</v>
      </c>
      <c r="AB745" s="26">
        <v>10.3</v>
      </c>
      <c r="AC745" s="26">
        <v>0</v>
      </c>
      <c r="AD745" s="26">
        <v>0</v>
      </c>
      <c r="AE745" s="26">
        <v>0</v>
      </c>
      <c r="AF745" s="26">
        <v>0</v>
      </c>
      <c r="AG745" s="26"/>
      <c r="AH745" s="26">
        <v>253.9</v>
      </c>
    </row>
    <row r="746" spans="1:34" x14ac:dyDescent="0.2">
      <c r="A746" s="12" t="s">
        <v>232</v>
      </c>
      <c r="B746" s="12" t="s">
        <v>231</v>
      </c>
      <c r="C746" s="12" t="s">
        <v>157</v>
      </c>
      <c r="D746" s="12" t="s">
        <v>5</v>
      </c>
      <c r="E746" s="12" t="s">
        <v>6</v>
      </c>
      <c r="F746" s="12" t="s">
        <v>7</v>
      </c>
      <c r="G746" s="26">
        <v>322.8</v>
      </c>
      <c r="H746" s="26">
        <v>531.4</v>
      </c>
      <c r="I746" s="26"/>
      <c r="J746" s="26">
        <v>416.2</v>
      </c>
      <c r="K746" s="26">
        <v>304.60000000000002</v>
      </c>
      <c r="L746" s="26">
        <v>223</v>
      </c>
      <c r="M746" s="26">
        <v>311.8</v>
      </c>
      <c r="N746" s="26">
        <v>232</v>
      </c>
      <c r="O746" s="26">
        <v>172.1</v>
      </c>
      <c r="P746" s="26">
        <v>193.1</v>
      </c>
      <c r="Q746" s="26">
        <v>194</v>
      </c>
      <c r="R746" s="26">
        <v>111.4</v>
      </c>
      <c r="S746" s="26">
        <v>106.8</v>
      </c>
      <c r="T746" s="26">
        <v>102.3</v>
      </c>
      <c r="U746" s="26">
        <v>75.2</v>
      </c>
      <c r="V746" s="26">
        <v>111.4</v>
      </c>
      <c r="W746" s="26">
        <v>90.9</v>
      </c>
      <c r="X746" s="26">
        <v>97.6</v>
      </c>
      <c r="Y746" s="26">
        <v>81.900000000000006</v>
      </c>
      <c r="Z746" s="26">
        <v>29.3</v>
      </c>
      <c r="AA746" s="26">
        <v>26.4</v>
      </c>
      <c r="AB746" s="26">
        <v>6.4</v>
      </c>
      <c r="AC746" s="26">
        <v>0</v>
      </c>
      <c r="AD746" s="26">
        <v>0</v>
      </c>
      <c r="AE746" s="26">
        <v>0</v>
      </c>
      <c r="AF746" s="26">
        <v>0</v>
      </c>
      <c r="AG746" s="26"/>
      <c r="AH746" s="26">
        <v>199.1</v>
      </c>
    </row>
    <row r="747" spans="1:34" x14ac:dyDescent="0.2">
      <c r="A747" s="12" t="s">
        <v>232</v>
      </c>
      <c r="B747" s="12" t="s">
        <v>231</v>
      </c>
      <c r="C747" s="12" t="s">
        <v>158</v>
      </c>
      <c r="D747" s="12" t="s">
        <v>5</v>
      </c>
      <c r="E747" s="12" t="s">
        <v>6</v>
      </c>
      <c r="F747" s="12" t="s">
        <v>7</v>
      </c>
      <c r="G747" s="26">
        <v>0</v>
      </c>
      <c r="H747" s="26">
        <v>0</v>
      </c>
      <c r="I747" s="26"/>
      <c r="J747" s="26"/>
      <c r="K747" s="26"/>
      <c r="L747" s="26"/>
      <c r="M747" s="26"/>
      <c r="N747" s="26">
        <v>0</v>
      </c>
      <c r="O747" s="26">
        <v>0</v>
      </c>
      <c r="P747" s="26">
        <v>0</v>
      </c>
      <c r="Q747" s="26">
        <v>0</v>
      </c>
      <c r="R747" s="26">
        <v>0</v>
      </c>
      <c r="S747" s="26">
        <v>0</v>
      </c>
      <c r="T747" s="26">
        <v>0</v>
      </c>
      <c r="U747" s="26">
        <v>0</v>
      </c>
      <c r="V747" s="26">
        <v>0</v>
      </c>
      <c r="W747" s="26">
        <v>0</v>
      </c>
      <c r="X747" s="26">
        <v>0</v>
      </c>
      <c r="Y747" s="26">
        <v>0</v>
      </c>
      <c r="Z747" s="26">
        <v>0.3</v>
      </c>
      <c r="AA747" s="26">
        <v>0.7</v>
      </c>
      <c r="AB747" s="26">
        <v>0</v>
      </c>
      <c r="AC747" s="26">
        <v>0</v>
      </c>
      <c r="AD747" s="26">
        <v>0</v>
      </c>
      <c r="AE747" s="26">
        <v>0</v>
      </c>
      <c r="AF747" s="26">
        <v>0</v>
      </c>
      <c r="AG747" s="26"/>
      <c r="AH747" s="26">
        <v>0</v>
      </c>
    </row>
    <row r="748" spans="1:34" x14ac:dyDescent="0.2">
      <c r="A748" s="12" t="s">
        <v>232</v>
      </c>
      <c r="B748" s="12" t="s">
        <v>231</v>
      </c>
      <c r="C748" s="12" t="s">
        <v>159</v>
      </c>
      <c r="D748" s="12" t="s">
        <v>5</v>
      </c>
      <c r="E748" s="12" t="s">
        <v>6</v>
      </c>
      <c r="F748" s="12" t="s">
        <v>7</v>
      </c>
      <c r="G748" s="26">
        <v>4269.3999999999996</v>
      </c>
      <c r="H748" s="26">
        <v>3450.6</v>
      </c>
      <c r="I748" s="26">
        <v>3343.1</v>
      </c>
      <c r="J748" s="26">
        <v>3786.5</v>
      </c>
      <c r="K748" s="26">
        <v>4070.8</v>
      </c>
      <c r="L748" s="26">
        <v>3624.1</v>
      </c>
      <c r="M748" s="26">
        <v>3092.9</v>
      </c>
      <c r="N748" s="26">
        <v>3220</v>
      </c>
      <c r="O748" s="26">
        <v>3040.9</v>
      </c>
      <c r="P748" s="26">
        <v>3703.9</v>
      </c>
      <c r="Q748" s="26">
        <v>3213.9</v>
      </c>
      <c r="R748" s="26">
        <v>1922.1</v>
      </c>
      <c r="S748" s="26">
        <v>2705.9</v>
      </c>
      <c r="T748" s="26">
        <v>2546.1999999999998</v>
      </c>
      <c r="U748" s="26">
        <v>1552.8</v>
      </c>
      <c r="V748" s="26">
        <v>1313.5</v>
      </c>
      <c r="W748" s="26">
        <v>2944.6</v>
      </c>
      <c r="X748" s="26">
        <v>1841.8</v>
      </c>
      <c r="Y748" s="26">
        <v>2641.8</v>
      </c>
      <c r="Z748" s="26">
        <v>-114.4</v>
      </c>
      <c r="AA748" s="26">
        <v>-15</v>
      </c>
      <c r="AB748" s="26">
        <v>-50.9</v>
      </c>
      <c r="AC748" s="26">
        <v>0</v>
      </c>
      <c r="AD748" s="26">
        <v>0</v>
      </c>
      <c r="AE748" s="26">
        <v>0</v>
      </c>
      <c r="AF748" s="26"/>
      <c r="AG748" s="26"/>
      <c r="AH748" s="26">
        <v>3322.4</v>
      </c>
    </row>
    <row r="749" spans="1:34" x14ac:dyDescent="0.2">
      <c r="A749" s="12" t="s">
        <v>232</v>
      </c>
      <c r="B749" s="12" t="s">
        <v>231</v>
      </c>
      <c r="C749" s="12" t="s">
        <v>160</v>
      </c>
      <c r="D749" s="12" t="s">
        <v>5</v>
      </c>
      <c r="E749" s="12" t="s">
        <v>6</v>
      </c>
      <c r="F749" s="12" t="s">
        <v>7</v>
      </c>
      <c r="G749" s="26">
        <v>24</v>
      </c>
      <c r="H749" s="26">
        <v>303.39999999999998</v>
      </c>
      <c r="I749" s="26"/>
      <c r="J749" s="26">
        <v>303.39999999999998</v>
      </c>
      <c r="K749" s="26"/>
      <c r="L749" s="26"/>
      <c r="M749" s="26">
        <v>380</v>
      </c>
      <c r="N749" s="26">
        <v>480</v>
      </c>
      <c r="O749" s="26">
        <v>520</v>
      </c>
      <c r="P749" s="26">
        <v>500</v>
      </c>
      <c r="Q749" s="26">
        <v>392</v>
      </c>
      <c r="R749" s="26">
        <v>293.89999999999998</v>
      </c>
      <c r="S749" s="26">
        <v>220</v>
      </c>
      <c r="T749" s="26">
        <v>243</v>
      </c>
      <c r="U749" s="26">
        <v>235.5</v>
      </c>
      <c r="V749" s="26">
        <v>243.7</v>
      </c>
      <c r="W749" s="26">
        <v>241</v>
      </c>
      <c r="X749" s="26">
        <v>234.8</v>
      </c>
      <c r="Y749" s="26">
        <v>148.69999999999999</v>
      </c>
      <c r="Z749" s="26">
        <v>37.799999999999997</v>
      </c>
      <c r="AA749" s="26">
        <v>20.399999999999999</v>
      </c>
      <c r="AB749" s="26">
        <v>8</v>
      </c>
      <c r="AC749" s="26">
        <v>0</v>
      </c>
      <c r="AD749" s="26">
        <v>0</v>
      </c>
      <c r="AE749" s="26">
        <v>0</v>
      </c>
      <c r="AF749" s="26">
        <v>0</v>
      </c>
      <c r="AG749" s="26"/>
      <c r="AH749" s="26">
        <v>500</v>
      </c>
    </row>
    <row r="750" spans="1:34" x14ac:dyDescent="0.2">
      <c r="A750" s="12" t="s">
        <v>232</v>
      </c>
      <c r="B750" s="12" t="s">
        <v>231</v>
      </c>
      <c r="C750" s="12" t="s">
        <v>161</v>
      </c>
      <c r="D750" s="12" t="s">
        <v>5</v>
      </c>
      <c r="E750" s="12" t="s">
        <v>6</v>
      </c>
      <c r="F750" s="12" t="s">
        <v>7</v>
      </c>
      <c r="G750" s="26">
        <v>180</v>
      </c>
      <c r="H750" s="26"/>
      <c r="I750" s="26"/>
      <c r="J750" s="26"/>
      <c r="K750" s="26"/>
      <c r="L750" s="26"/>
      <c r="M750" s="26"/>
      <c r="N750" s="26">
        <v>2350.1999999999998</v>
      </c>
      <c r="O750" s="26">
        <v>1673.7</v>
      </c>
      <c r="P750" s="26">
        <v>1364.4</v>
      </c>
      <c r="Q750" s="26">
        <v>1060.8</v>
      </c>
      <c r="R750" s="26">
        <v>1040.7</v>
      </c>
      <c r="S750" s="26">
        <v>1045</v>
      </c>
      <c r="T750" s="26">
        <v>1023.4</v>
      </c>
      <c r="U750" s="26">
        <v>959.9</v>
      </c>
      <c r="V750" s="26">
        <v>758.6</v>
      </c>
      <c r="W750" s="26">
        <v>746.4</v>
      </c>
      <c r="X750" s="26">
        <v>710.5</v>
      </c>
      <c r="Y750" s="26">
        <v>394.7</v>
      </c>
      <c r="Z750" s="26">
        <v>268.7</v>
      </c>
      <c r="AA750" s="26">
        <v>247.7</v>
      </c>
      <c r="AB750" s="26">
        <v>130.6</v>
      </c>
      <c r="AC750" s="26">
        <v>0</v>
      </c>
      <c r="AD750" s="26">
        <v>0</v>
      </c>
      <c r="AE750" s="26">
        <v>0</v>
      </c>
      <c r="AF750" s="26">
        <v>0</v>
      </c>
      <c r="AG750" s="26"/>
      <c r="AH750" s="26">
        <v>1796.1</v>
      </c>
    </row>
    <row r="751" spans="1:34" x14ac:dyDescent="0.2">
      <c r="A751" s="12" t="s">
        <v>232</v>
      </c>
      <c r="B751" s="12" t="s">
        <v>231</v>
      </c>
      <c r="C751" s="12" t="s">
        <v>162</v>
      </c>
      <c r="D751" s="12" t="s">
        <v>5</v>
      </c>
      <c r="E751" s="12" t="s">
        <v>6</v>
      </c>
      <c r="F751" s="12" t="s">
        <v>7</v>
      </c>
      <c r="G751" s="26">
        <v>34.6</v>
      </c>
      <c r="H751" s="26">
        <v>22.3</v>
      </c>
      <c r="I751" s="26">
        <v>34.6</v>
      </c>
      <c r="J751" s="26">
        <v>22.1</v>
      </c>
      <c r="K751" s="26">
        <v>24.1</v>
      </c>
      <c r="L751" s="26">
        <v>25.4</v>
      </c>
      <c r="M751" s="26">
        <v>37.799999999999997</v>
      </c>
      <c r="N751" s="26">
        <v>23</v>
      </c>
      <c r="O751" s="26">
        <v>30.4</v>
      </c>
      <c r="P751" s="26">
        <v>28.7</v>
      </c>
      <c r="Q751" s="26">
        <v>26.7</v>
      </c>
      <c r="R751" s="26">
        <v>24.3</v>
      </c>
      <c r="S751" s="26">
        <v>23.3</v>
      </c>
      <c r="T751" s="26">
        <v>11.8</v>
      </c>
      <c r="U751" s="26">
        <v>10.6</v>
      </c>
      <c r="V751" s="26">
        <v>10.4</v>
      </c>
      <c r="W751" s="26">
        <v>10</v>
      </c>
      <c r="X751" s="26">
        <v>9.5</v>
      </c>
      <c r="Y751" s="26">
        <v>6.6</v>
      </c>
      <c r="Z751" s="26">
        <v>4.0999999999999996</v>
      </c>
      <c r="AA751" s="26">
        <v>2</v>
      </c>
      <c r="AB751" s="26">
        <v>0</v>
      </c>
      <c r="AC751" s="26">
        <v>0</v>
      </c>
      <c r="AD751" s="26">
        <v>0</v>
      </c>
      <c r="AE751" s="26">
        <v>0</v>
      </c>
      <c r="AF751" s="26">
        <v>0</v>
      </c>
      <c r="AG751" s="26"/>
      <c r="AH751" s="26">
        <v>27.4</v>
      </c>
    </row>
    <row r="752" spans="1:34" x14ac:dyDescent="0.2">
      <c r="A752" s="12" t="s">
        <v>232</v>
      </c>
      <c r="B752" s="12" t="s">
        <v>231</v>
      </c>
      <c r="C752" s="12" t="s">
        <v>163</v>
      </c>
      <c r="D752" s="12" t="s">
        <v>5</v>
      </c>
      <c r="E752" s="12" t="s">
        <v>6</v>
      </c>
      <c r="F752" s="12" t="s">
        <v>7</v>
      </c>
      <c r="G752" s="26">
        <v>281</v>
      </c>
      <c r="H752" s="26">
        <v>475.6</v>
      </c>
      <c r="I752" s="26"/>
      <c r="J752" s="26"/>
      <c r="K752" s="26"/>
      <c r="L752" s="26">
        <v>217.8</v>
      </c>
      <c r="M752" s="26">
        <v>475.6</v>
      </c>
      <c r="N752" s="26">
        <v>462.1</v>
      </c>
      <c r="O752" s="26">
        <v>456.6</v>
      </c>
      <c r="P752" s="26">
        <v>435.4</v>
      </c>
      <c r="Q752" s="26">
        <v>390.2</v>
      </c>
      <c r="R752" s="26">
        <v>229.1</v>
      </c>
      <c r="S752" s="26">
        <v>145</v>
      </c>
      <c r="T752" s="26">
        <v>259.39999999999998</v>
      </c>
      <c r="U752" s="26">
        <v>129.1</v>
      </c>
      <c r="V752" s="26">
        <v>117.5</v>
      </c>
      <c r="W752" s="26">
        <v>112.9</v>
      </c>
      <c r="X752" s="26">
        <v>49</v>
      </c>
      <c r="Y752" s="26">
        <v>63</v>
      </c>
      <c r="Z752" s="26">
        <v>54.3</v>
      </c>
      <c r="AA752" s="26">
        <v>7</v>
      </c>
      <c r="AB752" s="26">
        <v>2.7</v>
      </c>
      <c r="AC752" s="26">
        <v>0</v>
      </c>
      <c r="AD752" s="26">
        <v>0</v>
      </c>
      <c r="AE752" s="26">
        <v>0</v>
      </c>
      <c r="AF752" s="26">
        <v>0</v>
      </c>
      <c r="AG752" s="26"/>
      <c r="AH752" s="26">
        <v>451.4</v>
      </c>
    </row>
    <row r="753" spans="1:35" x14ac:dyDescent="0.2">
      <c r="A753" s="12" t="s">
        <v>232</v>
      </c>
      <c r="B753" s="12" t="s">
        <v>231</v>
      </c>
      <c r="C753" s="12" t="s">
        <v>0</v>
      </c>
      <c r="D753" s="12" t="s">
        <v>5</v>
      </c>
      <c r="E753" s="12" t="s">
        <v>8</v>
      </c>
      <c r="F753" s="12" t="s">
        <v>9</v>
      </c>
      <c r="G753" s="26">
        <v>3</v>
      </c>
      <c r="H753" s="26"/>
      <c r="I753" s="26"/>
      <c r="J753" s="26"/>
      <c r="K753" s="26"/>
      <c r="L753" s="26"/>
      <c r="M753" s="26"/>
      <c r="N753" s="26">
        <v>1.9</v>
      </c>
      <c r="O753" s="26">
        <v>1.9</v>
      </c>
      <c r="P753" s="26">
        <v>1.9</v>
      </c>
      <c r="Q753" s="26"/>
      <c r="R753" s="26"/>
      <c r="S753" s="26"/>
      <c r="T753" s="26"/>
      <c r="U753" s="26"/>
      <c r="V753" s="26"/>
      <c r="W753" s="26">
        <v>0.1</v>
      </c>
      <c r="X753" s="26">
        <v>0</v>
      </c>
      <c r="Y753" s="26">
        <v>0</v>
      </c>
      <c r="Z753" s="26">
        <v>0</v>
      </c>
      <c r="AA753" s="26">
        <v>0</v>
      </c>
      <c r="AB753" s="26">
        <v>0</v>
      </c>
      <c r="AC753" s="26">
        <v>0</v>
      </c>
      <c r="AD753" s="26">
        <v>0</v>
      </c>
      <c r="AE753" s="26">
        <v>0</v>
      </c>
      <c r="AF753" s="26">
        <v>0</v>
      </c>
      <c r="AG753" s="26"/>
      <c r="AH753" s="26">
        <v>1.9</v>
      </c>
    </row>
    <row r="754" spans="1:35" x14ac:dyDescent="0.2">
      <c r="A754" s="12" t="s">
        <v>232</v>
      </c>
      <c r="B754" s="12" t="s">
        <v>231</v>
      </c>
      <c r="C754" s="12" t="s">
        <v>21</v>
      </c>
      <c r="D754" s="12" t="s">
        <v>5</v>
      </c>
      <c r="E754" s="12" t="s">
        <v>8</v>
      </c>
      <c r="F754" s="12" t="s">
        <v>9</v>
      </c>
      <c r="G754" s="26">
        <v>0</v>
      </c>
      <c r="H754" s="26"/>
      <c r="I754" s="26"/>
      <c r="J754" s="26"/>
      <c r="K754" s="26"/>
      <c r="L754" s="26"/>
      <c r="M754" s="26"/>
      <c r="N754" s="26">
        <v>0</v>
      </c>
      <c r="O754" s="26">
        <v>0</v>
      </c>
      <c r="P754" s="26">
        <v>0</v>
      </c>
      <c r="Q754" s="26">
        <v>0</v>
      </c>
      <c r="R754" s="26">
        <v>0</v>
      </c>
      <c r="S754" s="26">
        <v>0</v>
      </c>
      <c r="T754" s="26">
        <v>0</v>
      </c>
      <c r="U754" s="26">
        <v>0</v>
      </c>
      <c r="V754" s="26">
        <v>0</v>
      </c>
      <c r="W754" s="26">
        <v>0</v>
      </c>
      <c r="X754" s="26">
        <v>0</v>
      </c>
      <c r="Y754" s="26">
        <v>0</v>
      </c>
      <c r="Z754" s="26">
        <v>0</v>
      </c>
      <c r="AA754" s="26">
        <v>0</v>
      </c>
      <c r="AB754" s="26">
        <v>0</v>
      </c>
      <c r="AC754" s="26">
        <v>0</v>
      </c>
      <c r="AD754" s="12">
        <v>0</v>
      </c>
      <c r="AE754" s="12">
        <v>0</v>
      </c>
      <c r="AF754" s="26">
        <v>0</v>
      </c>
      <c r="AG754" s="26"/>
      <c r="AH754" s="26">
        <v>0</v>
      </c>
    </row>
    <row r="755" spans="1:35" x14ac:dyDescent="0.2">
      <c r="A755" s="12" t="s">
        <v>232</v>
      </c>
      <c r="B755" s="12" t="s">
        <v>231</v>
      </c>
      <c r="C755" s="12" t="s">
        <v>22</v>
      </c>
      <c r="D755" s="12" t="s">
        <v>5</v>
      </c>
      <c r="E755" s="12" t="s">
        <v>8</v>
      </c>
      <c r="F755" s="12" t="s">
        <v>9</v>
      </c>
      <c r="G755" s="26">
        <v>10</v>
      </c>
      <c r="H755" s="26">
        <v>0</v>
      </c>
      <c r="I755" s="26"/>
      <c r="J755" s="26"/>
      <c r="K755" s="26"/>
      <c r="L755" s="26">
        <v>189</v>
      </c>
      <c r="M755" s="26">
        <v>83</v>
      </c>
      <c r="N755" s="26">
        <v>195</v>
      </c>
      <c r="O755" s="26">
        <v>322</v>
      </c>
      <c r="P755" s="26">
        <v>195</v>
      </c>
      <c r="Q755" s="26">
        <v>195</v>
      </c>
      <c r="R755" s="26">
        <v>195</v>
      </c>
      <c r="S755" s="26">
        <v>195</v>
      </c>
      <c r="T755" s="26">
        <v>169</v>
      </c>
      <c r="U755" s="26">
        <v>169</v>
      </c>
      <c r="V755" s="26">
        <v>169</v>
      </c>
      <c r="W755" s="26">
        <v>80</v>
      </c>
      <c r="X755" s="26">
        <v>80</v>
      </c>
      <c r="Y755" s="26">
        <v>80</v>
      </c>
      <c r="Z755" s="26">
        <v>67</v>
      </c>
      <c r="AA755" s="26">
        <v>67</v>
      </c>
      <c r="AB755" s="26">
        <v>0</v>
      </c>
      <c r="AC755" s="26">
        <v>0</v>
      </c>
      <c r="AD755" s="26">
        <v>0</v>
      </c>
      <c r="AE755" s="26">
        <v>0</v>
      </c>
      <c r="AF755" s="26">
        <v>0</v>
      </c>
      <c r="AG755" s="26"/>
      <c r="AH755" s="26">
        <v>237.3</v>
      </c>
    </row>
    <row r="756" spans="1:35" x14ac:dyDescent="0.2">
      <c r="A756" s="12" t="s">
        <v>232</v>
      </c>
      <c r="B756" s="12" t="s">
        <v>231</v>
      </c>
      <c r="C756" s="12" t="s">
        <v>23</v>
      </c>
      <c r="D756" s="12" t="s">
        <v>5</v>
      </c>
      <c r="E756" s="12" t="s">
        <v>8</v>
      </c>
      <c r="F756" s="12" t="s">
        <v>9</v>
      </c>
      <c r="G756" s="26">
        <v>0</v>
      </c>
      <c r="H756" s="26">
        <v>0</v>
      </c>
      <c r="I756" s="26"/>
      <c r="J756" s="26"/>
      <c r="K756" s="26"/>
      <c r="L756" s="26"/>
      <c r="M756" s="26"/>
      <c r="N756" s="26">
        <v>0</v>
      </c>
      <c r="O756" s="26">
        <v>0</v>
      </c>
      <c r="P756" s="26">
        <v>0</v>
      </c>
      <c r="Q756" s="26">
        <v>0</v>
      </c>
      <c r="R756" s="26"/>
      <c r="S756" s="26">
        <v>0</v>
      </c>
      <c r="T756" s="26">
        <v>0</v>
      </c>
      <c r="U756" s="26">
        <v>0</v>
      </c>
      <c r="V756" s="26">
        <v>0</v>
      </c>
      <c r="W756" s="26">
        <v>0</v>
      </c>
      <c r="X756" s="26">
        <v>0</v>
      </c>
      <c r="Y756" s="26">
        <v>0</v>
      </c>
      <c r="Z756" s="26">
        <v>0</v>
      </c>
      <c r="AA756" s="26">
        <v>0</v>
      </c>
      <c r="AB756" s="26">
        <v>0</v>
      </c>
      <c r="AC756" s="26">
        <v>0</v>
      </c>
      <c r="AD756" s="26">
        <v>0</v>
      </c>
      <c r="AE756" s="26">
        <v>0</v>
      </c>
      <c r="AF756" s="26">
        <v>0</v>
      </c>
      <c r="AG756" s="26"/>
      <c r="AH756" s="26">
        <v>0</v>
      </c>
      <c r="AI756" s="47"/>
    </row>
    <row r="757" spans="1:35" x14ac:dyDescent="0.2">
      <c r="A757" s="12" t="s">
        <v>232</v>
      </c>
      <c r="B757" s="12" t="s">
        <v>231</v>
      </c>
      <c r="C757" s="12" t="s">
        <v>24</v>
      </c>
      <c r="D757" s="12" t="s">
        <v>5</v>
      </c>
      <c r="E757" s="12" t="s">
        <v>8</v>
      </c>
      <c r="F757" s="12" t="s">
        <v>9</v>
      </c>
      <c r="G757" s="26">
        <v>0.2</v>
      </c>
      <c r="H757" s="26">
        <v>2.2999999999999998</v>
      </c>
      <c r="I757" s="26">
        <v>2</v>
      </c>
      <c r="J757" s="26">
        <v>0.2</v>
      </c>
      <c r="K757" s="26">
        <v>1.7</v>
      </c>
      <c r="L757" s="26">
        <v>0.2</v>
      </c>
      <c r="M757" s="26">
        <v>0.5</v>
      </c>
      <c r="N757" s="26">
        <v>0.4</v>
      </c>
      <c r="O757" s="26">
        <v>0.4</v>
      </c>
      <c r="P757" s="26">
        <v>0</v>
      </c>
      <c r="Q757" s="26">
        <v>0</v>
      </c>
      <c r="R757" s="26">
        <v>0</v>
      </c>
      <c r="S757" s="26">
        <v>0</v>
      </c>
      <c r="T757" s="26">
        <v>0</v>
      </c>
      <c r="U757" s="26">
        <v>0</v>
      </c>
      <c r="V757" s="26">
        <v>0</v>
      </c>
      <c r="W757" s="26">
        <v>0</v>
      </c>
      <c r="X757" s="26">
        <v>0</v>
      </c>
      <c r="Y757" s="26">
        <v>0</v>
      </c>
      <c r="Z757" s="26">
        <v>0</v>
      </c>
      <c r="AA757" s="26">
        <v>0</v>
      </c>
      <c r="AB757" s="26">
        <v>0</v>
      </c>
      <c r="AC757" s="26">
        <v>0</v>
      </c>
      <c r="AD757" s="26">
        <v>0</v>
      </c>
      <c r="AE757" s="26">
        <v>0</v>
      </c>
      <c r="AF757" s="26">
        <v>0</v>
      </c>
      <c r="AG757" s="26"/>
      <c r="AH757" s="26">
        <v>0.3</v>
      </c>
    </row>
    <row r="758" spans="1:35" x14ac:dyDescent="0.2">
      <c r="A758" s="12" t="s">
        <v>232</v>
      </c>
      <c r="B758" s="12" t="s">
        <v>231</v>
      </c>
      <c r="C758" s="12" t="s">
        <v>25</v>
      </c>
      <c r="D758" s="12" t="s">
        <v>5</v>
      </c>
      <c r="E758" s="12" t="s">
        <v>8</v>
      </c>
      <c r="F758" s="12" t="s">
        <v>9</v>
      </c>
      <c r="G758" s="26">
        <v>294</v>
      </c>
      <c r="H758" s="26">
        <v>155</v>
      </c>
      <c r="I758" s="26">
        <v>10</v>
      </c>
      <c r="J758" s="26">
        <v>1920</v>
      </c>
      <c r="K758" s="26">
        <v>223.5</v>
      </c>
      <c r="L758" s="26">
        <v>408.5</v>
      </c>
      <c r="M758" s="26">
        <v>383.3</v>
      </c>
      <c r="N758" s="26">
        <v>360</v>
      </c>
      <c r="O758" s="26">
        <v>143.4</v>
      </c>
      <c r="P758" s="26">
        <v>0</v>
      </c>
      <c r="Q758" s="26">
        <v>-1</v>
      </c>
      <c r="R758" s="26">
        <v>0</v>
      </c>
      <c r="S758" s="26">
        <v>0</v>
      </c>
      <c r="T758" s="26">
        <v>0</v>
      </c>
      <c r="U758" s="26">
        <v>0</v>
      </c>
      <c r="V758" s="26">
        <v>0</v>
      </c>
      <c r="W758" s="26">
        <v>0</v>
      </c>
      <c r="X758" s="26">
        <v>3</v>
      </c>
      <c r="Y758" s="26">
        <v>0</v>
      </c>
      <c r="Z758" s="26">
        <v>0.3</v>
      </c>
      <c r="AA758" s="26">
        <v>0</v>
      </c>
      <c r="AB758" s="26">
        <v>0</v>
      </c>
      <c r="AC758" s="26">
        <v>0</v>
      </c>
      <c r="AD758" s="26">
        <v>0</v>
      </c>
      <c r="AE758" s="26">
        <v>0</v>
      </c>
      <c r="AF758" s="26"/>
      <c r="AG758" s="26"/>
      <c r="AH758" s="26">
        <v>167.8</v>
      </c>
    </row>
    <row r="759" spans="1:35" x14ac:dyDescent="0.2">
      <c r="A759" s="12" t="s">
        <v>232</v>
      </c>
      <c r="B759" s="12" t="s">
        <v>231</v>
      </c>
      <c r="C759" s="12" t="s">
        <v>26</v>
      </c>
      <c r="D759" s="12" t="s">
        <v>5</v>
      </c>
      <c r="E759" s="12" t="s">
        <v>8</v>
      </c>
      <c r="F759" s="12" t="s">
        <v>9</v>
      </c>
      <c r="G759" s="26">
        <v>19.3</v>
      </c>
      <c r="H759" s="26">
        <v>0</v>
      </c>
      <c r="I759" s="26"/>
      <c r="J759" s="26">
        <v>0</v>
      </c>
      <c r="K759" s="26"/>
      <c r="L759" s="26"/>
      <c r="M759" s="26"/>
      <c r="N759" s="26">
        <v>0</v>
      </c>
      <c r="O759" s="26">
        <v>0</v>
      </c>
      <c r="P759" s="26">
        <v>0</v>
      </c>
      <c r="Q759" s="26">
        <v>0</v>
      </c>
      <c r="R759" s="26">
        <v>0</v>
      </c>
      <c r="S759" s="26">
        <v>0</v>
      </c>
      <c r="T759" s="26">
        <v>0</v>
      </c>
      <c r="U759" s="26">
        <v>0</v>
      </c>
      <c r="V759" s="26">
        <v>0</v>
      </c>
      <c r="W759" s="26">
        <v>0</v>
      </c>
      <c r="X759" s="26">
        <v>0</v>
      </c>
      <c r="Y759" s="26">
        <v>0</v>
      </c>
      <c r="Z759" s="26">
        <v>0</v>
      </c>
      <c r="AA759" s="26">
        <v>0</v>
      </c>
      <c r="AB759" s="26">
        <v>0</v>
      </c>
      <c r="AC759" s="26">
        <v>0</v>
      </c>
      <c r="AD759" s="26">
        <v>0</v>
      </c>
      <c r="AE759" s="26">
        <v>0</v>
      </c>
      <c r="AF759" s="26">
        <v>0</v>
      </c>
      <c r="AG759" s="26"/>
      <c r="AH759" s="26">
        <v>0</v>
      </c>
    </row>
    <row r="760" spans="1:35" x14ac:dyDescent="0.2">
      <c r="A760" s="12" t="s">
        <v>232</v>
      </c>
      <c r="B760" s="12" t="s">
        <v>231</v>
      </c>
      <c r="C760" s="12" t="s">
        <v>27</v>
      </c>
      <c r="D760" s="12" t="s">
        <v>5</v>
      </c>
      <c r="E760" s="12" t="s">
        <v>8</v>
      </c>
      <c r="F760" s="12" t="s">
        <v>9</v>
      </c>
      <c r="G760" s="26">
        <v>0.9</v>
      </c>
      <c r="H760" s="26"/>
      <c r="I760" s="26"/>
      <c r="J760" s="26"/>
      <c r="K760" s="26">
        <v>1</v>
      </c>
      <c r="L760" s="26">
        <v>0</v>
      </c>
      <c r="M760" s="26">
        <v>0</v>
      </c>
      <c r="N760" s="26">
        <v>0</v>
      </c>
      <c r="O760" s="26">
        <v>0</v>
      </c>
      <c r="P760" s="26">
        <v>0</v>
      </c>
      <c r="Q760" s="26">
        <v>0</v>
      </c>
      <c r="R760" s="26">
        <v>0</v>
      </c>
      <c r="S760" s="26">
        <v>0</v>
      </c>
      <c r="T760" s="26">
        <v>0</v>
      </c>
      <c r="U760" s="26">
        <v>0</v>
      </c>
      <c r="V760" s="26">
        <v>0</v>
      </c>
      <c r="W760" s="26">
        <v>0</v>
      </c>
      <c r="X760" s="26">
        <v>0</v>
      </c>
      <c r="Y760" s="26">
        <v>0</v>
      </c>
      <c r="Z760" s="26">
        <v>0</v>
      </c>
      <c r="AA760" s="26">
        <v>0</v>
      </c>
      <c r="AB760" s="26">
        <v>0</v>
      </c>
      <c r="AC760" s="26">
        <v>0</v>
      </c>
      <c r="AD760" s="26">
        <v>0</v>
      </c>
      <c r="AE760" s="26">
        <v>0</v>
      </c>
      <c r="AF760" s="26"/>
      <c r="AG760" s="26"/>
      <c r="AH760" s="26">
        <v>0</v>
      </c>
    </row>
    <row r="761" spans="1:35" x14ac:dyDescent="0.2">
      <c r="A761" s="12" t="s">
        <v>232</v>
      </c>
      <c r="B761" s="12" t="s">
        <v>231</v>
      </c>
      <c r="C761" s="12" t="s">
        <v>28</v>
      </c>
      <c r="D761" s="12" t="s">
        <v>5</v>
      </c>
      <c r="E761" s="12" t="s">
        <v>8</v>
      </c>
      <c r="F761" s="12" t="s">
        <v>9</v>
      </c>
      <c r="G761" s="26">
        <v>20.399999999999999</v>
      </c>
      <c r="H761" s="26">
        <v>34.700000000000003</v>
      </c>
      <c r="I761" s="26">
        <v>35.6</v>
      </c>
      <c r="J761" s="26">
        <v>29.8</v>
      </c>
      <c r="K761" s="26">
        <v>32.299999999999997</v>
      </c>
      <c r="L761" s="26">
        <v>35.4</v>
      </c>
      <c r="M761" s="26">
        <v>41.4</v>
      </c>
      <c r="N761" s="26">
        <v>43.5</v>
      </c>
      <c r="O761" s="26">
        <v>38.1</v>
      </c>
      <c r="P761" s="26">
        <v>35</v>
      </c>
      <c r="Q761" s="26">
        <v>12.5</v>
      </c>
      <c r="R761" s="26">
        <v>17.5</v>
      </c>
      <c r="S761" s="26">
        <v>16</v>
      </c>
      <c r="T761" s="26">
        <v>5</v>
      </c>
      <c r="U761" s="26">
        <v>0</v>
      </c>
      <c r="V761" s="26">
        <v>4.4000000000000004</v>
      </c>
      <c r="W761" s="26">
        <v>0</v>
      </c>
      <c r="X761" s="26">
        <v>0</v>
      </c>
      <c r="Y761" s="26">
        <v>0</v>
      </c>
      <c r="Z761" s="26">
        <v>0</v>
      </c>
      <c r="AA761" s="26">
        <v>0</v>
      </c>
      <c r="AB761" s="26">
        <v>0</v>
      </c>
      <c r="AC761" s="26">
        <v>0</v>
      </c>
      <c r="AD761" s="26">
        <v>0</v>
      </c>
      <c r="AE761" s="26">
        <v>0</v>
      </c>
      <c r="AF761" s="26"/>
      <c r="AG761" s="26"/>
      <c r="AH761" s="26">
        <v>38.9</v>
      </c>
    </row>
    <row r="762" spans="1:35" x14ac:dyDescent="0.2">
      <c r="A762" s="12" t="s">
        <v>232</v>
      </c>
      <c r="B762" s="12" t="s">
        <v>231</v>
      </c>
      <c r="C762" s="12" t="s">
        <v>29</v>
      </c>
      <c r="D762" s="12" t="s">
        <v>5</v>
      </c>
      <c r="E762" s="12" t="s">
        <v>8</v>
      </c>
      <c r="F762" s="12" t="s">
        <v>9</v>
      </c>
      <c r="G762" s="26">
        <v>0</v>
      </c>
      <c r="H762" s="26"/>
      <c r="I762" s="26">
        <v>0.9</v>
      </c>
      <c r="J762" s="26">
        <v>0</v>
      </c>
      <c r="K762" s="26">
        <v>0</v>
      </c>
      <c r="L762" s="26">
        <v>0</v>
      </c>
      <c r="M762" s="26">
        <v>3.5</v>
      </c>
      <c r="N762" s="26">
        <v>0</v>
      </c>
      <c r="O762" s="26">
        <v>0</v>
      </c>
      <c r="P762" s="26">
        <v>0</v>
      </c>
      <c r="Q762" s="26">
        <v>0</v>
      </c>
      <c r="R762" s="26">
        <v>0</v>
      </c>
      <c r="S762" s="26">
        <v>0</v>
      </c>
      <c r="T762" s="26">
        <v>0</v>
      </c>
      <c r="U762" s="26">
        <v>0</v>
      </c>
      <c r="V762" s="26">
        <v>0</v>
      </c>
      <c r="W762" s="26">
        <v>0</v>
      </c>
      <c r="X762" s="26">
        <v>0</v>
      </c>
      <c r="Y762" s="26">
        <v>0</v>
      </c>
      <c r="Z762" s="26">
        <v>0</v>
      </c>
      <c r="AA762" s="26">
        <v>0</v>
      </c>
      <c r="AB762" s="26">
        <v>0</v>
      </c>
      <c r="AC762" s="26">
        <v>0</v>
      </c>
      <c r="AD762" s="26">
        <v>0</v>
      </c>
      <c r="AE762" s="26">
        <v>0</v>
      </c>
      <c r="AF762" s="26"/>
      <c r="AG762" s="26"/>
      <c r="AH762" s="26">
        <v>0</v>
      </c>
    </row>
    <row r="763" spans="1:35" x14ac:dyDescent="0.2">
      <c r="A763" s="12" t="s">
        <v>232</v>
      </c>
      <c r="B763" s="12" t="s">
        <v>231</v>
      </c>
      <c r="C763" s="12" t="s">
        <v>30</v>
      </c>
      <c r="D763" s="12" t="s">
        <v>5</v>
      </c>
      <c r="E763" s="12" t="s">
        <v>8</v>
      </c>
      <c r="F763" s="12" t="s">
        <v>9</v>
      </c>
      <c r="G763" s="26">
        <v>0</v>
      </c>
      <c r="H763" s="26">
        <v>3.7</v>
      </c>
      <c r="I763" s="26">
        <v>4.5999999999999996</v>
      </c>
      <c r="J763" s="26">
        <v>3.1</v>
      </c>
      <c r="K763" s="26">
        <v>3.4</v>
      </c>
      <c r="L763" s="26">
        <v>6.6</v>
      </c>
      <c r="M763" s="26">
        <v>0</v>
      </c>
      <c r="N763" s="26">
        <v>0</v>
      </c>
      <c r="O763" s="26">
        <v>0</v>
      </c>
      <c r="P763" s="26">
        <v>0</v>
      </c>
      <c r="Q763" s="26">
        <v>0</v>
      </c>
      <c r="R763" s="26">
        <v>0</v>
      </c>
      <c r="S763" s="26">
        <v>0</v>
      </c>
      <c r="T763" s="26">
        <v>0</v>
      </c>
      <c r="U763" s="26">
        <v>0</v>
      </c>
      <c r="V763" s="26">
        <v>0</v>
      </c>
      <c r="W763" s="26">
        <v>0</v>
      </c>
      <c r="X763" s="26">
        <v>0</v>
      </c>
      <c r="Y763" s="26">
        <v>0</v>
      </c>
      <c r="Z763" s="26">
        <v>0</v>
      </c>
      <c r="AA763" s="26">
        <v>0</v>
      </c>
      <c r="AB763" s="26">
        <v>0</v>
      </c>
      <c r="AC763" s="26">
        <v>0</v>
      </c>
      <c r="AD763" s="26">
        <v>0</v>
      </c>
      <c r="AE763" s="26">
        <v>0</v>
      </c>
      <c r="AF763" s="26">
        <v>0</v>
      </c>
      <c r="AG763" s="26"/>
      <c r="AH763" s="26">
        <v>0</v>
      </c>
    </row>
    <row r="764" spans="1:35" x14ac:dyDescent="0.2">
      <c r="A764" s="12" t="s">
        <v>232</v>
      </c>
      <c r="B764" s="12" t="s">
        <v>231</v>
      </c>
      <c r="C764" s="12" t="s">
        <v>31</v>
      </c>
      <c r="D764" s="12" t="s">
        <v>5</v>
      </c>
      <c r="E764" s="12" t="s">
        <v>8</v>
      </c>
      <c r="F764" s="12" t="s">
        <v>9</v>
      </c>
      <c r="G764" s="26">
        <v>0</v>
      </c>
      <c r="H764" s="26">
        <v>0</v>
      </c>
      <c r="I764" s="26"/>
      <c r="J764" s="26"/>
      <c r="K764" s="26"/>
      <c r="L764" s="26"/>
      <c r="M764" s="26"/>
      <c r="N764" s="26">
        <v>0</v>
      </c>
      <c r="O764" s="26">
        <v>0</v>
      </c>
      <c r="P764" s="26">
        <v>0</v>
      </c>
      <c r="Q764" s="26">
        <v>0</v>
      </c>
      <c r="R764" s="26">
        <v>26.2</v>
      </c>
      <c r="S764" s="26">
        <v>0</v>
      </c>
      <c r="T764" s="26">
        <v>0</v>
      </c>
      <c r="U764" s="26">
        <v>0</v>
      </c>
      <c r="V764" s="26">
        <v>0</v>
      </c>
      <c r="W764" s="26">
        <v>0</v>
      </c>
      <c r="X764" s="26">
        <v>0</v>
      </c>
      <c r="Y764" s="26">
        <v>0</v>
      </c>
      <c r="Z764" s="26">
        <v>0</v>
      </c>
      <c r="AA764" s="26">
        <v>0</v>
      </c>
      <c r="AB764" s="26">
        <v>0</v>
      </c>
      <c r="AC764" s="26">
        <v>0</v>
      </c>
      <c r="AD764" s="26">
        <v>0</v>
      </c>
      <c r="AE764" s="26">
        <v>0</v>
      </c>
      <c r="AF764" s="26">
        <v>0</v>
      </c>
      <c r="AG764" s="26"/>
      <c r="AH764" s="26">
        <v>0</v>
      </c>
    </row>
    <row r="765" spans="1:35" x14ac:dyDescent="0.2">
      <c r="A765" s="12" t="s">
        <v>232</v>
      </c>
      <c r="B765" s="12" t="s">
        <v>231</v>
      </c>
      <c r="C765" s="12" t="s">
        <v>32</v>
      </c>
      <c r="D765" s="12" t="s">
        <v>5</v>
      </c>
      <c r="E765" s="12" t="s">
        <v>8</v>
      </c>
      <c r="F765" s="12" t="s">
        <v>9</v>
      </c>
      <c r="G765" s="26">
        <v>0.8</v>
      </c>
      <c r="H765" s="26">
        <v>0.5</v>
      </c>
      <c r="I765" s="26">
        <v>0.1</v>
      </c>
      <c r="J765" s="26">
        <v>1.1000000000000001</v>
      </c>
      <c r="K765" s="26">
        <v>0</v>
      </c>
      <c r="L765" s="26">
        <v>11.7</v>
      </c>
      <c r="M765" s="26">
        <v>11.7</v>
      </c>
      <c r="N765" s="26">
        <v>11.7</v>
      </c>
      <c r="O765" s="26">
        <v>0</v>
      </c>
      <c r="P765" s="26">
        <v>0</v>
      </c>
      <c r="Q765" s="26">
        <v>0</v>
      </c>
      <c r="R765" s="26">
        <v>0</v>
      </c>
      <c r="S765" s="26">
        <v>0</v>
      </c>
      <c r="T765" s="26">
        <v>0</v>
      </c>
      <c r="U765" s="26">
        <v>0</v>
      </c>
      <c r="V765" s="26">
        <v>0</v>
      </c>
      <c r="W765" s="26">
        <v>0</v>
      </c>
      <c r="X765" s="26">
        <v>0</v>
      </c>
      <c r="Y765" s="26">
        <v>0</v>
      </c>
      <c r="Z765" s="26">
        <v>0</v>
      </c>
      <c r="AA765" s="26">
        <v>0</v>
      </c>
      <c r="AB765" s="26">
        <v>0</v>
      </c>
      <c r="AC765" s="26">
        <v>0</v>
      </c>
      <c r="AD765" s="26">
        <v>0</v>
      </c>
      <c r="AE765" s="26">
        <v>0</v>
      </c>
      <c r="AF765" s="26">
        <v>0</v>
      </c>
      <c r="AG765" s="26"/>
      <c r="AH765" s="26">
        <v>3.9</v>
      </c>
    </row>
    <row r="766" spans="1:35" x14ac:dyDescent="0.2">
      <c r="A766" s="12" t="s">
        <v>232</v>
      </c>
      <c r="B766" s="12" t="s">
        <v>231</v>
      </c>
      <c r="C766" s="12" t="s">
        <v>33</v>
      </c>
      <c r="D766" s="12" t="s">
        <v>5</v>
      </c>
      <c r="E766" s="12" t="s">
        <v>8</v>
      </c>
      <c r="F766" s="12" t="s">
        <v>9</v>
      </c>
      <c r="G766" s="26">
        <v>0</v>
      </c>
      <c r="H766" s="26">
        <v>0</v>
      </c>
      <c r="I766" s="26"/>
      <c r="J766" s="26">
        <v>0</v>
      </c>
      <c r="K766" s="26"/>
      <c r="L766" s="26"/>
      <c r="M766" s="26"/>
      <c r="N766" s="26">
        <v>0</v>
      </c>
      <c r="O766" s="26">
        <v>0</v>
      </c>
      <c r="P766" s="26">
        <v>0.8</v>
      </c>
      <c r="Q766" s="26">
        <v>0</v>
      </c>
      <c r="R766" s="26">
        <v>0</v>
      </c>
      <c r="S766" s="26">
        <v>0</v>
      </c>
      <c r="T766" s="26"/>
      <c r="U766" s="26"/>
      <c r="V766" s="26"/>
      <c r="W766" s="26">
        <v>0</v>
      </c>
      <c r="X766" s="26">
        <v>0</v>
      </c>
      <c r="Y766" s="26">
        <v>0</v>
      </c>
      <c r="Z766" s="26">
        <v>0</v>
      </c>
      <c r="AA766" s="26">
        <v>0</v>
      </c>
      <c r="AB766" s="26">
        <v>0</v>
      </c>
      <c r="AC766" s="26">
        <v>0</v>
      </c>
      <c r="AD766" s="26">
        <v>0</v>
      </c>
      <c r="AE766" s="26">
        <v>0</v>
      </c>
      <c r="AF766" s="26">
        <v>0</v>
      </c>
      <c r="AG766" s="26"/>
      <c r="AH766" s="26">
        <v>0.3</v>
      </c>
    </row>
    <row r="767" spans="1:35" x14ac:dyDescent="0.2">
      <c r="A767" s="12" t="s">
        <v>232</v>
      </c>
      <c r="B767" s="12" t="s">
        <v>231</v>
      </c>
      <c r="C767" s="12" t="s">
        <v>34</v>
      </c>
      <c r="D767" s="12" t="s">
        <v>5</v>
      </c>
      <c r="E767" s="12" t="s">
        <v>8</v>
      </c>
      <c r="F767" s="12" t="s">
        <v>9</v>
      </c>
      <c r="G767" s="26">
        <v>0</v>
      </c>
      <c r="H767" s="26">
        <v>0</v>
      </c>
      <c r="I767" s="26"/>
      <c r="J767" s="26">
        <v>0.2</v>
      </c>
      <c r="K767" s="26"/>
      <c r="L767" s="26"/>
      <c r="M767" s="26">
        <v>0.3</v>
      </c>
      <c r="N767" s="26">
        <v>0</v>
      </c>
      <c r="O767" s="26">
        <v>0</v>
      </c>
      <c r="P767" s="26">
        <v>0</v>
      </c>
      <c r="Q767" s="26">
        <v>0</v>
      </c>
      <c r="R767" s="26">
        <v>0</v>
      </c>
      <c r="S767" s="26">
        <v>0</v>
      </c>
      <c r="T767" s="26">
        <v>0</v>
      </c>
      <c r="U767" s="26">
        <v>0</v>
      </c>
      <c r="V767" s="26">
        <v>0</v>
      </c>
      <c r="W767" s="26">
        <v>0</v>
      </c>
      <c r="X767" s="26">
        <v>0</v>
      </c>
      <c r="Y767" s="26">
        <v>0</v>
      </c>
      <c r="Z767" s="26">
        <v>0</v>
      </c>
      <c r="AA767" s="26">
        <v>0</v>
      </c>
      <c r="AB767" s="26">
        <v>0</v>
      </c>
      <c r="AC767" s="26">
        <v>0</v>
      </c>
      <c r="AD767" s="26">
        <v>0</v>
      </c>
      <c r="AE767" s="26">
        <v>0</v>
      </c>
      <c r="AF767" s="26">
        <v>0</v>
      </c>
      <c r="AG767" s="26"/>
      <c r="AH767" s="26">
        <v>0</v>
      </c>
    </row>
    <row r="768" spans="1:35" x14ac:dyDescent="0.2">
      <c r="A768" s="12" t="s">
        <v>232</v>
      </c>
      <c r="B768" s="12" t="s">
        <v>231</v>
      </c>
      <c r="C768" s="12" t="s">
        <v>35</v>
      </c>
      <c r="D768" s="12" t="s">
        <v>5</v>
      </c>
      <c r="E768" s="12" t="s">
        <v>8</v>
      </c>
      <c r="F768" s="12" t="s">
        <v>9</v>
      </c>
      <c r="G768" s="26">
        <v>0</v>
      </c>
      <c r="H768" s="26">
        <v>0</v>
      </c>
      <c r="I768" s="26">
        <v>0</v>
      </c>
      <c r="J768" s="26"/>
      <c r="K768" s="26">
        <v>0</v>
      </c>
      <c r="L768" s="26">
        <v>0</v>
      </c>
      <c r="M768" s="26">
        <v>0</v>
      </c>
      <c r="N768" s="26">
        <v>4.0999999999999996</v>
      </c>
      <c r="O768" s="26">
        <v>4.0999999999999996</v>
      </c>
      <c r="P768" s="26">
        <v>4.0999999999999996</v>
      </c>
      <c r="Q768" s="26">
        <v>0</v>
      </c>
      <c r="R768" s="26">
        <v>0</v>
      </c>
      <c r="S768" s="26">
        <v>0</v>
      </c>
      <c r="T768" s="26">
        <v>0</v>
      </c>
      <c r="U768" s="26">
        <v>0</v>
      </c>
      <c r="V768" s="26">
        <v>4.0999999999999996</v>
      </c>
      <c r="W768" s="26">
        <v>4.0999999999999996</v>
      </c>
      <c r="X768" s="26">
        <v>0</v>
      </c>
      <c r="Y768" s="26">
        <v>0</v>
      </c>
      <c r="Z768" s="26">
        <v>0</v>
      </c>
      <c r="AA768" s="26">
        <v>0</v>
      </c>
      <c r="AB768" s="26">
        <v>0</v>
      </c>
      <c r="AC768" s="26">
        <v>0</v>
      </c>
      <c r="AD768" s="26">
        <v>0</v>
      </c>
      <c r="AE768" s="26">
        <v>0</v>
      </c>
      <c r="AF768" s="26">
        <v>0</v>
      </c>
      <c r="AG768" s="26"/>
      <c r="AH768" s="26">
        <v>4.0999999999999996</v>
      </c>
    </row>
    <row r="769" spans="1:34" x14ac:dyDescent="0.2">
      <c r="A769" s="12" t="s">
        <v>232</v>
      </c>
      <c r="B769" s="12" t="s">
        <v>231</v>
      </c>
      <c r="C769" s="12" t="s">
        <v>36</v>
      </c>
      <c r="D769" s="12" t="s">
        <v>5</v>
      </c>
      <c r="E769" s="12" t="s">
        <v>8</v>
      </c>
      <c r="F769" s="12" t="s">
        <v>9</v>
      </c>
      <c r="G769" s="26">
        <v>8.3000000000000007</v>
      </c>
      <c r="H769" s="26"/>
      <c r="I769" s="26"/>
      <c r="J769" s="26"/>
      <c r="K769" s="26">
        <v>9.6</v>
      </c>
      <c r="L769" s="26">
        <v>21.3</v>
      </c>
      <c r="M769" s="26">
        <v>1.9</v>
      </c>
      <c r="N769" s="26">
        <v>6.3</v>
      </c>
      <c r="O769" s="26">
        <v>0.3</v>
      </c>
      <c r="P769" s="26">
        <v>9</v>
      </c>
      <c r="Q769" s="26">
        <v>0</v>
      </c>
      <c r="R769" s="26">
        <v>0</v>
      </c>
      <c r="S769" s="26">
        <v>2.2000000000000002</v>
      </c>
      <c r="T769" s="26">
        <v>4.5</v>
      </c>
      <c r="U769" s="26">
        <v>4.2</v>
      </c>
      <c r="V769" s="26">
        <v>0.6</v>
      </c>
      <c r="W769" s="26">
        <v>0.6</v>
      </c>
      <c r="X769" s="26">
        <v>0.3</v>
      </c>
      <c r="Y769" s="26">
        <v>0.3</v>
      </c>
      <c r="Z769" s="26">
        <v>0.6</v>
      </c>
      <c r="AA769" s="26">
        <v>0.6</v>
      </c>
      <c r="AB769" s="26">
        <v>0</v>
      </c>
      <c r="AC769" s="26">
        <v>0</v>
      </c>
      <c r="AD769" s="26">
        <v>0</v>
      </c>
      <c r="AE769" s="26">
        <v>0</v>
      </c>
      <c r="AF769" s="26">
        <v>0</v>
      </c>
      <c r="AG769" s="26"/>
      <c r="AH769" s="26">
        <v>5.2</v>
      </c>
    </row>
    <row r="770" spans="1:34" x14ac:dyDescent="0.2">
      <c r="A770" s="12" t="s">
        <v>232</v>
      </c>
      <c r="B770" s="12" t="s">
        <v>231</v>
      </c>
      <c r="C770" s="12" t="s">
        <v>37</v>
      </c>
      <c r="D770" s="12" t="s">
        <v>5</v>
      </c>
      <c r="E770" s="12" t="s">
        <v>8</v>
      </c>
      <c r="F770" s="12" t="s">
        <v>9</v>
      </c>
      <c r="G770" s="26">
        <v>369</v>
      </c>
      <c r="H770" s="26">
        <v>0</v>
      </c>
      <c r="I770" s="26">
        <v>0</v>
      </c>
      <c r="J770" s="26">
        <v>178.1</v>
      </c>
      <c r="K770" s="26">
        <v>62</v>
      </c>
      <c r="L770" s="26">
        <v>36</v>
      </c>
      <c r="M770" s="26">
        <v>20</v>
      </c>
      <c r="N770" s="26">
        <v>20</v>
      </c>
      <c r="O770" s="26">
        <v>22</v>
      </c>
      <c r="P770" s="26">
        <v>22</v>
      </c>
      <c r="Q770" s="26">
        <v>10</v>
      </c>
      <c r="R770" s="26">
        <v>3</v>
      </c>
      <c r="S770" s="26">
        <v>0</v>
      </c>
      <c r="T770" s="26">
        <v>4.5999999999999996</v>
      </c>
      <c r="U770" s="26">
        <v>20</v>
      </c>
      <c r="V770" s="26">
        <v>2.1</v>
      </c>
      <c r="W770" s="26">
        <v>9</v>
      </c>
      <c r="X770" s="26">
        <v>3</v>
      </c>
      <c r="Y770" s="26">
        <v>5</v>
      </c>
      <c r="Z770" s="26">
        <v>1.6</v>
      </c>
      <c r="AA770" s="26">
        <v>0</v>
      </c>
      <c r="AB770" s="26">
        <v>0</v>
      </c>
      <c r="AC770" s="26">
        <v>0</v>
      </c>
      <c r="AD770" s="26">
        <v>0</v>
      </c>
      <c r="AE770" s="26">
        <v>0</v>
      </c>
      <c r="AF770" s="26">
        <v>0</v>
      </c>
      <c r="AG770" s="26"/>
      <c r="AH770" s="26">
        <v>21.3</v>
      </c>
    </row>
    <row r="771" spans="1:34" x14ac:dyDescent="0.2">
      <c r="A771" s="12" t="s">
        <v>232</v>
      </c>
      <c r="B771" s="12" t="s">
        <v>231</v>
      </c>
      <c r="C771" s="12" t="s">
        <v>38</v>
      </c>
      <c r="D771" s="12" t="s">
        <v>5</v>
      </c>
      <c r="E771" s="12" t="s">
        <v>8</v>
      </c>
      <c r="F771" s="12" t="s">
        <v>9</v>
      </c>
      <c r="G771" s="26">
        <v>19</v>
      </c>
      <c r="H771" s="26"/>
      <c r="I771" s="26"/>
      <c r="J771" s="26"/>
      <c r="K771" s="26"/>
      <c r="L771" s="26">
        <v>0</v>
      </c>
      <c r="M771" s="26">
        <v>0</v>
      </c>
      <c r="N771" s="26">
        <v>0</v>
      </c>
      <c r="O771" s="26">
        <v>0</v>
      </c>
      <c r="P771" s="26">
        <v>0</v>
      </c>
      <c r="Q771" s="26">
        <v>0</v>
      </c>
      <c r="R771" s="26">
        <v>0</v>
      </c>
      <c r="S771" s="26">
        <v>0</v>
      </c>
      <c r="T771" s="26">
        <v>0</v>
      </c>
      <c r="U771" s="26">
        <v>0</v>
      </c>
      <c r="V771" s="26">
        <v>0</v>
      </c>
      <c r="W771" s="26">
        <v>0</v>
      </c>
      <c r="X771" s="26">
        <v>0</v>
      </c>
      <c r="Y771" s="26">
        <v>0</v>
      </c>
      <c r="Z771" s="26">
        <v>0</v>
      </c>
      <c r="AA771" s="26">
        <v>0</v>
      </c>
      <c r="AB771" s="26">
        <v>0</v>
      </c>
      <c r="AC771" s="26">
        <v>0</v>
      </c>
      <c r="AD771" s="26">
        <v>0</v>
      </c>
      <c r="AE771" s="26">
        <v>0</v>
      </c>
      <c r="AF771" s="26">
        <v>0</v>
      </c>
      <c r="AG771" s="26"/>
      <c r="AH771" s="26">
        <v>0</v>
      </c>
    </row>
    <row r="772" spans="1:34" x14ac:dyDescent="0.2">
      <c r="A772" s="12" t="s">
        <v>232</v>
      </c>
      <c r="B772" s="12" t="s">
        <v>231</v>
      </c>
      <c r="C772" s="12" t="s">
        <v>39</v>
      </c>
      <c r="D772" s="12" t="s">
        <v>5</v>
      </c>
      <c r="E772" s="12" t="s">
        <v>8</v>
      </c>
      <c r="F772" s="12" t="s">
        <v>9</v>
      </c>
      <c r="G772" s="26">
        <v>3.1</v>
      </c>
      <c r="H772" s="26">
        <v>3.4</v>
      </c>
      <c r="I772" s="26">
        <v>3.5</v>
      </c>
      <c r="J772" s="26">
        <v>3.6</v>
      </c>
      <c r="K772" s="26">
        <v>10.8</v>
      </c>
      <c r="L772" s="26">
        <v>11.1</v>
      </c>
      <c r="M772" s="26">
        <v>3.9</v>
      </c>
      <c r="N772" s="26">
        <v>11.7</v>
      </c>
      <c r="O772" s="26">
        <v>4.2</v>
      </c>
      <c r="P772" s="26">
        <v>0</v>
      </c>
      <c r="Q772" s="26">
        <v>0</v>
      </c>
      <c r="R772" s="26">
        <v>0</v>
      </c>
      <c r="S772" s="26">
        <v>0</v>
      </c>
      <c r="T772" s="26">
        <v>0</v>
      </c>
      <c r="U772" s="26">
        <v>0</v>
      </c>
      <c r="V772" s="26">
        <v>0</v>
      </c>
      <c r="W772" s="26">
        <v>0</v>
      </c>
      <c r="X772" s="26">
        <v>0</v>
      </c>
      <c r="Y772" s="26">
        <v>0</v>
      </c>
      <c r="Z772" s="26">
        <v>0</v>
      </c>
      <c r="AA772" s="26">
        <v>0</v>
      </c>
      <c r="AB772" s="26">
        <v>0</v>
      </c>
      <c r="AC772" s="26">
        <v>0</v>
      </c>
      <c r="AD772" s="26">
        <v>0</v>
      </c>
      <c r="AE772" s="26">
        <v>0</v>
      </c>
      <c r="AF772" s="26"/>
      <c r="AG772" s="26"/>
      <c r="AH772" s="26">
        <v>5.3</v>
      </c>
    </row>
    <row r="773" spans="1:34" x14ac:dyDescent="0.2">
      <c r="A773" s="12" t="s">
        <v>232</v>
      </c>
      <c r="B773" s="12" t="s">
        <v>231</v>
      </c>
      <c r="C773" s="12" t="s">
        <v>40</v>
      </c>
      <c r="D773" s="12" t="s">
        <v>5</v>
      </c>
      <c r="E773" s="12" t="s">
        <v>8</v>
      </c>
      <c r="F773" s="12" t="s">
        <v>9</v>
      </c>
      <c r="G773" s="26">
        <v>0</v>
      </c>
      <c r="H773" s="26">
        <v>0</v>
      </c>
      <c r="I773" s="26">
        <v>0</v>
      </c>
      <c r="J773" s="26">
        <v>0</v>
      </c>
      <c r="K773" s="26">
        <v>0</v>
      </c>
      <c r="L773" s="26"/>
      <c r="M773" s="26"/>
      <c r="N773" s="26">
        <v>0</v>
      </c>
      <c r="O773" s="26">
        <v>0</v>
      </c>
      <c r="P773" s="26">
        <v>0</v>
      </c>
      <c r="Q773" s="26">
        <v>0</v>
      </c>
      <c r="R773" s="26">
        <v>0</v>
      </c>
      <c r="S773" s="26">
        <v>0</v>
      </c>
      <c r="T773" s="26">
        <v>0</v>
      </c>
      <c r="U773" s="26">
        <v>0</v>
      </c>
      <c r="V773" s="26">
        <v>0</v>
      </c>
      <c r="W773" s="26">
        <v>0</v>
      </c>
      <c r="X773" s="26">
        <v>0</v>
      </c>
      <c r="Y773" s="26">
        <v>0</v>
      </c>
      <c r="Z773" s="26">
        <v>0</v>
      </c>
      <c r="AA773" s="26">
        <v>0</v>
      </c>
      <c r="AB773" s="26">
        <v>0</v>
      </c>
      <c r="AC773" s="26">
        <v>0</v>
      </c>
      <c r="AD773" s="26">
        <v>0</v>
      </c>
      <c r="AE773" s="26">
        <v>0</v>
      </c>
      <c r="AF773" s="26">
        <v>0</v>
      </c>
      <c r="AG773" s="26"/>
      <c r="AH773" s="26">
        <v>0</v>
      </c>
    </row>
    <row r="774" spans="1:34" x14ac:dyDescent="0.2">
      <c r="A774" s="12" t="s">
        <v>232</v>
      </c>
      <c r="B774" s="12" t="s">
        <v>231</v>
      </c>
      <c r="C774" s="12" t="s">
        <v>41</v>
      </c>
      <c r="D774" s="12" t="s">
        <v>5</v>
      </c>
      <c r="E774" s="12" t="s">
        <v>8</v>
      </c>
      <c r="F774" s="12" t="s">
        <v>9</v>
      </c>
      <c r="G774" s="26">
        <v>0</v>
      </c>
      <c r="H774" s="26"/>
      <c r="I774" s="26"/>
      <c r="J774" s="26"/>
      <c r="K774" s="26"/>
      <c r="L774" s="26"/>
      <c r="M774" s="26"/>
      <c r="N774" s="26">
        <v>0</v>
      </c>
      <c r="O774" s="26">
        <v>0</v>
      </c>
      <c r="P774" s="26">
        <v>0</v>
      </c>
      <c r="Q774" s="26">
        <v>0</v>
      </c>
      <c r="R774" s="26">
        <v>0</v>
      </c>
      <c r="S774" s="26">
        <v>0</v>
      </c>
      <c r="T774" s="26">
        <v>0</v>
      </c>
      <c r="U774" s="26">
        <v>0</v>
      </c>
      <c r="V774" s="26">
        <v>0</v>
      </c>
      <c r="W774" s="26">
        <v>0</v>
      </c>
      <c r="X774" s="26">
        <v>0</v>
      </c>
      <c r="Y774" s="26">
        <v>0</v>
      </c>
      <c r="Z774" s="26">
        <v>0</v>
      </c>
      <c r="AA774" s="26">
        <v>0</v>
      </c>
      <c r="AB774" s="26">
        <v>0</v>
      </c>
      <c r="AC774" s="26">
        <v>0</v>
      </c>
      <c r="AD774" s="26">
        <v>0</v>
      </c>
      <c r="AE774" s="26">
        <v>0</v>
      </c>
      <c r="AF774" s="26">
        <v>0</v>
      </c>
      <c r="AG774" s="26"/>
      <c r="AH774" s="26">
        <v>0</v>
      </c>
    </row>
    <row r="775" spans="1:34" x14ac:dyDescent="0.2">
      <c r="A775" s="12" t="s">
        <v>232</v>
      </c>
      <c r="B775" s="12" t="s">
        <v>231</v>
      </c>
      <c r="C775" s="12" t="s">
        <v>42</v>
      </c>
      <c r="D775" s="12" t="s">
        <v>5</v>
      </c>
      <c r="E775" s="12" t="s">
        <v>8</v>
      </c>
      <c r="F775" s="12" t="s">
        <v>9</v>
      </c>
      <c r="G775" s="26">
        <v>19.899999999999999</v>
      </c>
      <c r="H775" s="26">
        <v>8.4</v>
      </c>
      <c r="I775" s="26">
        <v>21.5</v>
      </c>
      <c r="J775" s="26">
        <v>15</v>
      </c>
      <c r="K775" s="26">
        <v>16</v>
      </c>
      <c r="L775" s="26">
        <v>23</v>
      </c>
      <c r="M775" s="26">
        <v>23</v>
      </c>
      <c r="N775" s="26">
        <v>6.5</v>
      </c>
      <c r="O775" s="26">
        <v>0.3</v>
      </c>
      <c r="P775" s="26">
        <v>0.3</v>
      </c>
      <c r="Q775" s="26">
        <v>0.3</v>
      </c>
      <c r="R775" s="26">
        <v>8.1</v>
      </c>
      <c r="S775" s="26">
        <v>8.1</v>
      </c>
      <c r="T775" s="26">
        <v>7.8</v>
      </c>
      <c r="U775" s="26">
        <v>9</v>
      </c>
      <c r="V775" s="26">
        <v>2</v>
      </c>
      <c r="W775" s="26">
        <v>1.2</v>
      </c>
      <c r="X775" s="26">
        <v>1.2</v>
      </c>
      <c r="Y775" s="26">
        <v>1.2</v>
      </c>
      <c r="Z775" s="26">
        <v>1</v>
      </c>
      <c r="AA775" s="26">
        <v>1</v>
      </c>
      <c r="AB775" s="26">
        <v>0</v>
      </c>
      <c r="AC775" s="26">
        <v>0</v>
      </c>
      <c r="AD775" s="26">
        <v>0</v>
      </c>
      <c r="AE775" s="26">
        <v>0</v>
      </c>
      <c r="AF775" s="26">
        <v>0</v>
      </c>
      <c r="AG775" s="26"/>
      <c r="AH775" s="26">
        <v>2.4</v>
      </c>
    </row>
    <row r="776" spans="1:34" x14ac:dyDescent="0.2">
      <c r="A776" s="12" t="s">
        <v>232</v>
      </c>
      <c r="B776" s="12" t="s">
        <v>231</v>
      </c>
      <c r="C776" s="12" t="s">
        <v>43</v>
      </c>
      <c r="D776" s="12" t="s">
        <v>5</v>
      </c>
      <c r="E776" s="12" t="s">
        <v>8</v>
      </c>
      <c r="F776" s="12" t="s">
        <v>9</v>
      </c>
      <c r="G776" s="26">
        <v>0</v>
      </c>
      <c r="H776" s="26">
        <v>0</v>
      </c>
      <c r="I776" s="26">
        <v>0</v>
      </c>
      <c r="J776" s="26">
        <v>0</v>
      </c>
      <c r="K776" s="26">
        <v>0</v>
      </c>
      <c r="L776" s="26">
        <v>0</v>
      </c>
      <c r="M776" s="26">
        <v>0</v>
      </c>
      <c r="N776" s="26">
        <v>0</v>
      </c>
      <c r="O776" s="26">
        <v>0</v>
      </c>
      <c r="P776" s="26">
        <v>0</v>
      </c>
      <c r="Q776" s="26">
        <v>0</v>
      </c>
      <c r="R776" s="26">
        <v>0</v>
      </c>
      <c r="S776" s="26">
        <v>0</v>
      </c>
      <c r="T776" s="26">
        <v>0</v>
      </c>
      <c r="U776" s="26">
        <v>0</v>
      </c>
      <c r="V776" s="26">
        <v>0</v>
      </c>
      <c r="W776" s="26">
        <v>0</v>
      </c>
      <c r="X776" s="26">
        <v>0</v>
      </c>
      <c r="Y776" s="26">
        <v>0</v>
      </c>
      <c r="Z776" s="26">
        <v>0</v>
      </c>
      <c r="AA776" s="26">
        <v>0</v>
      </c>
      <c r="AB776" s="26">
        <v>0</v>
      </c>
      <c r="AC776" s="26">
        <v>0</v>
      </c>
      <c r="AD776" s="26">
        <v>0</v>
      </c>
      <c r="AE776" s="26">
        <v>0</v>
      </c>
      <c r="AF776" s="26">
        <v>0</v>
      </c>
      <c r="AG776" s="26"/>
      <c r="AH776" s="26">
        <v>0</v>
      </c>
    </row>
    <row r="777" spans="1:34" x14ac:dyDescent="0.2">
      <c r="A777" s="12" t="s">
        <v>232</v>
      </c>
      <c r="B777" s="12" t="s">
        <v>231</v>
      </c>
      <c r="C777" s="12" t="s">
        <v>44</v>
      </c>
      <c r="D777" s="12" t="s">
        <v>5</v>
      </c>
      <c r="E777" s="12" t="s">
        <v>8</v>
      </c>
      <c r="F777" s="12" t="s">
        <v>9</v>
      </c>
      <c r="G777" s="26">
        <v>0</v>
      </c>
      <c r="H777" s="26"/>
      <c r="I777" s="26"/>
      <c r="J777" s="26">
        <v>0</v>
      </c>
      <c r="K777" s="26">
        <v>0</v>
      </c>
      <c r="L777" s="26">
        <v>0</v>
      </c>
      <c r="M777" s="26">
        <v>0</v>
      </c>
      <c r="N777" s="26">
        <v>0</v>
      </c>
      <c r="O777" s="26">
        <v>0</v>
      </c>
      <c r="P777" s="26">
        <v>0</v>
      </c>
      <c r="Q777" s="26">
        <v>0</v>
      </c>
      <c r="R777" s="26">
        <v>0</v>
      </c>
      <c r="S777" s="26">
        <v>0</v>
      </c>
      <c r="T777" s="26">
        <v>0</v>
      </c>
      <c r="U777" s="26">
        <v>0</v>
      </c>
      <c r="V777" s="26">
        <v>0</v>
      </c>
      <c r="W777" s="26">
        <v>0</v>
      </c>
      <c r="X777" s="26">
        <v>0</v>
      </c>
      <c r="Y777" s="26">
        <v>0</v>
      </c>
      <c r="Z777" s="26">
        <v>0</v>
      </c>
      <c r="AA777" s="26">
        <v>0</v>
      </c>
      <c r="AB777" s="26">
        <v>0</v>
      </c>
      <c r="AC777" s="26">
        <v>0</v>
      </c>
      <c r="AD777" s="26">
        <v>0</v>
      </c>
      <c r="AE777" s="26">
        <v>0</v>
      </c>
      <c r="AF777" s="26"/>
      <c r="AG777" s="26"/>
      <c r="AH777" s="26">
        <v>0</v>
      </c>
    </row>
    <row r="778" spans="1:34" x14ac:dyDescent="0.2">
      <c r="A778" s="12" t="s">
        <v>232</v>
      </c>
      <c r="B778" s="12" t="s">
        <v>231</v>
      </c>
      <c r="C778" s="12" t="s">
        <v>45</v>
      </c>
      <c r="D778" s="12" t="s">
        <v>5</v>
      </c>
      <c r="E778" s="12" t="s">
        <v>8</v>
      </c>
      <c r="F778" s="12" t="s">
        <v>9</v>
      </c>
      <c r="G778" s="26">
        <v>0</v>
      </c>
      <c r="H778" s="26">
        <v>0</v>
      </c>
      <c r="I778" s="26">
        <v>0</v>
      </c>
      <c r="J778" s="26">
        <v>0</v>
      </c>
      <c r="K778" s="26">
        <v>0</v>
      </c>
      <c r="L778" s="26">
        <v>0</v>
      </c>
      <c r="M778" s="26">
        <v>0</v>
      </c>
      <c r="N778" s="26">
        <v>0</v>
      </c>
      <c r="O778" s="26">
        <v>0</v>
      </c>
      <c r="P778" s="26">
        <v>0</v>
      </c>
      <c r="Q778" s="26">
        <v>0</v>
      </c>
      <c r="R778" s="26">
        <v>0</v>
      </c>
      <c r="S778" s="26">
        <v>0</v>
      </c>
      <c r="T778" s="26">
        <v>0</v>
      </c>
      <c r="U778" s="26">
        <v>0</v>
      </c>
      <c r="V778" s="26">
        <v>0</v>
      </c>
      <c r="W778" s="26">
        <v>0</v>
      </c>
      <c r="X778" s="26">
        <v>0</v>
      </c>
      <c r="Y778" s="26">
        <v>0</v>
      </c>
      <c r="Z778" s="26">
        <v>0</v>
      </c>
      <c r="AA778" s="26">
        <v>0</v>
      </c>
      <c r="AB778" s="26">
        <v>0</v>
      </c>
      <c r="AC778" s="26">
        <v>0</v>
      </c>
      <c r="AD778" s="26">
        <v>0</v>
      </c>
      <c r="AE778" s="26">
        <v>0</v>
      </c>
      <c r="AF778" s="26">
        <v>0</v>
      </c>
      <c r="AG778" s="26"/>
      <c r="AH778" s="26">
        <v>0</v>
      </c>
    </row>
    <row r="779" spans="1:34" x14ac:dyDescent="0.2">
      <c r="A779" s="12" t="s">
        <v>232</v>
      </c>
      <c r="B779" s="12" t="s">
        <v>231</v>
      </c>
      <c r="C779" s="12" t="s">
        <v>46</v>
      </c>
      <c r="D779" s="12" t="s">
        <v>5</v>
      </c>
      <c r="E779" s="12" t="s">
        <v>8</v>
      </c>
      <c r="F779" s="12" t="s">
        <v>9</v>
      </c>
      <c r="G779" s="26">
        <v>35.299999999999997</v>
      </c>
      <c r="H779" s="26">
        <v>223.9</v>
      </c>
      <c r="I779" s="26">
        <v>95.2</v>
      </c>
      <c r="J779" s="26">
        <v>156.19999999999999</v>
      </c>
      <c r="K779" s="26">
        <v>84.6</v>
      </c>
      <c r="L779" s="26">
        <v>132</v>
      </c>
      <c r="M779" s="26">
        <v>47.4</v>
      </c>
      <c r="N779" s="26">
        <v>9.8000000000000007</v>
      </c>
      <c r="O779" s="26">
        <v>15.8</v>
      </c>
      <c r="P779" s="26">
        <v>0</v>
      </c>
      <c r="Q779" s="26">
        <v>0</v>
      </c>
      <c r="R779" s="26">
        <v>0</v>
      </c>
      <c r="S779" s="26">
        <v>0</v>
      </c>
      <c r="T779" s="26">
        <v>0.9</v>
      </c>
      <c r="U779" s="26">
        <v>0</v>
      </c>
      <c r="V779" s="26">
        <v>0</v>
      </c>
      <c r="W779" s="26">
        <v>0</v>
      </c>
      <c r="X779" s="26">
        <v>1.2</v>
      </c>
      <c r="Y779" s="26">
        <v>0</v>
      </c>
      <c r="Z779" s="26">
        <v>0</v>
      </c>
      <c r="AA779" s="26">
        <v>0</v>
      </c>
      <c r="AB779" s="26">
        <v>0</v>
      </c>
      <c r="AC779" s="26">
        <v>0</v>
      </c>
      <c r="AD779" s="26">
        <v>0</v>
      </c>
      <c r="AE779" s="26">
        <v>0</v>
      </c>
      <c r="AF779" s="26">
        <v>0</v>
      </c>
      <c r="AG779" s="26"/>
      <c r="AH779" s="26">
        <v>8.5</v>
      </c>
    </row>
    <row r="780" spans="1:34" x14ac:dyDescent="0.2">
      <c r="A780" s="12" t="s">
        <v>232</v>
      </c>
      <c r="B780" s="12" t="s">
        <v>231</v>
      </c>
      <c r="C780" s="12" t="s">
        <v>47</v>
      </c>
      <c r="D780" s="12" t="s">
        <v>5</v>
      </c>
      <c r="E780" s="12" t="s">
        <v>8</v>
      </c>
      <c r="F780" s="12" t="s">
        <v>9</v>
      </c>
      <c r="G780" s="26">
        <v>17316</v>
      </c>
      <c r="H780" s="26">
        <v>18800</v>
      </c>
      <c r="I780" s="26">
        <v>17790</v>
      </c>
      <c r="J780" s="26">
        <v>19569</v>
      </c>
      <c r="K780" s="26">
        <v>14404</v>
      </c>
      <c r="L780" s="26">
        <v>12847</v>
      </c>
      <c r="M780" s="26">
        <v>20150</v>
      </c>
      <c r="N780" s="26">
        <v>33714</v>
      </c>
      <c r="O780" s="26">
        <v>33115</v>
      </c>
      <c r="P780" s="26">
        <v>35731</v>
      </c>
      <c r="Q780" s="26">
        <v>22207</v>
      </c>
      <c r="R780" s="26">
        <v>18602</v>
      </c>
      <c r="S780" s="26">
        <v>14780</v>
      </c>
      <c r="T780" s="26">
        <v>10409</v>
      </c>
      <c r="U780" s="26">
        <v>6604.2</v>
      </c>
      <c r="V780" s="26">
        <v>4959.2</v>
      </c>
      <c r="W780" s="26">
        <v>2238.9</v>
      </c>
      <c r="X780" s="26">
        <v>4516.5</v>
      </c>
      <c r="Y780" s="26">
        <v>161</v>
      </c>
      <c r="Z780" s="26">
        <v>594.5</v>
      </c>
      <c r="AA780" s="26">
        <v>977.3</v>
      </c>
      <c r="AB780" s="26">
        <v>985.9</v>
      </c>
      <c r="AC780" s="26">
        <v>0</v>
      </c>
      <c r="AD780" s="26">
        <v>0</v>
      </c>
      <c r="AE780" s="26">
        <v>-0.8</v>
      </c>
      <c r="AF780" s="26">
        <v>-0.4</v>
      </c>
      <c r="AG780" s="26"/>
      <c r="AH780" s="26">
        <v>34186.699999999997</v>
      </c>
    </row>
    <row r="781" spans="1:34" x14ac:dyDescent="0.2">
      <c r="A781" s="12" t="s">
        <v>232</v>
      </c>
      <c r="B781" s="12" t="s">
        <v>231</v>
      </c>
      <c r="C781" s="12" t="s">
        <v>48</v>
      </c>
      <c r="D781" s="12" t="s">
        <v>5</v>
      </c>
      <c r="E781" s="12" t="s">
        <v>8</v>
      </c>
      <c r="F781" s="12" t="s">
        <v>9</v>
      </c>
      <c r="G781" s="26">
        <v>0</v>
      </c>
      <c r="H781" s="26"/>
      <c r="I781" s="26">
        <v>37.9</v>
      </c>
      <c r="J781" s="26">
        <v>26.7</v>
      </c>
      <c r="K781" s="26"/>
      <c r="L781" s="26"/>
      <c r="M781" s="26">
        <v>26.5</v>
      </c>
      <c r="N781" s="26">
        <v>292</v>
      </c>
      <c r="O781" s="26">
        <v>271</v>
      </c>
      <c r="P781" s="26">
        <v>0</v>
      </c>
      <c r="Q781" s="26">
        <v>0</v>
      </c>
      <c r="R781" s="26">
        <v>0</v>
      </c>
      <c r="S781" s="26">
        <v>5.9</v>
      </c>
      <c r="T781" s="26">
        <v>0</v>
      </c>
      <c r="U781" s="26">
        <v>4.4000000000000004</v>
      </c>
      <c r="V781" s="26">
        <v>0</v>
      </c>
      <c r="W781" s="26">
        <v>0</v>
      </c>
      <c r="X781" s="26">
        <v>0</v>
      </c>
      <c r="Y781" s="26">
        <v>0</v>
      </c>
      <c r="Z781" s="26">
        <v>0</v>
      </c>
      <c r="AA781" s="26">
        <v>0</v>
      </c>
      <c r="AB781" s="26">
        <v>0</v>
      </c>
      <c r="AC781" s="26">
        <v>0</v>
      </c>
      <c r="AD781" s="26">
        <v>0</v>
      </c>
      <c r="AE781" s="26">
        <v>0</v>
      </c>
      <c r="AF781" s="26">
        <v>0</v>
      </c>
      <c r="AG781" s="26"/>
      <c r="AH781" s="26">
        <v>187.7</v>
      </c>
    </row>
    <row r="782" spans="1:34" x14ac:dyDescent="0.2">
      <c r="A782" s="12" t="s">
        <v>232</v>
      </c>
      <c r="B782" s="12" t="s">
        <v>231</v>
      </c>
      <c r="C782" s="12" t="s">
        <v>49</v>
      </c>
      <c r="D782" s="12" t="s">
        <v>5</v>
      </c>
      <c r="E782" s="12" t="s">
        <v>8</v>
      </c>
      <c r="F782" s="12" t="s">
        <v>9</v>
      </c>
      <c r="G782" s="26">
        <v>0</v>
      </c>
      <c r="H782" s="26">
        <v>0</v>
      </c>
      <c r="I782" s="26"/>
      <c r="J782" s="26"/>
      <c r="K782" s="26"/>
      <c r="L782" s="26"/>
      <c r="M782" s="26"/>
      <c r="N782" s="26">
        <v>0</v>
      </c>
      <c r="O782" s="26">
        <v>0</v>
      </c>
      <c r="P782" s="26">
        <v>0</v>
      </c>
      <c r="Q782" s="26">
        <v>0</v>
      </c>
      <c r="R782" s="26">
        <v>0</v>
      </c>
      <c r="S782" s="26">
        <v>0</v>
      </c>
      <c r="T782" s="26">
        <v>0</v>
      </c>
      <c r="U782" s="26">
        <v>0</v>
      </c>
      <c r="V782" s="26">
        <v>0</v>
      </c>
      <c r="W782" s="26">
        <v>0</v>
      </c>
      <c r="X782" s="26">
        <v>0</v>
      </c>
      <c r="Y782" s="26">
        <v>0</v>
      </c>
      <c r="Z782" s="26">
        <v>0</v>
      </c>
      <c r="AA782" s="26">
        <v>0</v>
      </c>
      <c r="AB782" s="26">
        <v>0</v>
      </c>
      <c r="AC782" s="26">
        <v>0</v>
      </c>
      <c r="AD782" s="26">
        <v>0</v>
      </c>
      <c r="AE782" s="26">
        <v>0</v>
      </c>
      <c r="AF782" s="26">
        <v>0</v>
      </c>
      <c r="AG782" s="26"/>
      <c r="AH782" s="26">
        <v>0</v>
      </c>
    </row>
    <row r="783" spans="1:34" x14ac:dyDescent="0.2">
      <c r="A783" s="12" t="s">
        <v>232</v>
      </c>
      <c r="B783" s="12" t="s">
        <v>231</v>
      </c>
      <c r="C783" s="12" t="s">
        <v>50</v>
      </c>
      <c r="D783" s="12" t="s">
        <v>5</v>
      </c>
      <c r="E783" s="12" t="s">
        <v>8</v>
      </c>
      <c r="F783" s="12" t="s">
        <v>9</v>
      </c>
      <c r="G783" s="26">
        <v>6.3</v>
      </c>
      <c r="H783" s="26">
        <v>0</v>
      </c>
      <c r="I783" s="26"/>
      <c r="J783" s="26">
        <v>29</v>
      </c>
      <c r="K783" s="26"/>
      <c r="L783" s="26"/>
      <c r="M783" s="26">
        <v>0</v>
      </c>
      <c r="N783" s="26">
        <v>5</v>
      </c>
      <c r="O783" s="26">
        <v>5</v>
      </c>
      <c r="P783" s="26">
        <v>5</v>
      </c>
      <c r="Q783" s="26">
        <v>5</v>
      </c>
      <c r="R783" s="26">
        <v>5</v>
      </c>
      <c r="S783" s="26">
        <v>8</v>
      </c>
      <c r="T783" s="26">
        <v>8</v>
      </c>
      <c r="U783" s="26">
        <v>0</v>
      </c>
      <c r="V783" s="26">
        <v>0</v>
      </c>
      <c r="W783" s="26">
        <v>0</v>
      </c>
      <c r="X783" s="26">
        <v>0</v>
      </c>
      <c r="Y783" s="26">
        <v>0</v>
      </c>
      <c r="Z783" s="26">
        <v>0</v>
      </c>
      <c r="AA783" s="26">
        <v>0</v>
      </c>
      <c r="AB783" s="26">
        <v>0</v>
      </c>
      <c r="AC783" s="26">
        <v>0</v>
      </c>
      <c r="AD783" s="26">
        <v>0</v>
      </c>
      <c r="AE783" s="26">
        <v>0</v>
      </c>
      <c r="AF783" s="26">
        <v>0</v>
      </c>
      <c r="AG783" s="26"/>
      <c r="AH783" s="26">
        <v>5</v>
      </c>
    </row>
    <row r="784" spans="1:34" x14ac:dyDescent="0.2">
      <c r="A784" s="12" t="s">
        <v>232</v>
      </c>
      <c r="B784" s="12" t="s">
        <v>231</v>
      </c>
      <c r="C784" s="12" t="s">
        <v>51</v>
      </c>
      <c r="D784" s="12" t="s">
        <v>5</v>
      </c>
      <c r="E784" s="12" t="s">
        <v>8</v>
      </c>
      <c r="F784" s="12" t="s">
        <v>9</v>
      </c>
      <c r="G784" s="26">
        <v>1</v>
      </c>
      <c r="H784" s="26">
        <v>0</v>
      </c>
      <c r="I784" s="26"/>
      <c r="J784" s="26">
        <v>0</v>
      </c>
      <c r="K784" s="26"/>
      <c r="L784" s="26"/>
      <c r="M784" s="26"/>
      <c r="N784" s="26">
        <v>0</v>
      </c>
      <c r="O784" s="26">
        <v>0</v>
      </c>
      <c r="P784" s="26">
        <v>0</v>
      </c>
      <c r="Q784" s="26">
        <v>0</v>
      </c>
      <c r="R784" s="26">
        <v>0</v>
      </c>
      <c r="S784" s="26">
        <v>0</v>
      </c>
      <c r="T784" s="26"/>
      <c r="U784" s="26"/>
      <c r="V784" s="26">
        <v>0</v>
      </c>
      <c r="W784" s="26">
        <v>0</v>
      </c>
      <c r="X784" s="26">
        <v>0</v>
      </c>
      <c r="Y784" s="26">
        <v>0</v>
      </c>
      <c r="Z784" s="26">
        <v>0</v>
      </c>
      <c r="AA784" s="26">
        <v>0</v>
      </c>
      <c r="AB784" s="26">
        <v>0</v>
      </c>
      <c r="AC784" s="26">
        <v>0</v>
      </c>
      <c r="AD784" s="26">
        <v>0</v>
      </c>
      <c r="AE784" s="26">
        <v>0</v>
      </c>
      <c r="AF784" s="26">
        <v>0</v>
      </c>
      <c r="AG784" s="26"/>
      <c r="AH784" s="26">
        <v>0</v>
      </c>
    </row>
    <row r="785" spans="1:34" x14ac:dyDescent="0.2">
      <c r="A785" s="12" t="s">
        <v>232</v>
      </c>
      <c r="B785" s="12" t="s">
        <v>231</v>
      </c>
      <c r="C785" s="12" t="s">
        <v>52</v>
      </c>
      <c r="D785" s="12" t="s">
        <v>5</v>
      </c>
      <c r="E785" s="12" t="s">
        <v>8</v>
      </c>
      <c r="F785" s="12" t="s">
        <v>9</v>
      </c>
      <c r="G785" s="26">
        <v>0</v>
      </c>
      <c r="H785" s="26"/>
      <c r="I785" s="26"/>
      <c r="J785" s="26">
        <v>2.9</v>
      </c>
      <c r="K785" s="26">
        <v>0</v>
      </c>
      <c r="L785" s="26">
        <v>0</v>
      </c>
      <c r="M785" s="26">
        <v>0</v>
      </c>
      <c r="N785" s="26">
        <v>0</v>
      </c>
      <c r="O785" s="26">
        <v>0</v>
      </c>
      <c r="P785" s="26">
        <v>0</v>
      </c>
      <c r="Q785" s="26">
        <v>0</v>
      </c>
      <c r="R785" s="26">
        <v>0</v>
      </c>
      <c r="S785" s="26">
        <v>0</v>
      </c>
      <c r="T785" s="26">
        <v>0</v>
      </c>
      <c r="U785" s="26">
        <v>0</v>
      </c>
      <c r="V785" s="26">
        <v>0</v>
      </c>
      <c r="W785" s="26">
        <v>0</v>
      </c>
      <c r="X785" s="26">
        <v>0</v>
      </c>
      <c r="Y785" s="26">
        <v>0</v>
      </c>
      <c r="Z785" s="26">
        <v>0</v>
      </c>
      <c r="AA785" s="26">
        <v>0</v>
      </c>
      <c r="AB785" s="26">
        <v>0</v>
      </c>
      <c r="AC785" s="26">
        <v>0</v>
      </c>
      <c r="AD785" s="26">
        <v>0</v>
      </c>
      <c r="AE785" s="26">
        <v>0</v>
      </c>
      <c r="AF785" s="26">
        <v>0</v>
      </c>
      <c r="AG785" s="26"/>
      <c r="AH785" s="26">
        <v>0</v>
      </c>
    </row>
    <row r="786" spans="1:34" x14ac:dyDescent="0.2">
      <c r="A786" s="12" t="s">
        <v>232</v>
      </c>
      <c r="B786" s="12" t="s">
        <v>231</v>
      </c>
      <c r="C786" s="12" t="s">
        <v>53</v>
      </c>
      <c r="D786" s="12" t="s">
        <v>5</v>
      </c>
      <c r="E786" s="12" t="s">
        <v>8</v>
      </c>
      <c r="F786" s="12" t="s">
        <v>9</v>
      </c>
      <c r="G786" s="26">
        <v>500</v>
      </c>
      <c r="H786" s="26"/>
      <c r="I786" s="26"/>
      <c r="J786" s="26">
        <v>19</v>
      </c>
      <c r="K786" s="26"/>
      <c r="L786" s="26">
        <v>0</v>
      </c>
      <c r="M786" s="26">
        <v>0</v>
      </c>
      <c r="N786" s="26">
        <v>0</v>
      </c>
      <c r="O786" s="26">
        <v>0</v>
      </c>
      <c r="P786" s="26">
        <v>0</v>
      </c>
      <c r="Q786" s="26">
        <v>0</v>
      </c>
      <c r="R786" s="26">
        <v>0</v>
      </c>
      <c r="S786" s="26">
        <v>0</v>
      </c>
      <c r="T786" s="26">
        <v>0</v>
      </c>
      <c r="U786" s="26">
        <v>0</v>
      </c>
      <c r="V786" s="26">
        <v>0</v>
      </c>
      <c r="W786" s="26">
        <v>0</v>
      </c>
      <c r="X786" s="26">
        <v>0</v>
      </c>
      <c r="Y786" s="26">
        <v>0</v>
      </c>
      <c r="Z786" s="26">
        <v>0</v>
      </c>
      <c r="AA786" s="26">
        <v>0</v>
      </c>
      <c r="AB786" s="26">
        <v>0</v>
      </c>
      <c r="AC786" s="26">
        <v>0</v>
      </c>
      <c r="AD786" s="26">
        <v>0</v>
      </c>
      <c r="AE786" s="26">
        <v>0</v>
      </c>
      <c r="AF786" s="26">
        <v>0</v>
      </c>
      <c r="AG786" s="26"/>
      <c r="AH786" s="26">
        <v>0</v>
      </c>
    </row>
    <row r="787" spans="1:34" x14ac:dyDescent="0.2">
      <c r="A787" s="12" t="s">
        <v>232</v>
      </c>
      <c r="B787" s="12" t="s">
        <v>231</v>
      </c>
      <c r="C787" s="12" t="s">
        <v>54</v>
      </c>
      <c r="D787" s="12" t="s">
        <v>5</v>
      </c>
      <c r="E787" s="12" t="s">
        <v>8</v>
      </c>
      <c r="F787" s="12" t="s">
        <v>9</v>
      </c>
      <c r="G787" s="26">
        <v>280</v>
      </c>
      <c r="H787" s="26"/>
      <c r="I787" s="26">
        <v>250</v>
      </c>
      <c r="J787" s="26">
        <v>184</v>
      </c>
      <c r="K787" s="26">
        <v>161</v>
      </c>
      <c r="L787" s="26">
        <v>102</v>
      </c>
      <c r="M787" s="26">
        <v>50</v>
      </c>
      <c r="N787" s="26">
        <v>20</v>
      </c>
      <c r="O787" s="26">
        <v>32</v>
      </c>
      <c r="P787" s="26">
        <v>0</v>
      </c>
      <c r="Q787" s="26">
        <v>13.3</v>
      </c>
      <c r="R787" s="26">
        <v>3</v>
      </c>
      <c r="S787" s="26">
        <v>0</v>
      </c>
      <c r="T787" s="26">
        <v>10</v>
      </c>
      <c r="U787" s="26">
        <v>26</v>
      </c>
      <c r="V787" s="26">
        <v>5</v>
      </c>
      <c r="W787" s="26">
        <v>0.8</v>
      </c>
      <c r="X787" s="26">
        <v>0</v>
      </c>
      <c r="Y787" s="26">
        <v>0</v>
      </c>
      <c r="Z787" s="26">
        <v>0</v>
      </c>
      <c r="AA787" s="26">
        <v>0</v>
      </c>
      <c r="AB787" s="26">
        <v>0</v>
      </c>
      <c r="AC787" s="26">
        <v>0</v>
      </c>
      <c r="AD787" s="26">
        <v>0</v>
      </c>
      <c r="AE787" s="26">
        <v>0</v>
      </c>
      <c r="AF787" s="26"/>
      <c r="AG787" s="26"/>
      <c r="AH787" s="26">
        <v>30.1</v>
      </c>
    </row>
    <row r="788" spans="1:34" x14ac:dyDescent="0.2">
      <c r="A788" s="12" t="s">
        <v>232</v>
      </c>
      <c r="B788" s="12" t="s">
        <v>231</v>
      </c>
      <c r="C788" s="12" t="s">
        <v>55</v>
      </c>
      <c r="D788" s="12" t="s">
        <v>5</v>
      </c>
      <c r="E788" s="12" t="s">
        <v>8</v>
      </c>
      <c r="F788" s="12" t="s">
        <v>9</v>
      </c>
      <c r="G788" s="26">
        <v>3.8</v>
      </c>
      <c r="H788" s="26"/>
      <c r="I788" s="26">
        <v>2.6</v>
      </c>
      <c r="J788" s="26">
        <v>3.6</v>
      </c>
      <c r="K788" s="26">
        <v>0</v>
      </c>
      <c r="L788" s="26">
        <v>0</v>
      </c>
      <c r="M788" s="26">
        <v>0</v>
      </c>
      <c r="N788" s="26">
        <v>0</v>
      </c>
      <c r="O788" s="26">
        <v>0</v>
      </c>
      <c r="P788" s="26">
        <v>0</v>
      </c>
      <c r="Q788" s="26">
        <v>0</v>
      </c>
      <c r="R788" s="26">
        <v>0</v>
      </c>
      <c r="S788" s="26">
        <v>0</v>
      </c>
      <c r="T788" s="26">
        <v>0</v>
      </c>
      <c r="U788" s="26">
        <v>0</v>
      </c>
      <c r="V788" s="26">
        <v>0</v>
      </c>
      <c r="W788" s="26">
        <v>0</v>
      </c>
      <c r="X788" s="26">
        <v>0</v>
      </c>
      <c r="Y788" s="26">
        <v>0</v>
      </c>
      <c r="Z788" s="26">
        <v>0</v>
      </c>
      <c r="AA788" s="26">
        <v>0</v>
      </c>
      <c r="AB788" s="26">
        <v>0</v>
      </c>
      <c r="AC788" s="26">
        <v>0</v>
      </c>
      <c r="AD788" s="26">
        <v>0</v>
      </c>
      <c r="AE788" s="26">
        <v>0</v>
      </c>
      <c r="AF788" s="26">
        <v>0</v>
      </c>
      <c r="AG788" s="26"/>
      <c r="AH788" s="26">
        <v>0</v>
      </c>
    </row>
    <row r="789" spans="1:34" x14ac:dyDescent="0.2">
      <c r="A789" s="12" t="s">
        <v>232</v>
      </c>
      <c r="B789" s="12" t="s">
        <v>231</v>
      </c>
      <c r="C789" s="12" t="s">
        <v>56</v>
      </c>
      <c r="D789" s="12" t="s">
        <v>5</v>
      </c>
      <c r="E789" s="12" t="s">
        <v>8</v>
      </c>
      <c r="F789" s="12" t="s">
        <v>9</v>
      </c>
      <c r="G789" s="26">
        <v>110</v>
      </c>
      <c r="H789" s="26">
        <v>290</v>
      </c>
      <c r="I789" s="26"/>
      <c r="J789" s="26"/>
      <c r="K789" s="26"/>
      <c r="L789" s="26"/>
      <c r="M789" s="26"/>
      <c r="N789" s="26">
        <v>0</v>
      </c>
      <c r="O789" s="26">
        <v>0</v>
      </c>
      <c r="P789" s="26">
        <v>0</v>
      </c>
      <c r="Q789" s="26">
        <v>0</v>
      </c>
      <c r="R789" s="26">
        <v>0</v>
      </c>
      <c r="S789" s="26">
        <v>0</v>
      </c>
      <c r="T789" s="26">
        <v>0</v>
      </c>
      <c r="U789" s="26">
        <v>0</v>
      </c>
      <c r="V789" s="26">
        <v>0</v>
      </c>
      <c r="W789" s="26">
        <v>0</v>
      </c>
      <c r="X789" s="26">
        <v>0</v>
      </c>
      <c r="Y789" s="26">
        <v>0</v>
      </c>
      <c r="Z789" s="26">
        <v>0</v>
      </c>
      <c r="AA789" s="26">
        <v>0</v>
      </c>
      <c r="AB789" s="26">
        <v>0</v>
      </c>
      <c r="AC789" s="26">
        <v>0</v>
      </c>
      <c r="AD789" s="26">
        <v>0</v>
      </c>
      <c r="AE789" s="26">
        <v>0</v>
      </c>
      <c r="AF789" s="26">
        <v>0</v>
      </c>
      <c r="AG789" s="26"/>
      <c r="AH789" s="26">
        <v>0</v>
      </c>
    </row>
    <row r="790" spans="1:34" x14ac:dyDescent="0.2">
      <c r="A790" s="12" t="s">
        <v>232</v>
      </c>
      <c r="B790" s="12" t="s">
        <v>231</v>
      </c>
      <c r="C790" s="12" t="s">
        <v>57</v>
      </c>
      <c r="D790" s="12" t="s">
        <v>5</v>
      </c>
      <c r="E790" s="12" t="s">
        <v>8</v>
      </c>
      <c r="F790" s="12" t="s">
        <v>9</v>
      </c>
      <c r="G790" s="26">
        <v>35.5</v>
      </c>
      <c r="H790" s="26">
        <v>13</v>
      </c>
      <c r="I790" s="26"/>
      <c r="J790" s="26">
        <v>10.199999999999999</v>
      </c>
      <c r="K790" s="26"/>
      <c r="L790" s="26"/>
      <c r="M790" s="26"/>
      <c r="N790" s="26">
        <v>380</v>
      </c>
      <c r="O790" s="26">
        <v>190</v>
      </c>
      <c r="P790" s="26">
        <v>86</v>
      </c>
      <c r="Q790" s="26">
        <v>184.4</v>
      </c>
      <c r="R790" s="26">
        <v>33.299999999999997</v>
      </c>
      <c r="S790" s="26">
        <v>48</v>
      </c>
      <c r="T790" s="26">
        <v>492</v>
      </c>
      <c r="U790" s="26">
        <v>492</v>
      </c>
      <c r="V790" s="26">
        <v>27.9</v>
      </c>
      <c r="W790" s="26">
        <v>22.9</v>
      </c>
      <c r="X790" s="26">
        <v>22.8</v>
      </c>
      <c r="Y790" s="26">
        <v>6.8</v>
      </c>
      <c r="Z790" s="26">
        <v>2.6</v>
      </c>
      <c r="AA790" s="26">
        <v>0</v>
      </c>
      <c r="AB790" s="26">
        <v>0</v>
      </c>
      <c r="AC790" s="26">
        <v>0</v>
      </c>
      <c r="AD790" s="26">
        <v>0</v>
      </c>
      <c r="AE790" s="26">
        <v>0</v>
      </c>
      <c r="AF790" s="26">
        <v>0</v>
      </c>
      <c r="AG790" s="26"/>
      <c r="AH790" s="26">
        <v>218.7</v>
      </c>
    </row>
    <row r="791" spans="1:34" x14ac:dyDescent="0.2">
      <c r="A791" s="12" t="s">
        <v>232</v>
      </c>
      <c r="B791" s="12" t="s">
        <v>231</v>
      </c>
      <c r="C791" s="12" t="s">
        <v>58</v>
      </c>
      <c r="D791" s="12" t="s">
        <v>5</v>
      </c>
      <c r="E791" s="12" t="s">
        <v>8</v>
      </c>
      <c r="F791" s="12" t="s">
        <v>9</v>
      </c>
      <c r="G791" s="26">
        <v>0</v>
      </c>
      <c r="H791" s="26">
        <v>0</v>
      </c>
      <c r="I791" s="26"/>
      <c r="J791" s="26">
        <v>0</v>
      </c>
      <c r="K791" s="26"/>
      <c r="L791" s="26"/>
      <c r="M791" s="26"/>
      <c r="N791" s="26">
        <v>0</v>
      </c>
      <c r="O791" s="26">
        <v>0</v>
      </c>
      <c r="P791" s="26">
        <v>0</v>
      </c>
      <c r="Q791" s="26">
        <v>0</v>
      </c>
      <c r="R791" s="26">
        <v>0</v>
      </c>
      <c r="S791" s="26">
        <v>0</v>
      </c>
      <c r="T791" s="26">
        <v>0</v>
      </c>
      <c r="U791" s="26">
        <v>0</v>
      </c>
      <c r="V791" s="26">
        <v>0</v>
      </c>
      <c r="W791" s="26">
        <v>0</v>
      </c>
      <c r="X791" s="26">
        <v>0</v>
      </c>
      <c r="Y791" s="26">
        <v>0</v>
      </c>
      <c r="Z791" s="26">
        <v>0</v>
      </c>
      <c r="AA791" s="26">
        <v>0</v>
      </c>
      <c r="AB791" s="26">
        <v>0</v>
      </c>
      <c r="AC791" s="26">
        <v>0</v>
      </c>
      <c r="AD791" s="26">
        <v>0</v>
      </c>
      <c r="AE791" s="26">
        <v>0</v>
      </c>
      <c r="AF791" s="26">
        <v>0</v>
      </c>
      <c r="AG791" s="26"/>
      <c r="AH791" s="26">
        <v>0</v>
      </c>
    </row>
    <row r="792" spans="1:34" x14ac:dyDescent="0.2">
      <c r="A792" s="12" t="s">
        <v>232</v>
      </c>
      <c r="B792" s="12" t="s">
        <v>231</v>
      </c>
      <c r="C792" s="12" t="s">
        <v>59</v>
      </c>
      <c r="D792" s="12" t="s">
        <v>5</v>
      </c>
      <c r="E792" s="12" t="s">
        <v>8</v>
      </c>
      <c r="F792" s="12" t="s">
        <v>9</v>
      </c>
      <c r="G792" s="26">
        <v>0</v>
      </c>
      <c r="H792" s="26"/>
      <c r="I792" s="26"/>
      <c r="J792" s="26"/>
      <c r="K792" s="26"/>
      <c r="L792" s="26">
        <v>0</v>
      </c>
      <c r="M792" s="26">
        <v>0</v>
      </c>
      <c r="N792" s="26">
        <v>0</v>
      </c>
      <c r="O792" s="26">
        <v>0</v>
      </c>
      <c r="P792" s="26">
        <v>0</v>
      </c>
      <c r="Q792" s="26">
        <v>0</v>
      </c>
      <c r="R792" s="26">
        <v>0</v>
      </c>
      <c r="S792" s="26">
        <v>0</v>
      </c>
      <c r="T792" s="26">
        <v>0</v>
      </c>
      <c r="U792" s="26">
        <v>0</v>
      </c>
      <c r="V792" s="26">
        <v>0</v>
      </c>
      <c r="W792" s="26">
        <v>0</v>
      </c>
      <c r="X792" s="26">
        <v>0</v>
      </c>
      <c r="Y792" s="26">
        <v>0</v>
      </c>
      <c r="Z792" s="26">
        <v>0</v>
      </c>
      <c r="AA792" s="26">
        <v>0</v>
      </c>
      <c r="AB792" s="26">
        <v>0</v>
      </c>
      <c r="AC792" s="26">
        <v>0</v>
      </c>
      <c r="AD792" s="26">
        <v>0</v>
      </c>
      <c r="AE792" s="26">
        <v>0</v>
      </c>
      <c r="AF792" s="26">
        <v>0</v>
      </c>
      <c r="AG792" s="26"/>
      <c r="AH792" s="26">
        <v>0</v>
      </c>
    </row>
    <row r="793" spans="1:34" x14ac:dyDescent="0.2">
      <c r="A793" s="12" t="s">
        <v>232</v>
      </c>
      <c r="B793" s="12" t="s">
        <v>231</v>
      </c>
      <c r="C793" s="12" t="s">
        <v>60</v>
      </c>
      <c r="D793" s="12" t="s">
        <v>5</v>
      </c>
      <c r="E793" s="12" t="s">
        <v>8</v>
      </c>
      <c r="F793" s="12" t="s">
        <v>9</v>
      </c>
      <c r="G793" s="26">
        <v>6.1</v>
      </c>
      <c r="H793" s="26"/>
      <c r="I793" s="26"/>
      <c r="J793" s="26"/>
      <c r="K793" s="26">
        <v>2.8</v>
      </c>
      <c r="L793" s="26">
        <v>2.8</v>
      </c>
      <c r="M793" s="26">
        <v>5</v>
      </c>
      <c r="N793" s="26">
        <v>3.1</v>
      </c>
      <c r="O793" s="26">
        <v>5.4</v>
      </c>
      <c r="P793" s="26">
        <v>4.2</v>
      </c>
      <c r="Q793" s="26">
        <v>5.4</v>
      </c>
      <c r="R793" s="26">
        <v>6</v>
      </c>
      <c r="S793" s="26">
        <v>6.6</v>
      </c>
      <c r="T793" s="26">
        <v>3</v>
      </c>
      <c r="U793" s="26">
        <v>0</v>
      </c>
      <c r="V793" s="26">
        <v>0</v>
      </c>
      <c r="W793" s="26">
        <v>0</v>
      </c>
      <c r="X793" s="26">
        <v>0</v>
      </c>
      <c r="Y793" s="26">
        <v>0</v>
      </c>
      <c r="Z793" s="26">
        <v>0</v>
      </c>
      <c r="AA793" s="26">
        <v>0</v>
      </c>
      <c r="AB793" s="26">
        <v>0</v>
      </c>
      <c r="AC793" s="26">
        <v>0</v>
      </c>
      <c r="AD793" s="26">
        <v>0</v>
      </c>
      <c r="AE793" s="26">
        <v>0</v>
      </c>
      <c r="AF793" s="26">
        <v>0</v>
      </c>
      <c r="AG793" s="26"/>
      <c r="AH793" s="26">
        <v>4.2</v>
      </c>
    </row>
    <row r="794" spans="1:34" x14ac:dyDescent="0.2">
      <c r="A794" s="12" t="s">
        <v>232</v>
      </c>
      <c r="B794" s="12" t="s">
        <v>231</v>
      </c>
      <c r="C794" s="12" t="s">
        <v>61</v>
      </c>
      <c r="D794" s="12" t="s">
        <v>5</v>
      </c>
      <c r="E794" s="12" t="s">
        <v>8</v>
      </c>
      <c r="F794" s="12" t="s">
        <v>9</v>
      </c>
      <c r="G794" s="26">
        <v>45</v>
      </c>
      <c r="H794" s="26"/>
      <c r="I794" s="26">
        <v>45</v>
      </c>
      <c r="J794" s="26">
        <v>45</v>
      </c>
      <c r="K794" s="26">
        <v>53.3</v>
      </c>
      <c r="L794" s="26">
        <v>12.2</v>
      </c>
      <c r="M794" s="26">
        <v>15.4</v>
      </c>
      <c r="N794" s="26">
        <v>16.5</v>
      </c>
      <c r="O794" s="26">
        <v>0</v>
      </c>
      <c r="P794" s="26">
        <v>0</v>
      </c>
      <c r="Q794" s="26">
        <v>0</v>
      </c>
      <c r="R794" s="26">
        <v>0</v>
      </c>
      <c r="S794" s="26">
        <v>0</v>
      </c>
      <c r="T794" s="26">
        <v>0</v>
      </c>
      <c r="U794" s="26">
        <v>0</v>
      </c>
      <c r="V794" s="26">
        <v>0</v>
      </c>
      <c r="W794" s="26">
        <v>0</v>
      </c>
      <c r="X794" s="26">
        <v>0</v>
      </c>
      <c r="Y794" s="26">
        <v>0</v>
      </c>
      <c r="Z794" s="26">
        <v>0</v>
      </c>
      <c r="AA794" s="26">
        <v>0</v>
      </c>
      <c r="AB794" s="26">
        <v>0</v>
      </c>
      <c r="AC794" s="26">
        <v>0</v>
      </c>
      <c r="AD794" s="26">
        <v>0</v>
      </c>
      <c r="AE794" s="26">
        <v>0</v>
      </c>
      <c r="AF794" s="26">
        <v>0</v>
      </c>
      <c r="AG794" s="26"/>
      <c r="AH794" s="26">
        <v>5.5</v>
      </c>
    </row>
    <row r="795" spans="1:34" x14ac:dyDescent="0.2">
      <c r="A795" s="12" t="s">
        <v>232</v>
      </c>
      <c r="B795" s="12" t="s">
        <v>231</v>
      </c>
      <c r="C795" s="12" t="s">
        <v>62</v>
      </c>
      <c r="D795" s="12" t="s">
        <v>5</v>
      </c>
      <c r="E795" s="12" t="s">
        <v>8</v>
      </c>
      <c r="F795" s="12" t="s">
        <v>9</v>
      </c>
      <c r="G795" s="26">
        <v>3000</v>
      </c>
      <c r="H795" s="26">
        <v>2100</v>
      </c>
      <c r="I795" s="26">
        <v>2100</v>
      </c>
      <c r="J795" s="26">
        <v>1750</v>
      </c>
      <c r="K795" s="26">
        <v>4200</v>
      </c>
      <c r="L795" s="26">
        <v>4620</v>
      </c>
      <c r="M795" s="26">
        <v>680</v>
      </c>
      <c r="N795" s="26">
        <v>720</v>
      </c>
      <c r="O795" s="26">
        <v>705</v>
      </c>
      <c r="P795" s="26">
        <v>690</v>
      </c>
      <c r="Q795" s="26">
        <v>860</v>
      </c>
      <c r="R795" s="26">
        <v>810</v>
      </c>
      <c r="S795" s="26">
        <v>860</v>
      </c>
      <c r="T795" s="26">
        <v>790</v>
      </c>
      <c r="U795" s="26">
        <v>230</v>
      </c>
      <c r="V795" s="26">
        <v>180</v>
      </c>
      <c r="W795" s="26">
        <v>193</v>
      </c>
      <c r="X795" s="26">
        <v>145</v>
      </c>
      <c r="Y795" s="26">
        <v>44</v>
      </c>
      <c r="Z795" s="26">
        <v>0</v>
      </c>
      <c r="AA795" s="26">
        <v>0</v>
      </c>
      <c r="AB795" s="26">
        <v>0</v>
      </c>
      <c r="AC795" s="26">
        <v>0</v>
      </c>
      <c r="AD795" s="26">
        <v>0</v>
      </c>
      <c r="AE795" s="26">
        <v>0</v>
      </c>
      <c r="AF795" s="26">
        <v>0</v>
      </c>
      <c r="AG795" s="26"/>
      <c r="AH795" s="26">
        <v>705</v>
      </c>
    </row>
    <row r="796" spans="1:34" x14ac:dyDescent="0.2">
      <c r="A796" s="12" t="s">
        <v>232</v>
      </c>
      <c r="B796" s="12" t="s">
        <v>231</v>
      </c>
      <c r="C796" s="12" t="s">
        <v>63</v>
      </c>
      <c r="D796" s="12" t="s">
        <v>5</v>
      </c>
      <c r="E796" s="12" t="s">
        <v>8</v>
      </c>
      <c r="F796" s="12" t="s">
        <v>9</v>
      </c>
      <c r="G796" s="26">
        <v>3.7</v>
      </c>
      <c r="H796" s="26"/>
      <c r="I796" s="26"/>
      <c r="J796" s="26"/>
      <c r="K796" s="26">
        <v>1.1000000000000001</v>
      </c>
      <c r="L796" s="26">
        <v>1.1000000000000001</v>
      </c>
      <c r="M796" s="26">
        <v>1.1000000000000001</v>
      </c>
      <c r="N796" s="26">
        <v>1.1000000000000001</v>
      </c>
      <c r="O796" s="26">
        <v>1.1000000000000001</v>
      </c>
      <c r="P796" s="26">
        <v>0</v>
      </c>
      <c r="Q796" s="26">
        <v>0</v>
      </c>
      <c r="R796" s="26">
        <v>0</v>
      </c>
      <c r="S796" s="26">
        <v>0</v>
      </c>
      <c r="T796" s="26">
        <v>0</v>
      </c>
      <c r="U796" s="26">
        <v>0</v>
      </c>
      <c r="V796" s="26">
        <v>0</v>
      </c>
      <c r="W796" s="26">
        <v>0</v>
      </c>
      <c r="X796" s="26">
        <v>0</v>
      </c>
      <c r="Y796" s="26">
        <v>0</v>
      </c>
      <c r="Z796" s="26">
        <v>0</v>
      </c>
      <c r="AA796" s="26">
        <v>0</v>
      </c>
      <c r="AB796" s="26">
        <v>0</v>
      </c>
      <c r="AC796" s="26">
        <v>0</v>
      </c>
      <c r="AD796" s="26">
        <v>0</v>
      </c>
      <c r="AE796" s="26">
        <v>0</v>
      </c>
      <c r="AF796" s="26">
        <v>0</v>
      </c>
      <c r="AG796" s="26"/>
      <c r="AH796" s="26">
        <v>0.7</v>
      </c>
    </row>
    <row r="797" spans="1:34" x14ac:dyDescent="0.2">
      <c r="A797" s="12" t="s">
        <v>232</v>
      </c>
      <c r="B797" s="12" t="s">
        <v>231</v>
      </c>
      <c r="C797" s="12" t="s">
        <v>64</v>
      </c>
      <c r="D797" s="12" t="s">
        <v>5</v>
      </c>
      <c r="E797" s="12" t="s">
        <v>8</v>
      </c>
      <c r="F797" s="12" t="s">
        <v>9</v>
      </c>
      <c r="G797" s="26">
        <v>5</v>
      </c>
      <c r="H797" s="26">
        <v>5</v>
      </c>
      <c r="I797" s="26">
        <v>22</v>
      </c>
      <c r="J797" s="26">
        <v>22</v>
      </c>
      <c r="K797" s="26">
        <v>25</v>
      </c>
      <c r="L797" s="26">
        <v>26</v>
      </c>
      <c r="M797" s="26">
        <v>28</v>
      </c>
      <c r="N797" s="26">
        <v>27</v>
      </c>
      <c r="O797" s="26">
        <v>27</v>
      </c>
      <c r="P797" s="26">
        <v>31</v>
      </c>
      <c r="Q797" s="26">
        <v>29</v>
      </c>
      <c r="R797" s="26">
        <v>15</v>
      </c>
      <c r="S797" s="26">
        <v>25</v>
      </c>
      <c r="T797" s="26">
        <v>20</v>
      </c>
      <c r="U797" s="26">
        <v>10</v>
      </c>
      <c r="V797" s="26">
        <v>6</v>
      </c>
      <c r="W797" s="26">
        <v>4</v>
      </c>
      <c r="X797" s="26">
        <v>2</v>
      </c>
      <c r="Y797" s="26">
        <v>1</v>
      </c>
      <c r="Z797" s="26">
        <v>1</v>
      </c>
      <c r="AA797" s="26">
        <v>0</v>
      </c>
      <c r="AB797" s="26">
        <v>0</v>
      </c>
      <c r="AC797" s="26">
        <v>0</v>
      </c>
      <c r="AD797" s="26">
        <v>0</v>
      </c>
      <c r="AE797" s="26">
        <v>0</v>
      </c>
      <c r="AF797" s="26">
        <v>0</v>
      </c>
      <c r="AG797" s="26"/>
      <c r="AH797" s="26">
        <v>28.3</v>
      </c>
    </row>
    <row r="798" spans="1:34" x14ac:dyDescent="0.2">
      <c r="A798" s="12" t="s">
        <v>232</v>
      </c>
      <c r="B798" s="12" t="s">
        <v>231</v>
      </c>
      <c r="C798" s="12" t="s">
        <v>65</v>
      </c>
      <c r="D798" s="12" t="s">
        <v>5</v>
      </c>
      <c r="E798" s="12" t="s">
        <v>8</v>
      </c>
      <c r="F798" s="12" t="s">
        <v>9</v>
      </c>
      <c r="G798" s="26">
        <v>3</v>
      </c>
      <c r="H798" s="26">
        <v>0.3</v>
      </c>
      <c r="I798" s="26"/>
      <c r="J798" s="26">
        <v>0.3</v>
      </c>
      <c r="K798" s="26"/>
      <c r="L798" s="26"/>
      <c r="M798" s="26"/>
      <c r="N798" s="26">
        <v>1.5</v>
      </c>
      <c r="O798" s="26">
        <v>5.3</v>
      </c>
      <c r="P798" s="26">
        <v>0.2</v>
      </c>
      <c r="Q798" s="26">
        <v>0</v>
      </c>
      <c r="R798" s="26">
        <v>0</v>
      </c>
      <c r="S798" s="26">
        <v>0</v>
      </c>
      <c r="T798" s="26"/>
      <c r="U798" s="26"/>
      <c r="V798" s="26"/>
      <c r="W798" s="26"/>
      <c r="X798" s="26">
        <v>0.3</v>
      </c>
      <c r="Y798" s="26">
        <v>0</v>
      </c>
      <c r="Z798" s="26">
        <v>0</v>
      </c>
      <c r="AA798" s="26">
        <v>0</v>
      </c>
      <c r="AB798" s="26">
        <v>0</v>
      </c>
      <c r="AC798" s="26">
        <v>0</v>
      </c>
      <c r="AD798" s="26">
        <v>0</v>
      </c>
      <c r="AE798" s="26">
        <v>0</v>
      </c>
      <c r="AF798" s="26">
        <v>0</v>
      </c>
      <c r="AG798" s="26"/>
      <c r="AH798" s="26">
        <v>2.2999999999999998</v>
      </c>
    </row>
    <row r="799" spans="1:34" x14ac:dyDescent="0.2">
      <c r="A799" s="12" t="s">
        <v>232</v>
      </c>
      <c r="B799" s="12" t="s">
        <v>231</v>
      </c>
      <c r="C799" s="12" t="s">
        <v>66</v>
      </c>
      <c r="D799" s="12" t="s">
        <v>5</v>
      </c>
      <c r="E799" s="12" t="s">
        <v>8</v>
      </c>
      <c r="F799" s="12" t="s">
        <v>9</v>
      </c>
      <c r="G799" s="26">
        <v>15</v>
      </c>
      <c r="H799" s="26"/>
      <c r="I799" s="26"/>
      <c r="J799" s="26"/>
      <c r="K799" s="26"/>
      <c r="L799" s="26"/>
      <c r="M799" s="26"/>
      <c r="N799" s="26">
        <v>3</v>
      </c>
      <c r="O799" s="26">
        <v>0.2</v>
      </c>
      <c r="P799" s="26">
        <v>0.1</v>
      </c>
      <c r="Q799" s="26">
        <v>0</v>
      </c>
      <c r="R799" s="26">
        <v>0.9</v>
      </c>
      <c r="S799" s="26">
        <v>0.9</v>
      </c>
      <c r="T799" s="26">
        <v>0.9</v>
      </c>
      <c r="U799" s="26">
        <v>0.9</v>
      </c>
      <c r="V799" s="26">
        <v>0.9</v>
      </c>
      <c r="W799" s="26">
        <v>0.5</v>
      </c>
      <c r="X799" s="26">
        <v>0.4</v>
      </c>
      <c r="Y799" s="26">
        <v>0.1</v>
      </c>
      <c r="Z799" s="26">
        <v>0</v>
      </c>
      <c r="AA799" s="26">
        <v>0</v>
      </c>
      <c r="AB799" s="26">
        <v>0</v>
      </c>
      <c r="AC799" s="26">
        <v>0</v>
      </c>
      <c r="AD799" s="26">
        <v>0</v>
      </c>
      <c r="AE799" s="26">
        <v>0</v>
      </c>
      <c r="AF799" s="26">
        <v>0</v>
      </c>
      <c r="AG799" s="26"/>
      <c r="AH799" s="26">
        <v>1.1000000000000001</v>
      </c>
    </row>
    <row r="800" spans="1:34" x14ac:dyDescent="0.2">
      <c r="A800" s="12" t="s">
        <v>232</v>
      </c>
      <c r="B800" s="12" t="s">
        <v>231</v>
      </c>
      <c r="C800" s="12" t="s">
        <v>257</v>
      </c>
      <c r="D800" s="12" t="s">
        <v>5</v>
      </c>
      <c r="E800" s="12" t="s">
        <v>8</v>
      </c>
      <c r="F800" s="12" t="s">
        <v>9</v>
      </c>
      <c r="G800" s="26">
        <v>81</v>
      </c>
      <c r="H800" s="26">
        <v>67.8</v>
      </c>
      <c r="I800" s="26">
        <v>61.2</v>
      </c>
      <c r="J800" s="26">
        <v>11.4</v>
      </c>
      <c r="K800" s="26">
        <v>11.4</v>
      </c>
      <c r="L800" s="26">
        <v>13.2</v>
      </c>
      <c r="M800" s="26">
        <v>15</v>
      </c>
      <c r="N800" s="26">
        <v>16.8</v>
      </c>
      <c r="O800" s="26">
        <v>17.7</v>
      </c>
      <c r="P800" s="26">
        <v>18.600000000000001</v>
      </c>
      <c r="Q800" s="26">
        <v>19.5</v>
      </c>
      <c r="R800" s="26">
        <v>20.399999999999999</v>
      </c>
      <c r="S800" s="26">
        <v>21.3</v>
      </c>
      <c r="T800" s="26">
        <v>23.4</v>
      </c>
      <c r="U800" s="26">
        <v>24.5</v>
      </c>
      <c r="V800" s="26">
        <v>25.7</v>
      </c>
      <c r="W800" s="26">
        <v>23.4</v>
      </c>
      <c r="X800" s="26">
        <v>20.100000000000001</v>
      </c>
      <c r="Y800" s="26">
        <v>18.8</v>
      </c>
      <c r="Z800" s="26">
        <v>13.2</v>
      </c>
      <c r="AA800" s="26">
        <v>0</v>
      </c>
      <c r="AB800" s="26">
        <v>0</v>
      </c>
      <c r="AC800" s="26">
        <v>0</v>
      </c>
      <c r="AD800" s="26">
        <v>0</v>
      </c>
      <c r="AE800" s="26">
        <v>0</v>
      </c>
      <c r="AF800" s="26"/>
      <c r="AG800" s="26"/>
      <c r="AH800" s="26">
        <v>17.7</v>
      </c>
    </row>
    <row r="801" spans="1:34" x14ac:dyDescent="0.2">
      <c r="A801" s="12" t="s">
        <v>232</v>
      </c>
      <c r="B801" s="12" t="s">
        <v>231</v>
      </c>
      <c r="C801" s="12" t="s">
        <v>67</v>
      </c>
      <c r="D801" s="12" t="s">
        <v>5</v>
      </c>
      <c r="E801" s="12" t="s">
        <v>8</v>
      </c>
      <c r="F801" s="12" t="s">
        <v>9</v>
      </c>
      <c r="G801" s="26">
        <v>3.7</v>
      </c>
      <c r="H801" s="26"/>
      <c r="I801" s="26">
        <v>3.7</v>
      </c>
      <c r="J801" s="26">
        <v>12.3</v>
      </c>
      <c r="K801" s="26">
        <v>0</v>
      </c>
      <c r="L801" s="26">
        <v>0</v>
      </c>
      <c r="M801" s="26">
        <v>0</v>
      </c>
      <c r="N801" s="26">
        <v>0</v>
      </c>
      <c r="O801" s="26">
        <v>0</v>
      </c>
      <c r="P801" s="26">
        <v>0</v>
      </c>
      <c r="Q801" s="26">
        <v>0</v>
      </c>
      <c r="R801" s="26">
        <v>0</v>
      </c>
      <c r="S801" s="26">
        <v>0</v>
      </c>
      <c r="T801" s="26">
        <v>0</v>
      </c>
      <c r="U801" s="26">
        <v>0</v>
      </c>
      <c r="V801" s="26">
        <v>0</v>
      </c>
      <c r="W801" s="26">
        <v>0</v>
      </c>
      <c r="X801" s="26">
        <v>0</v>
      </c>
      <c r="Y801" s="26">
        <v>0</v>
      </c>
      <c r="Z801" s="26">
        <v>0</v>
      </c>
      <c r="AA801" s="26">
        <v>0</v>
      </c>
      <c r="AB801" s="26">
        <v>0</v>
      </c>
      <c r="AC801" s="26">
        <v>0</v>
      </c>
      <c r="AD801" s="26">
        <v>0</v>
      </c>
      <c r="AE801" s="26">
        <v>0</v>
      </c>
      <c r="AF801" s="26">
        <v>0</v>
      </c>
      <c r="AG801" s="26"/>
      <c r="AH801" s="26">
        <v>0</v>
      </c>
    </row>
    <row r="802" spans="1:34" x14ac:dyDescent="0.2">
      <c r="A802" s="12" t="s">
        <v>232</v>
      </c>
      <c r="B802" s="12" t="s">
        <v>231</v>
      </c>
      <c r="C802" s="12" t="s">
        <v>68</v>
      </c>
      <c r="D802" s="12" t="s">
        <v>5</v>
      </c>
      <c r="E802" s="12" t="s">
        <v>8</v>
      </c>
      <c r="F802" s="12" t="s">
        <v>9</v>
      </c>
      <c r="G802" s="26">
        <v>0</v>
      </c>
      <c r="H802" s="26">
        <v>0</v>
      </c>
      <c r="I802" s="26"/>
      <c r="J802" s="26"/>
      <c r="K802" s="26"/>
      <c r="L802" s="26">
        <v>0</v>
      </c>
      <c r="M802" s="26">
        <v>0</v>
      </c>
      <c r="N802" s="26">
        <v>0</v>
      </c>
      <c r="O802" s="26">
        <v>0</v>
      </c>
      <c r="P802" s="26">
        <v>0</v>
      </c>
      <c r="Q802" s="26">
        <v>0</v>
      </c>
      <c r="R802" s="26">
        <v>0</v>
      </c>
      <c r="S802" s="26">
        <v>0</v>
      </c>
      <c r="T802" s="26">
        <v>0</v>
      </c>
      <c r="U802" s="26">
        <v>0</v>
      </c>
      <c r="V802" s="26">
        <v>0</v>
      </c>
      <c r="W802" s="26">
        <v>0</v>
      </c>
      <c r="X802" s="26">
        <v>0</v>
      </c>
      <c r="Y802" s="26">
        <v>0</v>
      </c>
      <c r="Z802" s="26">
        <v>0</v>
      </c>
      <c r="AA802" s="26">
        <v>0</v>
      </c>
      <c r="AB802" s="26">
        <v>0</v>
      </c>
      <c r="AC802" s="26">
        <v>0</v>
      </c>
      <c r="AD802" s="26">
        <v>0</v>
      </c>
      <c r="AE802" s="26">
        <v>0</v>
      </c>
      <c r="AF802" s="26">
        <v>0</v>
      </c>
      <c r="AG802" s="26"/>
      <c r="AH802" s="26">
        <v>0</v>
      </c>
    </row>
    <row r="803" spans="1:34" x14ac:dyDescent="0.2">
      <c r="A803" s="12" t="s">
        <v>232</v>
      </c>
      <c r="B803" s="12" t="s">
        <v>231</v>
      </c>
      <c r="C803" s="12" t="s">
        <v>69</v>
      </c>
      <c r="D803" s="12" t="s">
        <v>5</v>
      </c>
      <c r="E803" s="12" t="s">
        <v>8</v>
      </c>
      <c r="F803" s="12" t="s">
        <v>9</v>
      </c>
      <c r="G803" s="26">
        <v>1.5</v>
      </c>
      <c r="H803" s="26"/>
      <c r="I803" s="26">
        <v>0</v>
      </c>
      <c r="J803" s="26">
        <v>0</v>
      </c>
      <c r="K803" s="26">
        <v>0</v>
      </c>
      <c r="L803" s="26">
        <v>0</v>
      </c>
      <c r="M803" s="26">
        <v>0</v>
      </c>
      <c r="N803" s="26">
        <v>0</v>
      </c>
      <c r="O803" s="26">
        <v>0</v>
      </c>
      <c r="P803" s="26">
        <v>0</v>
      </c>
      <c r="Q803" s="26">
        <v>0</v>
      </c>
      <c r="R803" s="26">
        <v>0</v>
      </c>
      <c r="S803" s="26">
        <v>0</v>
      </c>
      <c r="T803" s="26">
        <v>0</v>
      </c>
      <c r="U803" s="26">
        <v>0</v>
      </c>
      <c r="V803" s="26">
        <v>0</v>
      </c>
      <c r="W803" s="26">
        <v>0</v>
      </c>
      <c r="X803" s="26">
        <v>0</v>
      </c>
      <c r="Y803" s="26">
        <v>0</v>
      </c>
      <c r="Z803" s="26">
        <v>0</v>
      </c>
      <c r="AA803" s="26">
        <v>0</v>
      </c>
      <c r="AB803" s="26">
        <v>0</v>
      </c>
      <c r="AC803" s="26">
        <v>0</v>
      </c>
      <c r="AD803" s="26">
        <v>0</v>
      </c>
      <c r="AE803" s="26">
        <v>0</v>
      </c>
      <c r="AF803" s="26">
        <v>0</v>
      </c>
      <c r="AG803" s="26"/>
      <c r="AH803" s="26">
        <v>0</v>
      </c>
    </row>
    <row r="804" spans="1:34" x14ac:dyDescent="0.2">
      <c r="A804" s="12" t="s">
        <v>232</v>
      </c>
      <c r="B804" s="12" t="s">
        <v>231</v>
      </c>
      <c r="C804" s="12" t="s">
        <v>70</v>
      </c>
      <c r="D804" s="12" t="s">
        <v>5</v>
      </c>
      <c r="E804" s="12" t="s">
        <v>8</v>
      </c>
      <c r="F804" s="12" t="s">
        <v>9</v>
      </c>
      <c r="G804" s="26">
        <v>0</v>
      </c>
      <c r="H804" s="26"/>
      <c r="I804" s="26"/>
      <c r="J804" s="26"/>
      <c r="K804" s="26"/>
      <c r="L804" s="26"/>
      <c r="M804" s="26">
        <v>0</v>
      </c>
      <c r="N804" s="26">
        <v>43.5</v>
      </c>
      <c r="O804" s="26">
        <v>40.6</v>
      </c>
      <c r="P804" s="26">
        <v>43.5</v>
      </c>
      <c r="Q804" s="26">
        <v>34.799999999999997</v>
      </c>
      <c r="R804" s="26">
        <v>30.4</v>
      </c>
      <c r="S804" s="26">
        <v>30.4</v>
      </c>
      <c r="T804" s="26">
        <v>37.700000000000003</v>
      </c>
      <c r="U804" s="26">
        <v>37.4</v>
      </c>
      <c r="V804" s="26">
        <v>37.4</v>
      </c>
      <c r="W804" s="26">
        <v>36.200000000000003</v>
      </c>
      <c r="X804" s="26">
        <v>16.5</v>
      </c>
      <c r="Y804" s="26">
        <v>0</v>
      </c>
      <c r="Z804" s="26">
        <v>0</v>
      </c>
      <c r="AA804" s="26">
        <v>0</v>
      </c>
      <c r="AB804" s="26">
        <v>0</v>
      </c>
      <c r="AC804" s="26">
        <v>0</v>
      </c>
      <c r="AD804" s="26">
        <v>0</v>
      </c>
      <c r="AE804" s="26">
        <v>0</v>
      </c>
      <c r="AF804" s="26">
        <v>0</v>
      </c>
      <c r="AG804" s="26"/>
      <c r="AH804" s="26">
        <v>42.5</v>
      </c>
    </row>
    <row r="805" spans="1:34" x14ac:dyDescent="0.2">
      <c r="A805" s="12" t="s">
        <v>232</v>
      </c>
      <c r="B805" s="12" t="s">
        <v>231</v>
      </c>
      <c r="C805" s="12" t="s">
        <v>71</v>
      </c>
      <c r="D805" s="12" t="s">
        <v>5</v>
      </c>
      <c r="E805" s="12" t="s">
        <v>8</v>
      </c>
      <c r="F805" s="12" t="s">
        <v>9</v>
      </c>
      <c r="G805" s="26">
        <v>4.5</v>
      </c>
      <c r="H805" s="26">
        <v>0</v>
      </c>
      <c r="I805" s="26">
        <v>0.9</v>
      </c>
      <c r="J805" s="26">
        <v>0.9</v>
      </c>
      <c r="K805" s="26">
        <v>1.5</v>
      </c>
      <c r="L805" s="26">
        <v>1.5</v>
      </c>
      <c r="M805" s="26">
        <v>0</v>
      </c>
      <c r="N805" s="26">
        <v>0</v>
      </c>
      <c r="O805" s="26">
        <v>0</v>
      </c>
      <c r="P805" s="26">
        <v>0</v>
      </c>
      <c r="Q805" s="26">
        <v>0</v>
      </c>
      <c r="R805" s="26">
        <v>0</v>
      </c>
      <c r="S805" s="26">
        <v>0</v>
      </c>
      <c r="T805" s="26">
        <v>0</v>
      </c>
      <c r="U805" s="26">
        <v>0</v>
      </c>
      <c r="V805" s="26">
        <v>0</v>
      </c>
      <c r="W805" s="26">
        <v>0</v>
      </c>
      <c r="X805" s="26">
        <v>0</v>
      </c>
      <c r="Y805" s="26">
        <v>0</v>
      </c>
      <c r="Z805" s="26">
        <v>0</v>
      </c>
      <c r="AA805" s="26">
        <v>0</v>
      </c>
      <c r="AB805" s="26">
        <v>0</v>
      </c>
      <c r="AC805" s="26">
        <v>0</v>
      </c>
      <c r="AD805" s="26">
        <v>0</v>
      </c>
      <c r="AE805" s="26">
        <v>0</v>
      </c>
      <c r="AF805" s="26">
        <v>0</v>
      </c>
      <c r="AG805" s="26"/>
      <c r="AH805" s="26">
        <v>0</v>
      </c>
    </row>
    <row r="806" spans="1:34" x14ac:dyDescent="0.2">
      <c r="A806" s="12" t="s">
        <v>232</v>
      </c>
      <c r="B806" s="12" t="s">
        <v>231</v>
      </c>
      <c r="C806" s="12" t="s">
        <v>72</v>
      </c>
      <c r="D806" s="12" t="s">
        <v>5</v>
      </c>
      <c r="E806" s="12" t="s">
        <v>8</v>
      </c>
      <c r="F806" s="12" t="s">
        <v>9</v>
      </c>
      <c r="G806" s="26">
        <v>0</v>
      </c>
      <c r="H806" s="26">
        <v>0</v>
      </c>
      <c r="I806" s="26"/>
      <c r="J806" s="26"/>
      <c r="K806" s="26"/>
      <c r="L806" s="26">
        <v>0</v>
      </c>
      <c r="M806" s="26">
        <v>0</v>
      </c>
      <c r="N806" s="26">
        <v>0</v>
      </c>
      <c r="O806" s="26">
        <v>0</v>
      </c>
      <c r="P806" s="26">
        <v>0</v>
      </c>
      <c r="Q806" s="26">
        <v>0</v>
      </c>
      <c r="R806" s="26">
        <v>0</v>
      </c>
      <c r="S806" s="26">
        <v>0</v>
      </c>
      <c r="T806" s="26">
        <v>0</v>
      </c>
      <c r="U806" s="26">
        <v>0</v>
      </c>
      <c r="V806" s="26">
        <v>0</v>
      </c>
      <c r="W806" s="26">
        <v>0</v>
      </c>
      <c r="X806" s="26">
        <v>0</v>
      </c>
      <c r="Y806" s="26">
        <v>0</v>
      </c>
      <c r="Z806" s="26">
        <v>0</v>
      </c>
      <c r="AA806" s="26">
        <v>0</v>
      </c>
      <c r="AB806" s="26">
        <v>0</v>
      </c>
      <c r="AC806" s="26">
        <v>0</v>
      </c>
      <c r="AD806" s="26">
        <v>0</v>
      </c>
      <c r="AE806" s="26">
        <v>0</v>
      </c>
      <c r="AF806" s="26">
        <v>0</v>
      </c>
      <c r="AG806" s="26"/>
      <c r="AH806" s="26">
        <v>0</v>
      </c>
    </row>
    <row r="807" spans="1:34" x14ac:dyDescent="0.2">
      <c r="A807" s="12" t="s">
        <v>232</v>
      </c>
      <c r="B807" s="12" t="s">
        <v>231</v>
      </c>
      <c r="C807" s="12" t="s">
        <v>73</v>
      </c>
      <c r="D807" s="12" t="s">
        <v>5</v>
      </c>
      <c r="E807" s="12" t="s">
        <v>8</v>
      </c>
      <c r="F807" s="12" t="s">
        <v>9</v>
      </c>
      <c r="G807" s="26">
        <v>2.1</v>
      </c>
      <c r="H807" s="26"/>
      <c r="I807" s="26">
        <v>3.6</v>
      </c>
      <c r="J807" s="26">
        <v>3.6</v>
      </c>
      <c r="K807" s="26">
        <v>3.6</v>
      </c>
      <c r="L807" s="26">
        <v>3.6</v>
      </c>
      <c r="M807" s="26">
        <v>1.2</v>
      </c>
      <c r="N807" s="26">
        <v>0.6</v>
      </c>
      <c r="O807" s="26">
        <v>0</v>
      </c>
      <c r="P807" s="26">
        <v>0</v>
      </c>
      <c r="Q807" s="26">
        <v>0</v>
      </c>
      <c r="R807" s="26">
        <v>0</v>
      </c>
      <c r="S807" s="26">
        <v>0</v>
      </c>
      <c r="T807" s="26">
        <v>0</v>
      </c>
      <c r="U807" s="26">
        <v>0</v>
      </c>
      <c r="V807" s="26">
        <v>0</v>
      </c>
      <c r="W807" s="26">
        <v>0</v>
      </c>
      <c r="X807" s="26">
        <v>0</v>
      </c>
      <c r="Y807" s="26">
        <v>0</v>
      </c>
      <c r="Z807" s="26">
        <v>0</v>
      </c>
      <c r="AA807" s="26">
        <v>0</v>
      </c>
      <c r="AB807" s="26">
        <v>0</v>
      </c>
      <c r="AC807" s="26">
        <v>0</v>
      </c>
      <c r="AD807" s="26">
        <v>0</v>
      </c>
      <c r="AE807" s="26">
        <v>0</v>
      </c>
      <c r="AF807" s="26">
        <v>0</v>
      </c>
      <c r="AG807" s="26"/>
      <c r="AH807" s="26">
        <v>0.2</v>
      </c>
    </row>
    <row r="808" spans="1:34" x14ac:dyDescent="0.2">
      <c r="A808" s="12" t="s">
        <v>232</v>
      </c>
      <c r="B808" s="12" t="s">
        <v>231</v>
      </c>
      <c r="C808" s="12" t="s">
        <v>74</v>
      </c>
      <c r="D808" s="12" t="s">
        <v>5</v>
      </c>
      <c r="E808" s="12" t="s">
        <v>8</v>
      </c>
      <c r="F808" s="12" t="s">
        <v>9</v>
      </c>
      <c r="G808" s="26">
        <v>13.4</v>
      </c>
      <c r="H808" s="26"/>
      <c r="I808" s="26">
        <v>12.6</v>
      </c>
      <c r="J808" s="26">
        <v>13.3</v>
      </c>
      <c r="K808" s="26">
        <v>16.2</v>
      </c>
      <c r="L808" s="26">
        <v>14.2</v>
      </c>
      <c r="M808" s="26">
        <v>12.1</v>
      </c>
      <c r="N808" s="26">
        <v>11.1</v>
      </c>
      <c r="O808" s="26">
        <v>8.4</v>
      </c>
      <c r="P808" s="26">
        <v>6.3</v>
      </c>
      <c r="Q808" s="26">
        <v>0.2</v>
      </c>
      <c r="R808" s="26">
        <v>0.1</v>
      </c>
      <c r="S808" s="26">
        <v>0.1</v>
      </c>
      <c r="T808" s="26">
        <v>0.1</v>
      </c>
      <c r="U808" s="26">
        <v>0.1</v>
      </c>
      <c r="V808" s="26">
        <v>1.6</v>
      </c>
      <c r="W808" s="26">
        <v>0</v>
      </c>
      <c r="X808" s="26">
        <v>0</v>
      </c>
      <c r="Y808" s="26">
        <v>0</v>
      </c>
      <c r="Z808" s="26">
        <v>0</v>
      </c>
      <c r="AA808" s="26">
        <v>0</v>
      </c>
      <c r="AB808" s="26">
        <v>0</v>
      </c>
      <c r="AC808" s="26">
        <v>0</v>
      </c>
      <c r="AD808" s="26">
        <v>0</v>
      </c>
      <c r="AE808" s="26">
        <v>0</v>
      </c>
      <c r="AF808" s="26">
        <v>0</v>
      </c>
      <c r="AG808" s="26"/>
      <c r="AH808" s="26">
        <v>8.6</v>
      </c>
    </row>
    <row r="809" spans="1:34" x14ac:dyDescent="0.2">
      <c r="A809" s="12" t="s">
        <v>232</v>
      </c>
      <c r="B809" s="12" t="s">
        <v>231</v>
      </c>
      <c r="C809" s="12" t="s">
        <v>75</v>
      </c>
      <c r="D809" s="12" t="s">
        <v>5</v>
      </c>
      <c r="E809" s="12" t="s">
        <v>8</v>
      </c>
      <c r="F809" s="12" t="s">
        <v>9</v>
      </c>
      <c r="G809" s="26">
        <v>0</v>
      </c>
      <c r="H809" s="26">
        <v>0</v>
      </c>
      <c r="I809" s="26">
        <v>0</v>
      </c>
      <c r="J809" s="26">
        <v>0</v>
      </c>
      <c r="K809" s="26">
        <v>0</v>
      </c>
      <c r="L809" s="26">
        <v>0</v>
      </c>
      <c r="M809" s="26">
        <v>0</v>
      </c>
      <c r="N809" s="26">
        <v>0</v>
      </c>
      <c r="O809" s="26">
        <v>0</v>
      </c>
      <c r="P809" s="26">
        <v>0</v>
      </c>
      <c r="Q809" s="26">
        <v>0</v>
      </c>
      <c r="R809" s="26">
        <v>0</v>
      </c>
      <c r="S809" s="26">
        <v>0</v>
      </c>
      <c r="T809" s="26">
        <v>0</v>
      </c>
      <c r="U809" s="26">
        <v>0</v>
      </c>
      <c r="V809" s="26">
        <v>0</v>
      </c>
      <c r="W809" s="26">
        <v>0</v>
      </c>
      <c r="X809" s="26">
        <v>0</v>
      </c>
      <c r="Y809" s="26">
        <v>0</v>
      </c>
      <c r="Z809" s="26">
        <v>0</v>
      </c>
      <c r="AA809" s="26">
        <v>0</v>
      </c>
      <c r="AB809" s="26">
        <v>0</v>
      </c>
      <c r="AC809" s="26">
        <v>0</v>
      </c>
      <c r="AD809" s="26">
        <v>0</v>
      </c>
      <c r="AE809" s="26">
        <v>0</v>
      </c>
      <c r="AF809" s="26">
        <v>0</v>
      </c>
      <c r="AG809" s="26"/>
      <c r="AH809" s="26">
        <v>0</v>
      </c>
    </row>
    <row r="810" spans="1:34" x14ac:dyDescent="0.2">
      <c r="A810" s="12" t="s">
        <v>232</v>
      </c>
      <c r="B810" s="12" t="s">
        <v>231</v>
      </c>
      <c r="C810" s="12" t="s">
        <v>76</v>
      </c>
      <c r="D810" s="12" t="s">
        <v>5</v>
      </c>
      <c r="E810" s="12" t="s">
        <v>8</v>
      </c>
      <c r="F810" s="12" t="s">
        <v>9</v>
      </c>
      <c r="G810" s="26">
        <v>0.1</v>
      </c>
      <c r="H810" s="26">
        <v>0</v>
      </c>
      <c r="I810" s="26">
        <v>0</v>
      </c>
      <c r="J810" s="26">
        <v>0</v>
      </c>
      <c r="K810" s="26">
        <v>0</v>
      </c>
      <c r="L810" s="26">
        <v>0.3</v>
      </c>
      <c r="M810" s="26">
        <v>0.3</v>
      </c>
      <c r="N810" s="26">
        <v>0</v>
      </c>
      <c r="O810" s="26">
        <v>0.2</v>
      </c>
      <c r="P810" s="26">
        <v>0.2</v>
      </c>
      <c r="Q810" s="26">
        <v>0.2</v>
      </c>
      <c r="R810" s="26">
        <v>0.2</v>
      </c>
      <c r="S810" s="26">
        <v>0.2</v>
      </c>
      <c r="T810" s="26">
        <v>0.1</v>
      </c>
      <c r="U810" s="26">
        <v>0</v>
      </c>
      <c r="V810" s="26">
        <v>0</v>
      </c>
      <c r="W810" s="26">
        <v>0</v>
      </c>
      <c r="X810" s="26">
        <v>0</v>
      </c>
      <c r="Y810" s="26">
        <v>0</v>
      </c>
      <c r="Z810" s="26">
        <v>0</v>
      </c>
      <c r="AA810" s="26">
        <v>0</v>
      </c>
      <c r="AB810" s="26">
        <v>0</v>
      </c>
      <c r="AC810" s="26">
        <v>0</v>
      </c>
      <c r="AD810" s="26">
        <v>0</v>
      </c>
      <c r="AE810" s="26">
        <v>0</v>
      </c>
      <c r="AF810" s="26">
        <v>0</v>
      </c>
      <c r="AG810" s="26"/>
      <c r="AH810" s="26">
        <v>0.1</v>
      </c>
    </row>
    <row r="811" spans="1:34" x14ac:dyDescent="0.2">
      <c r="A811" s="12" t="s">
        <v>232</v>
      </c>
      <c r="B811" s="12" t="s">
        <v>231</v>
      </c>
      <c r="C811" s="12" t="s">
        <v>77</v>
      </c>
      <c r="D811" s="12" t="s">
        <v>5</v>
      </c>
      <c r="E811" s="12" t="s">
        <v>8</v>
      </c>
      <c r="F811" s="12" t="s">
        <v>9</v>
      </c>
      <c r="G811" s="26">
        <v>0</v>
      </c>
      <c r="H811" s="26">
        <v>0</v>
      </c>
      <c r="I811" s="26"/>
      <c r="J811" s="26"/>
      <c r="K811" s="26"/>
      <c r="L811" s="26"/>
      <c r="M811" s="26"/>
      <c r="N811" s="26">
        <v>1.5</v>
      </c>
      <c r="O811" s="26">
        <v>1.5</v>
      </c>
      <c r="P811" s="26">
        <v>1.5</v>
      </c>
      <c r="Q811" s="26"/>
      <c r="R811" s="26"/>
      <c r="S811" s="26">
        <v>1.5</v>
      </c>
      <c r="T811" s="26">
        <v>1.5</v>
      </c>
      <c r="U811" s="26">
        <v>0</v>
      </c>
      <c r="V811" s="26">
        <v>1.5</v>
      </c>
      <c r="W811" s="26">
        <v>0</v>
      </c>
      <c r="X811" s="26">
        <v>0</v>
      </c>
      <c r="Y811" s="26">
        <v>0</v>
      </c>
      <c r="Z811" s="26">
        <v>0</v>
      </c>
      <c r="AA811" s="26">
        <v>0</v>
      </c>
      <c r="AB811" s="26">
        <v>0</v>
      </c>
      <c r="AC811" s="26">
        <v>0</v>
      </c>
      <c r="AD811" s="26">
        <v>0</v>
      </c>
      <c r="AE811" s="26">
        <v>0</v>
      </c>
      <c r="AF811" s="26"/>
      <c r="AG811" s="26"/>
      <c r="AH811" s="26">
        <v>1.5</v>
      </c>
    </row>
    <row r="812" spans="1:34" x14ac:dyDescent="0.2">
      <c r="A812" s="12" t="s">
        <v>232</v>
      </c>
      <c r="B812" s="12" t="s">
        <v>231</v>
      </c>
      <c r="C812" s="12" t="s">
        <v>78</v>
      </c>
      <c r="D812" s="12" t="s">
        <v>5</v>
      </c>
      <c r="E812" s="12" t="s">
        <v>8</v>
      </c>
      <c r="F812" s="12" t="s">
        <v>9</v>
      </c>
      <c r="G812" s="26">
        <v>0</v>
      </c>
      <c r="H812" s="26">
        <v>0</v>
      </c>
      <c r="I812" s="26"/>
      <c r="J812" s="26"/>
      <c r="K812" s="26"/>
      <c r="L812" s="26"/>
      <c r="M812" s="26">
        <v>0</v>
      </c>
      <c r="N812" s="26">
        <v>0</v>
      </c>
      <c r="O812" s="26">
        <v>0</v>
      </c>
      <c r="P812" s="26">
        <v>0</v>
      </c>
      <c r="Q812" s="26">
        <v>0</v>
      </c>
      <c r="R812" s="26">
        <v>0</v>
      </c>
      <c r="S812" s="26">
        <v>0</v>
      </c>
      <c r="T812" s="26">
        <v>0</v>
      </c>
      <c r="U812" s="26">
        <v>0</v>
      </c>
      <c r="V812" s="26">
        <v>0</v>
      </c>
      <c r="W812" s="26">
        <v>0</v>
      </c>
      <c r="X812" s="26">
        <v>0</v>
      </c>
      <c r="Y812" s="26">
        <v>0</v>
      </c>
      <c r="Z812" s="26">
        <v>0</v>
      </c>
      <c r="AA812" s="26">
        <v>0</v>
      </c>
      <c r="AB812" s="26">
        <v>0</v>
      </c>
      <c r="AC812" s="26">
        <v>0</v>
      </c>
      <c r="AD812" s="26">
        <v>0</v>
      </c>
      <c r="AE812" s="26">
        <v>0</v>
      </c>
      <c r="AF812" s="26">
        <v>0</v>
      </c>
      <c r="AG812" s="26"/>
      <c r="AH812" s="26">
        <v>0</v>
      </c>
    </row>
    <row r="813" spans="1:34" x14ac:dyDescent="0.2">
      <c r="A813" s="12" t="s">
        <v>232</v>
      </c>
      <c r="B813" s="12" t="s">
        <v>231</v>
      </c>
      <c r="C813" s="12" t="s">
        <v>79</v>
      </c>
      <c r="D813" s="12" t="s">
        <v>5</v>
      </c>
      <c r="E813" s="12" t="s">
        <v>8</v>
      </c>
      <c r="F813" s="12" t="s">
        <v>9</v>
      </c>
      <c r="G813" s="26">
        <v>190</v>
      </c>
      <c r="H813" s="26"/>
      <c r="I813" s="26">
        <v>0</v>
      </c>
      <c r="J813" s="26">
        <v>0</v>
      </c>
      <c r="K813" s="26">
        <v>1253</v>
      </c>
      <c r="L813" s="26">
        <v>216</v>
      </c>
      <c r="M813" s="26">
        <v>610</v>
      </c>
      <c r="N813" s="26">
        <v>478.3</v>
      </c>
      <c r="O813" s="26">
        <v>630.4</v>
      </c>
      <c r="P813" s="26">
        <v>236.5</v>
      </c>
      <c r="Q813" s="26">
        <v>202</v>
      </c>
      <c r="R813" s="26">
        <v>789.8</v>
      </c>
      <c r="S813" s="26">
        <v>556</v>
      </c>
      <c r="T813" s="26">
        <v>280</v>
      </c>
      <c r="U813" s="26">
        <v>317.2</v>
      </c>
      <c r="V813" s="26">
        <v>0</v>
      </c>
      <c r="W813" s="26">
        <v>0</v>
      </c>
      <c r="X813" s="26">
        <v>0</v>
      </c>
      <c r="Y813" s="26">
        <v>0</v>
      </c>
      <c r="Z813" s="26">
        <v>0</v>
      </c>
      <c r="AA813" s="26">
        <v>0</v>
      </c>
      <c r="AB813" s="26">
        <v>0</v>
      </c>
      <c r="AC813" s="26">
        <v>0</v>
      </c>
      <c r="AD813" s="26">
        <v>0</v>
      </c>
      <c r="AE813" s="26">
        <v>0</v>
      </c>
      <c r="AF813" s="26">
        <v>0</v>
      </c>
      <c r="AG813" s="26"/>
      <c r="AH813" s="26">
        <v>1249.4000000000001</v>
      </c>
    </row>
    <row r="814" spans="1:34" x14ac:dyDescent="0.2">
      <c r="A814" s="12" t="s">
        <v>232</v>
      </c>
      <c r="B814" s="12" t="s">
        <v>231</v>
      </c>
      <c r="C814" s="12" t="s">
        <v>80</v>
      </c>
      <c r="D814" s="12" t="s">
        <v>5</v>
      </c>
      <c r="E814" s="12" t="s">
        <v>8</v>
      </c>
      <c r="F814" s="12" t="s">
        <v>9</v>
      </c>
      <c r="G814" s="26">
        <v>311.60000000000002</v>
      </c>
      <c r="H814" s="26"/>
      <c r="I814" s="26"/>
      <c r="J814" s="26"/>
      <c r="K814" s="26">
        <v>972</v>
      </c>
      <c r="L814" s="26">
        <v>1040</v>
      </c>
      <c r="M814" s="26">
        <v>822</v>
      </c>
      <c r="N814" s="26">
        <v>654</v>
      </c>
      <c r="O814" s="26">
        <v>258</v>
      </c>
      <c r="P814" s="26">
        <v>150</v>
      </c>
      <c r="Q814" s="26">
        <v>0</v>
      </c>
      <c r="R814" s="26">
        <v>0</v>
      </c>
      <c r="S814" s="26">
        <v>0</v>
      </c>
      <c r="T814" s="26">
        <v>0</v>
      </c>
      <c r="U814" s="26">
        <v>0</v>
      </c>
      <c r="V814" s="26">
        <v>0</v>
      </c>
      <c r="W814" s="26">
        <v>0</v>
      </c>
      <c r="X814" s="26">
        <v>0</v>
      </c>
      <c r="Y814" s="26">
        <v>0</v>
      </c>
      <c r="Z814" s="26">
        <v>0</v>
      </c>
      <c r="AA814" s="26">
        <v>0</v>
      </c>
      <c r="AB814" s="26">
        <v>0</v>
      </c>
      <c r="AC814" s="26">
        <v>0</v>
      </c>
      <c r="AD814" s="26">
        <v>0</v>
      </c>
      <c r="AE814" s="26">
        <v>0</v>
      </c>
      <c r="AF814" s="26">
        <v>0</v>
      </c>
      <c r="AG814" s="26"/>
      <c r="AH814" s="26">
        <v>354</v>
      </c>
    </row>
    <row r="815" spans="1:34" x14ac:dyDescent="0.2">
      <c r="A815" s="12" t="s">
        <v>232</v>
      </c>
      <c r="B815" s="12" t="s">
        <v>231</v>
      </c>
      <c r="C815" s="12" t="s">
        <v>81</v>
      </c>
      <c r="D815" s="12" t="s">
        <v>5</v>
      </c>
      <c r="E815" s="12" t="s">
        <v>8</v>
      </c>
      <c r="F815" s="12" t="s">
        <v>9</v>
      </c>
      <c r="G815" s="26">
        <v>3040</v>
      </c>
      <c r="H815" s="26"/>
      <c r="I815" s="26"/>
      <c r="J815" s="26">
        <v>2000</v>
      </c>
      <c r="K815" s="26">
        <v>2300</v>
      </c>
      <c r="L815" s="26">
        <v>3446</v>
      </c>
      <c r="M815" s="26">
        <v>2434</v>
      </c>
      <c r="N815" s="26">
        <v>500</v>
      </c>
      <c r="O815" s="26">
        <v>0</v>
      </c>
      <c r="P815" s="26">
        <v>3760</v>
      </c>
      <c r="Q815" s="26">
        <v>3170</v>
      </c>
      <c r="R815" s="26">
        <v>1420</v>
      </c>
      <c r="S815" s="26">
        <v>1420</v>
      </c>
      <c r="T815" s="26">
        <v>1420</v>
      </c>
      <c r="U815" s="26">
        <v>1420</v>
      </c>
      <c r="V815" s="26">
        <v>0</v>
      </c>
      <c r="W815" s="26">
        <v>0</v>
      </c>
      <c r="X815" s="26">
        <v>0</v>
      </c>
      <c r="Y815" s="26">
        <v>0</v>
      </c>
      <c r="Z815" s="26">
        <v>0</v>
      </c>
      <c r="AA815" s="26">
        <v>0</v>
      </c>
      <c r="AB815" s="26">
        <v>0</v>
      </c>
      <c r="AC815" s="26">
        <v>0</v>
      </c>
      <c r="AD815" s="26">
        <v>0</v>
      </c>
      <c r="AE815" s="26">
        <v>0</v>
      </c>
      <c r="AF815" s="26">
        <v>0</v>
      </c>
      <c r="AG815" s="26"/>
      <c r="AH815" s="26">
        <v>1420</v>
      </c>
    </row>
    <row r="816" spans="1:34" x14ac:dyDescent="0.2">
      <c r="A816" s="12" t="s">
        <v>232</v>
      </c>
      <c r="B816" s="12" t="s">
        <v>231</v>
      </c>
      <c r="C816" s="12" t="s">
        <v>237</v>
      </c>
      <c r="D816" s="12" t="s">
        <v>5</v>
      </c>
      <c r="E816" s="12" t="s">
        <v>8</v>
      </c>
      <c r="F816" s="12" t="s">
        <v>9</v>
      </c>
      <c r="G816" s="26">
        <v>218</v>
      </c>
      <c r="H816" s="26"/>
      <c r="I816" s="26"/>
      <c r="J816" s="26"/>
      <c r="K816" s="26"/>
      <c r="L816" s="26"/>
      <c r="M816" s="26"/>
      <c r="N816" s="26">
        <v>65.900000000000006</v>
      </c>
      <c r="O816" s="26">
        <v>78</v>
      </c>
      <c r="P816" s="26">
        <v>67.400000000000006</v>
      </c>
      <c r="Q816" s="26"/>
      <c r="R816" s="26"/>
      <c r="S816" s="26"/>
      <c r="T816" s="26"/>
      <c r="U816" s="26"/>
      <c r="V816" s="26"/>
      <c r="W816" s="26"/>
      <c r="X816" s="26"/>
      <c r="Y816" s="26">
        <v>56.6</v>
      </c>
      <c r="Z816" s="26">
        <v>29</v>
      </c>
      <c r="AA816" s="26">
        <v>39.1</v>
      </c>
      <c r="AB816" s="26">
        <v>0</v>
      </c>
      <c r="AC816" s="26">
        <v>0</v>
      </c>
      <c r="AD816" s="26">
        <v>0</v>
      </c>
      <c r="AE816" s="26">
        <v>0</v>
      </c>
      <c r="AF816" s="26"/>
      <c r="AG816" s="26"/>
      <c r="AH816" s="26">
        <v>70.400000000000006</v>
      </c>
    </row>
    <row r="817" spans="1:34" x14ac:dyDescent="0.2">
      <c r="A817" s="12" t="s">
        <v>232</v>
      </c>
      <c r="B817" s="12" t="s">
        <v>231</v>
      </c>
      <c r="C817" s="12" t="s">
        <v>82</v>
      </c>
      <c r="D817" s="12" t="s">
        <v>5</v>
      </c>
      <c r="E817" s="12" t="s">
        <v>8</v>
      </c>
      <c r="F817" s="12" t="s">
        <v>9</v>
      </c>
      <c r="G817" s="26">
        <v>0</v>
      </c>
      <c r="H817" s="26">
        <v>14.2</v>
      </c>
      <c r="I817" s="26">
        <v>2.7</v>
      </c>
      <c r="J817" s="26">
        <v>13.3</v>
      </c>
      <c r="K817" s="26">
        <v>14</v>
      </c>
      <c r="L817" s="26">
        <v>3</v>
      </c>
      <c r="M817" s="26">
        <v>31.7</v>
      </c>
      <c r="N817" s="26">
        <v>0</v>
      </c>
      <c r="O817" s="26">
        <v>3</v>
      </c>
      <c r="P817" s="26">
        <v>0</v>
      </c>
      <c r="Q817" s="26">
        <v>0</v>
      </c>
      <c r="R817" s="26">
        <v>0</v>
      </c>
      <c r="S817" s="26">
        <v>0</v>
      </c>
      <c r="T817" s="26">
        <v>0</v>
      </c>
      <c r="U817" s="26">
        <v>0</v>
      </c>
      <c r="V817" s="26">
        <v>0</v>
      </c>
      <c r="W817" s="26">
        <v>0</v>
      </c>
      <c r="X817" s="26">
        <v>0</v>
      </c>
      <c r="Y817" s="26">
        <v>0</v>
      </c>
      <c r="Z817" s="26">
        <v>0</v>
      </c>
      <c r="AA817" s="26">
        <v>0</v>
      </c>
      <c r="AB817" s="26">
        <v>0</v>
      </c>
      <c r="AC817" s="26">
        <v>0</v>
      </c>
      <c r="AD817" s="26">
        <v>0</v>
      </c>
      <c r="AE817" s="26">
        <v>0</v>
      </c>
      <c r="AF817" s="26">
        <v>0</v>
      </c>
      <c r="AG817" s="26"/>
      <c r="AH817" s="26">
        <v>1</v>
      </c>
    </row>
    <row r="818" spans="1:34" x14ac:dyDescent="0.2">
      <c r="A818" s="12" t="s">
        <v>232</v>
      </c>
      <c r="B818" s="12" t="s">
        <v>231</v>
      </c>
      <c r="C818" s="12" t="s">
        <v>83</v>
      </c>
      <c r="D818" s="12" t="s">
        <v>5</v>
      </c>
      <c r="E818" s="12" t="s">
        <v>8</v>
      </c>
      <c r="F818" s="12" t="s">
        <v>9</v>
      </c>
      <c r="G818" s="26">
        <v>260</v>
      </c>
      <c r="H818" s="26">
        <v>243</v>
      </c>
      <c r="I818" s="26">
        <v>255</v>
      </c>
      <c r="J818" s="26">
        <v>210</v>
      </c>
      <c r="K818" s="26">
        <v>245</v>
      </c>
      <c r="L818" s="26">
        <v>255</v>
      </c>
      <c r="M818" s="26">
        <v>240</v>
      </c>
      <c r="N818" s="26">
        <v>225</v>
      </c>
      <c r="O818" s="26">
        <v>210</v>
      </c>
      <c r="P818" s="26">
        <v>195</v>
      </c>
      <c r="Q818" s="26">
        <v>245</v>
      </c>
      <c r="R818" s="26">
        <v>255</v>
      </c>
      <c r="S818" s="26">
        <v>170</v>
      </c>
      <c r="T818" s="26">
        <v>125</v>
      </c>
      <c r="U818" s="26">
        <v>44</v>
      </c>
      <c r="V818" s="26">
        <v>35</v>
      </c>
      <c r="W818" s="26">
        <v>32</v>
      </c>
      <c r="X818" s="26">
        <v>47</v>
      </c>
      <c r="Y818" s="26">
        <v>36</v>
      </c>
      <c r="Z818" s="26">
        <v>0</v>
      </c>
      <c r="AA818" s="26">
        <v>0</v>
      </c>
      <c r="AB818" s="26">
        <v>0</v>
      </c>
      <c r="AC818" s="26">
        <v>0</v>
      </c>
      <c r="AD818" s="26">
        <v>0</v>
      </c>
      <c r="AE818" s="26">
        <v>0</v>
      </c>
      <c r="AF818" s="26">
        <v>0</v>
      </c>
      <c r="AG818" s="26"/>
      <c r="AH818" s="26">
        <v>210</v>
      </c>
    </row>
    <row r="819" spans="1:34" x14ac:dyDescent="0.2">
      <c r="A819" s="12" t="s">
        <v>232</v>
      </c>
      <c r="B819" s="12" t="s">
        <v>231</v>
      </c>
      <c r="C819" s="12" t="s">
        <v>84</v>
      </c>
      <c r="D819" s="12" t="s">
        <v>5</v>
      </c>
      <c r="E819" s="12" t="s">
        <v>8</v>
      </c>
      <c r="F819" s="12" t="s">
        <v>9</v>
      </c>
      <c r="G819" s="26">
        <v>15.5</v>
      </c>
      <c r="H819" s="26">
        <v>25</v>
      </c>
      <c r="I819" s="26">
        <v>15.5</v>
      </c>
      <c r="J819" s="26">
        <v>16</v>
      </c>
      <c r="K819" s="26">
        <v>23.5</v>
      </c>
      <c r="L819" s="26">
        <v>25</v>
      </c>
      <c r="M819" s="26">
        <v>22</v>
      </c>
      <c r="N819" s="26">
        <v>16</v>
      </c>
      <c r="O819" s="26">
        <v>0</v>
      </c>
      <c r="P819" s="26">
        <v>0</v>
      </c>
      <c r="Q819" s="26">
        <v>0</v>
      </c>
      <c r="R819" s="26">
        <v>0</v>
      </c>
      <c r="S819" s="26">
        <v>0</v>
      </c>
      <c r="T819" s="26">
        <v>0</v>
      </c>
      <c r="U819" s="26">
        <v>0</v>
      </c>
      <c r="V819" s="26">
        <v>0</v>
      </c>
      <c r="W819" s="26">
        <v>0</v>
      </c>
      <c r="X819" s="26">
        <v>0</v>
      </c>
      <c r="Y819" s="26">
        <v>0</v>
      </c>
      <c r="Z819" s="26">
        <v>0</v>
      </c>
      <c r="AA819" s="26">
        <v>0</v>
      </c>
      <c r="AB819" s="26">
        <v>0</v>
      </c>
      <c r="AC819" s="26">
        <v>0</v>
      </c>
      <c r="AD819" s="26">
        <v>0</v>
      </c>
      <c r="AE819" s="26">
        <v>0</v>
      </c>
      <c r="AF819" s="26">
        <v>0</v>
      </c>
      <c r="AG819" s="26"/>
      <c r="AH819" s="26">
        <v>5.3</v>
      </c>
    </row>
    <row r="820" spans="1:34" x14ac:dyDescent="0.2">
      <c r="A820" s="12" t="s">
        <v>232</v>
      </c>
      <c r="B820" s="12" t="s">
        <v>231</v>
      </c>
      <c r="C820" s="12" t="s">
        <v>85</v>
      </c>
      <c r="D820" s="12" t="s">
        <v>5</v>
      </c>
      <c r="E820" s="12" t="s">
        <v>8</v>
      </c>
      <c r="F820" s="12" t="s">
        <v>9</v>
      </c>
      <c r="G820" s="26">
        <v>0</v>
      </c>
      <c r="H820" s="26">
        <v>0</v>
      </c>
      <c r="I820" s="26"/>
      <c r="J820" s="26">
        <v>0</v>
      </c>
      <c r="K820" s="26"/>
      <c r="L820" s="26">
        <v>0</v>
      </c>
      <c r="M820" s="26">
        <v>0</v>
      </c>
      <c r="N820" s="26">
        <v>0</v>
      </c>
      <c r="O820" s="26">
        <v>0</v>
      </c>
      <c r="P820" s="26">
        <v>0</v>
      </c>
      <c r="Q820" s="26">
        <v>0</v>
      </c>
      <c r="R820" s="26">
        <v>0</v>
      </c>
      <c r="S820" s="26">
        <v>0</v>
      </c>
      <c r="T820" s="26">
        <v>0</v>
      </c>
      <c r="U820" s="26">
        <v>0</v>
      </c>
      <c r="V820" s="26">
        <v>0</v>
      </c>
      <c r="W820" s="26">
        <v>0</v>
      </c>
      <c r="X820" s="26">
        <v>0</v>
      </c>
      <c r="Y820" s="26">
        <v>0</v>
      </c>
      <c r="Z820" s="26">
        <v>0</v>
      </c>
      <c r="AA820" s="26">
        <v>0</v>
      </c>
      <c r="AB820" s="26">
        <v>0</v>
      </c>
      <c r="AC820" s="26">
        <v>0</v>
      </c>
      <c r="AD820" s="26">
        <v>0</v>
      </c>
      <c r="AE820" s="26">
        <v>0</v>
      </c>
      <c r="AF820" s="26">
        <v>0</v>
      </c>
      <c r="AG820" s="26"/>
      <c r="AH820" s="26">
        <v>0</v>
      </c>
    </row>
    <row r="821" spans="1:34" x14ac:dyDescent="0.2">
      <c r="A821" s="12" t="s">
        <v>232</v>
      </c>
      <c r="B821" s="12" t="s">
        <v>231</v>
      </c>
      <c r="C821" s="12" t="s">
        <v>86</v>
      </c>
      <c r="D821" s="12" t="s">
        <v>5</v>
      </c>
      <c r="E821" s="12" t="s">
        <v>8</v>
      </c>
      <c r="F821" s="12" t="s">
        <v>9</v>
      </c>
      <c r="G821" s="26">
        <v>1539.6</v>
      </c>
      <c r="H821" s="26">
        <v>533.6</v>
      </c>
      <c r="I821" s="26"/>
      <c r="J821" s="26"/>
      <c r="K821" s="26"/>
      <c r="L821" s="26">
        <v>30</v>
      </c>
      <c r="M821" s="26">
        <v>0</v>
      </c>
      <c r="N821" s="26">
        <v>9</v>
      </c>
      <c r="O821" s="26">
        <v>0</v>
      </c>
      <c r="P821" s="26">
        <v>0</v>
      </c>
      <c r="Q821" s="26">
        <v>0</v>
      </c>
      <c r="R821" s="26">
        <v>0</v>
      </c>
      <c r="S821" s="26">
        <v>0</v>
      </c>
      <c r="T821" s="26">
        <v>0</v>
      </c>
      <c r="U821" s="26">
        <v>0</v>
      </c>
      <c r="V821" s="26">
        <v>0</v>
      </c>
      <c r="W821" s="26">
        <v>0</v>
      </c>
      <c r="X821" s="26">
        <v>0</v>
      </c>
      <c r="Y821" s="26">
        <v>0</v>
      </c>
      <c r="Z821" s="26">
        <v>0</v>
      </c>
      <c r="AA821" s="26">
        <v>0</v>
      </c>
      <c r="AB821" s="26">
        <v>0</v>
      </c>
      <c r="AC821" s="26">
        <v>0</v>
      </c>
      <c r="AD821" s="26">
        <v>0</v>
      </c>
      <c r="AE821" s="26">
        <v>0</v>
      </c>
      <c r="AF821" s="26"/>
      <c r="AG821" s="26"/>
      <c r="AH821" s="26">
        <v>3</v>
      </c>
    </row>
    <row r="822" spans="1:34" x14ac:dyDescent="0.2">
      <c r="A822" s="12" t="s">
        <v>232</v>
      </c>
      <c r="B822" s="12" t="s">
        <v>231</v>
      </c>
      <c r="C822" s="12" t="s">
        <v>87</v>
      </c>
      <c r="D822" s="12" t="s">
        <v>5</v>
      </c>
      <c r="E822" s="12" t="s">
        <v>8</v>
      </c>
      <c r="F822" s="12" t="s">
        <v>9</v>
      </c>
      <c r="G822" s="26">
        <v>0</v>
      </c>
      <c r="H822" s="26"/>
      <c r="I822" s="26"/>
      <c r="J822" s="26">
        <v>0</v>
      </c>
      <c r="K822" s="26">
        <v>0</v>
      </c>
      <c r="L822" s="26">
        <v>0</v>
      </c>
      <c r="M822" s="26">
        <v>0</v>
      </c>
      <c r="N822" s="26">
        <v>0</v>
      </c>
      <c r="O822" s="26">
        <v>0</v>
      </c>
      <c r="P822" s="26">
        <v>0</v>
      </c>
      <c r="Q822" s="26">
        <v>0</v>
      </c>
      <c r="R822" s="26">
        <v>0</v>
      </c>
      <c r="S822" s="26">
        <v>0</v>
      </c>
      <c r="T822" s="26">
        <v>0</v>
      </c>
      <c r="U822" s="26">
        <v>0</v>
      </c>
      <c r="V822" s="26">
        <v>0</v>
      </c>
      <c r="W822" s="26">
        <v>2.4</v>
      </c>
      <c r="X822" s="26">
        <v>0</v>
      </c>
      <c r="Y822" s="26">
        <v>0</v>
      </c>
      <c r="Z822" s="26">
        <v>0</v>
      </c>
      <c r="AA822" s="26">
        <v>0</v>
      </c>
      <c r="AB822" s="26">
        <v>0</v>
      </c>
      <c r="AC822" s="26">
        <v>0</v>
      </c>
      <c r="AD822" s="26">
        <v>0</v>
      </c>
      <c r="AE822" s="26">
        <v>0</v>
      </c>
      <c r="AF822" s="26">
        <v>0</v>
      </c>
      <c r="AG822" s="26"/>
      <c r="AH822" s="26">
        <v>0</v>
      </c>
    </row>
    <row r="823" spans="1:34" x14ac:dyDescent="0.2">
      <c r="A823" s="12" t="s">
        <v>232</v>
      </c>
      <c r="B823" s="12" t="s">
        <v>231</v>
      </c>
      <c r="C823" s="12" t="s">
        <v>88</v>
      </c>
      <c r="D823" s="12" t="s">
        <v>5</v>
      </c>
      <c r="E823" s="12" t="s">
        <v>8</v>
      </c>
      <c r="F823" s="12" t="s">
        <v>9</v>
      </c>
      <c r="G823" s="26">
        <v>0</v>
      </c>
      <c r="H823" s="26"/>
      <c r="I823" s="26"/>
      <c r="J823" s="26"/>
      <c r="K823" s="26">
        <v>0</v>
      </c>
      <c r="L823" s="26"/>
      <c r="M823" s="26"/>
      <c r="N823" s="26">
        <v>0</v>
      </c>
      <c r="O823" s="26">
        <v>0</v>
      </c>
      <c r="P823" s="26">
        <v>0</v>
      </c>
      <c r="Q823" s="26">
        <v>0</v>
      </c>
      <c r="R823" s="26">
        <v>0</v>
      </c>
      <c r="S823" s="26">
        <v>0</v>
      </c>
      <c r="T823" s="26">
        <v>0</v>
      </c>
      <c r="U823" s="26">
        <v>0</v>
      </c>
      <c r="V823" s="26">
        <v>0</v>
      </c>
      <c r="W823" s="26">
        <v>0</v>
      </c>
      <c r="X823" s="26">
        <v>0</v>
      </c>
      <c r="Y823" s="26">
        <v>0</v>
      </c>
      <c r="Z823" s="26">
        <v>0</v>
      </c>
      <c r="AA823" s="26">
        <v>0</v>
      </c>
      <c r="AB823" s="26">
        <v>0</v>
      </c>
      <c r="AC823" s="26">
        <v>0</v>
      </c>
      <c r="AD823" s="26">
        <v>0</v>
      </c>
      <c r="AE823" s="26">
        <v>0</v>
      </c>
      <c r="AF823" s="26"/>
      <c r="AG823" s="26"/>
      <c r="AH823" s="26">
        <v>0</v>
      </c>
    </row>
    <row r="824" spans="1:34" x14ac:dyDescent="0.2">
      <c r="A824" s="12" t="s">
        <v>232</v>
      </c>
      <c r="B824" s="12" t="s">
        <v>231</v>
      </c>
      <c r="C824" s="12" t="s">
        <v>89</v>
      </c>
      <c r="D824" s="12" t="s">
        <v>5</v>
      </c>
      <c r="E824" s="12" t="s">
        <v>8</v>
      </c>
      <c r="F824" s="12" t="s">
        <v>9</v>
      </c>
      <c r="G824" s="26">
        <v>4.5</v>
      </c>
      <c r="H824" s="26"/>
      <c r="I824" s="26"/>
      <c r="J824" s="26"/>
      <c r="K824" s="26"/>
      <c r="L824" s="26">
        <v>15</v>
      </c>
      <c r="M824" s="26">
        <v>0</v>
      </c>
      <c r="N824" s="26">
        <v>0</v>
      </c>
      <c r="O824" s="26">
        <v>0</v>
      </c>
      <c r="P824" s="26">
        <v>0</v>
      </c>
      <c r="Q824" s="26">
        <v>0</v>
      </c>
      <c r="R824" s="26">
        <v>0</v>
      </c>
      <c r="S824" s="26">
        <v>0</v>
      </c>
      <c r="T824" s="26">
        <v>0</v>
      </c>
      <c r="U824" s="26">
        <v>0</v>
      </c>
      <c r="V824" s="26">
        <v>0</v>
      </c>
      <c r="W824" s="26">
        <v>0</v>
      </c>
      <c r="X824" s="26">
        <v>0</v>
      </c>
      <c r="Y824" s="26">
        <v>0</v>
      </c>
      <c r="Z824" s="26">
        <v>0</v>
      </c>
      <c r="AA824" s="26">
        <v>0</v>
      </c>
      <c r="AB824" s="26">
        <v>0</v>
      </c>
      <c r="AC824" s="26">
        <v>0</v>
      </c>
      <c r="AD824" s="26">
        <v>0</v>
      </c>
      <c r="AE824" s="26">
        <v>0</v>
      </c>
      <c r="AF824" s="26">
        <v>0</v>
      </c>
      <c r="AG824" s="26"/>
      <c r="AH824" s="26">
        <v>0</v>
      </c>
    </row>
    <row r="825" spans="1:34" x14ac:dyDescent="0.2">
      <c r="A825" s="12" t="s">
        <v>232</v>
      </c>
      <c r="B825" s="12" t="s">
        <v>231</v>
      </c>
      <c r="C825" s="12" t="s">
        <v>90</v>
      </c>
      <c r="D825" s="12" t="s">
        <v>5</v>
      </c>
      <c r="E825" s="12" t="s">
        <v>8</v>
      </c>
      <c r="F825" s="12" t="s">
        <v>9</v>
      </c>
      <c r="G825" s="26">
        <v>3.6</v>
      </c>
      <c r="H825" s="26"/>
      <c r="I825" s="26"/>
      <c r="J825" s="26"/>
      <c r="K825" s="26"/>
      <c r="L825" s="26"/>
      <c r="M825" s="26">
        <v>0.5</v>
      </c>
      <c r="N825" s="26">
        <v>0.3</v>
      </c>
      <c r="O825" s="26">
        <v>0.3</v>
      </c>
      <c r="P825" s="26">
        <v>0</v>
      </c>
      <c r="Q825" s="26">
        <v>0</v>
      </c>
      <c r="R825" s="26">
        <v>0</v>
      </c>
      <c r="S825" s="26">
        <v>0</v>
      </c>
      <c r="T825" s="26">
        <v>1.2</v>
      </c>
      <c r="U825" s="26">
        <v>1.8</v>
      </c>
      <c r="V825" s="26">
        <v>1</v>
      </c>
      <c r="W825" s="26">
        <v>0</v>
      </c>
      <c r="X825" s="26">
        <v>0</v>
      </c>
      <c r="Y825" s="26">
        <v>0</v>
      </c>
      <c r="Z825" s="26">
        <v>0</v>
      </c>
      <c r="AA825" s="26">
        <v>0</v>
      </c>
      <c r="AB825" s="26">
        <v>0</v>
      </c>
      <c r="AC825" s="26">
        <v>0</v>
      </c>
      <c r="AD825" s="26">
        <v>0</v>
      </c>
      <c r="AE825" s="26">
        <v>0</v>
      </c>
      <c r="AF825" s="26">
        <v>0</v>
      </c>
      <c r="AG825" s="26"/>
      <c r="AH825" s="26">
        <v>0.2</v>
      </c>
    </row>
    <row r="826" spans="1:34" x14ac:dyDescent="0.2">
      <c r="A826" s="12" t="s">
        <v>232</v>
      </c>
      <c r="B826" s="12" t="s">
        <v>231</v>
      </c>
      <c r="C826" s="12" t="s">
        <v>91</v>
      </c>
      <c r="D826" s="12" t="s">
        <v>5</v>
      </c>
      <c r="E826" s="12" t="s">
        <v>8</v>
      </c>
      <c r="F826" s="12" t="s">
        <v>9</v>
      </c>
      <c r="G826" s="26">
        <v>0</v>
      </c>
      <c r="H826" s="26">
        <v>0</v>
      </c>
      <c r="I826" s="26">
        <v>0</v>
      </c>
      <c r="J826" s="26">
        <v>0</v>
      </c>
      <c r="K826" s="26">
        <v>0</v>
      </c>
      <c r="L826" s="26">
        <v>0</v>
      </c>
      <c r="M826" s="26">
        <v>0</v>
      </c>
      <c r="N826" s="26">
        <v>19.5</v>
      </c>
      <c r="O826" s="26">
        <v>19.5</v>
      </c>
      <c r="P826" s="26">
        <v>19.5</v>
      </c>
      <c r="Q826" s="26">
        <v>0</v>
      </c>
      <c r="R826" s="26">
        <v>0</v>
      </c>
      <c r="S826" s="26">
        <v>0</v>
      </c>
      <c r="T826" s="26">
        <v>0</v>
      </c>
      <c r="U826" s="26">
        <v>19.5</v>
      </c>
      <c r="V826" s="26">
        <v>0</v>
      </c>
      <c r="W826" s="26">
        <v>0</v>
      </c>
      <c r="X826" s="26">
        <v>0</v>
      </c>
      <c r="Y826" s="26">
        <v>0</v>
      </c>
      <c r="Z826" s="26">
        <v>0</v>
      </c>
      <c r="AA826" s="26">
        <v>0</v>
      </c>
      <c r="AB826" s="26">
        <v>0</v>
      </c>
      <c r="AC826" s="26">
        <v>0</v>
      </c>
      <c r="AD826" s="26">
        <v>0</v>
      </c>
      <c r="AE826" s="26">
        <v>0</v>
      </c>
      <c r="AF826" s="26">
        <v>0</v>
      </c>
      <c r="AG826" s="26"/>
      <c r="AH826" s="26">
        <v>19.5</v>
      </c>
    </row>
    <row r="827" spans="1:34" x14ac:dyDescent="0.2">
      <c r="A827" s="12" t="s">
        <v>232</v>
      </c>
      <c r="B827" s="12" t="s">
        <v>231</v>
      </c>
      <c r="C827" s="12" t="s">
        <v>249</v>
      </c>
      <c r="D827" s="12" t="s">
        <v>5</v>
      </c>
      <c r="E827" s="12" t="s">
        <v>8</v>
      </c>
      <c r="F827" s="12" t="s">
        <v>9</v>
      </c>
      <c r="G827" s="26">
        <v>451.8</v>
      </c>
      <c r="H827" s="26">
        <v>0</v>
      </c>
      <c r="I827" s="26">
        <v>68.5</v>
      </c>
      <c r="J827" s="26">
        <v>753.3</v>
      </c>
      <c r="K827" s="26">
        <v>854.2</v>
      </c>
      <c r="L827" s="26">
        <v>884.8</v>
      </c>
      <c r="M827" s="26">
        <v>833.6</v>
      </c>
      <c r="N827" s="26">
        <v>660.8</v>
      </c>
      <c r="O827" s="26">
        <v>651.9</v>
      </c>
      <c r="P827" s="26">
        <v>586.5</v>
      </c>
      <c r="Q827" s="26">
        <v>1404.5</v>
      </c>
      <c r="R827" s="26">
        <v>504.5</v>
      </c>
      <c r="S827" s="26">
        <v>532.70000000000005</v>
      </c>
      <c r="T827" s="26">
        <v>532.70000000000005</v>
      </c>
      <c r="U827" s="26">
        <v>532.70000000000005</v>
      </c>
      <c r="V827" s="26">
        <v>714.5</v>
      </c>
      <c r="W827" s="26">
        <v>714.5</v>
      </c>
      <c r="X827" s="26">
        <v>714.5</v>
      </c>
      <c r="Y827" s="26">
        <v>304.5</v>
      </c>
      <c r="Z827" s="26">
        <v>0</v>
      </c>
      <c r="AA827" s="26">
        <v>0</v>
      </c>
      <c r="AB827" s="26">
        <v>0</v>
      </c>
      <c r="AC827" s="26">
        <v>0</v>
      </c>
      <c r="AD827" s="26">
        <v>0</v>
      </c>
      <c r="AE827" s="26">
        <v>0</v>
      </c>
      <c r="AF827" s="26"/>
      <c r="AG827" s="26"/>
      <c r="AH827" s="26">
        <v>633.1</v>
      </c>
    </row>
    <row r="828" spans="1:34" x14ac:dyDescent="0.2">
      <c r="A828" s="12" t="s">
        <v>232</v>
      </c>
      <c r="B828" s="12" t="s">
        <v>231</v>
      </c>
      <c r="C828" s="12" t="s">
        <v>92</v>
      </c>
      <c r="D828" s="12" t="s">
        <v>5</v>
      </c>
      <c r="E828" s="12" t="s">
        <v>8</v>
      </c>
      <c r="F828" s="12" t="s">
        <v>9</v>
      </c>
      <c r="G828" s="26">
        <v>0</v>
      </c>
      <c r="H828" s="26">
        <v>0</v>
      </c>
      <c r="I828" s="26"/>
      <c r="J828" s="26"/>
      <c r="K828" s="26"/>
      <c r="L828" s="26"/>
      <c r="M828" s="26"/>
      <c r="N828" s="26">
        <v>0</v>
      </c>
      <c r="O828" s="26">
        <v>0</v>
      </c>
      <c r="P828" s="26">
        <v>0</v>
      </c>
      <c r="Q828" s="26">
        <v>0</v>
      </c>
      <c r="R828" s="26">
        <v>0</v>
      </c>
      <c r="S828" s="26">
        <v>0</v>
      </c>
      <c r="T828" s="26">
        <v>0</v>
      </c>
      <c r="U828" s="26">
        <v>0</v>
      </c>
      <c r="V828" s="26">
        <v>0</v>
      </c>
      <c r="W828" s="26">
        <v>0</v>
      </c>
      <c r="X828" s="26">
        <v>0</v>
      </c>
      <c r="Y828" s="26">
        <v>0</v>
      </c>
      <c r="Z828" s="26">
        <v>0</v>
      </c>
      <c r="AA828" s="26">
        <v>0</v>
      </c>
      <c r="AB828" s="26">
        <v>0</v>
      </c>
      <c r="AC828" s="26">
        <v>0</v>
      </c>
      <c r="AD828" s="26">
        <v>0</v>
      </c>
      <c r="AE828" s="26">
        <v>0</v>
      </c>
      <c r="AF828" s="26">
        <v>0</v>
      </c>
      <c r="AG828" s="26"/>
      <c r="AH828" s="26">
        <v>0</v>
      </c>
    </row>
    <row r="829" spans="1:34" x14ac:dyDescent="0.2">
      <c r="A829" s="12" t="s">
        <v>232</v>
      </c>
      <c r="B829" s="12" t="s">
        <v>231</v>
      </c>
      <c r="C829" s="12" t="s">
        <v>93</v>
      </c>
      <c r="D829" s="12" t="s">
        <v>5</v>
      </c>
      <c r="E829" s="12" t="s">
        <v>8</v>
      </c>
      <c r="F829" s="12" t="s">
        <v>9</v>
      </c>
      <c r="G829" s="26">
        <v>3.6</v>
      </c>
      <c r="H829" s="26"/>
      <c r="I829" s="26"/>
      <c r="J829" s="26">
        <v>5.0999999999999996</v>
      </c>
      <c r="K829" s="26">
        <v>14.4</v>
      </c>
      <c r="L829" s="26">
        <v>0</v>
      </c>
      <c r="M829" s="26">
        <v>0</v>
      </c>
      <c r="N829" s="26">
        <v>0</v>
      </c>
      <c r="O829" s="26">
        <v>0</v>
      </c>
      <c r="P829" s="26">
        <v>0</v>
      </c>
      <c r="Q829" s="26">
        <v>0</v>
      </c>
      <c r="R829" s="26">
        <v>0</v>
      </c>
      <c r="S829" s="26">
        <v>0</v>
      </c>
      <c r="T829" s="26">
        <v>0</v>
      </c>
      <c r="U829" s="26">
        <v>0</v>
      </c>
      <c r="V829" s="26">
        <v>0</v>
      </c>
      <c r="W829" s="26">
        <v>0</v>
      </c>
      <c r="X829" s="26">
        <v>0</v>
      </c>
      <c r="Y829" s="26">
        <v>0</v>
      </c>
      <c r="Z829" s="26">
        <v>0</v>
      </c>
      <c r="AA829" s="26">
        <v>0</v>
      </c>
      <c r="AB829" s="26">
        <v>0</v>
      </c>
      <c r="AC829" s="26">
        <v>0</v>
      </c>
      <c r="AD829" s="26">
        <v>0</v>
      </c>
      <c r="AE829" s="26">
        <v>0</v>
      </c>
      <c r="AF829" s="26">
        <v>0</v>
      </c>
      <c r="AG829" s="26"/>
      <c r="AH829" s="26">
        <v>0</v>
      </c>
    </row>
    <row r="830" spans="1:34" x14ac:dyDescent="0.2">
      <c r="A830" s="12" t="s">
        <v>232</v>
      </c>
      <c r="B830" s="12" t="s">
        <v>231</v>
      </c>
      <c r="C830" s="12" t="s">
        <v>94</v>
      </c>
      <c r="D830" s="12" t="s">
        <v>5</v>
      </c>
      <c r="E830" s="12" t="s">
        <v>8</v>
      </c>
      <c r="F830" s="12" t="s">
        <v>9</v>
      </c>
      <c r="G830" s="26">
        <v>1650</v>
      </c>
      <c r="H830" s="26">
        <v>1338</v>
      </c>
      <c r="I830" s="26">
        <v>809.5</v>
      </c>
      <c r="J830" s="26">
        <v>268.3</v>
      </c>
      <c r="K830" s="26">
        <v>666.6</v>
      </c>
      <c r="L830" s="26">
        <v>271.8</v>
      </c>
      <c r="M830" s="26">
        <v>33</v>
      </c>
      <c r="N830" s="26">
        <v>24</v>
      </c>
      <c r="O830" s="26">
        <v>0</v>
      </c>
      <c r="P830" s="26">
        <v>0</v>
      </c>
      <c r="Q830" s="26">
        <v>0</v>
      </c>
      <c r="R830" s="26">
        <v>0</v>
      </c>
      <c r="S830" s="26">
        <v>0</v>
      </c>
      <c r="T830" s="26">
        <v>0</v>
      </c>
      <c r="U830" s="26">
        <v>0</v>
      </c>
      <c r="V830" s="26">
        <v>0</v>
      </c>
      <c r="W830" s="26">
        <v>0</v>
      </c>
      <c r="X830" s="26">
        <v>0</v>
      </c>
      <c r="Y830" s="26">
        <v>0</v>
      </c>
      <c r="Z830" s="26">
        <v>0</v>
      </c>
      <c r="AA830" s="26">
        <v>0</v>
      </c>
      <c r="AB830" s="26">
        <v>0</v>
      </c>
      <c r="AC830" s="26">
        <v>0</v>
      </c>
      <c r="AD830" s="26">
        <v>0</v>
      </c>
      <c r="AE830" s="26">
        <v>0</v>
      </c>
      <c r="AF830" s="26">
        <v>0</v>
      </c>
      <c r="AG830" s="26"/>
      <c r="AH830" s="26">
        <v>8</v>
      </c>
    </row>
    <row r="831" spans="1:34" x14ac:dyDescent="0.2">
      <c r="A831" s="12" t="s">
        <v>232</v>
      </c>
      <c r="B831" s="12" t="s">
        <v>231</v>
      </c>
      <c r="C831" s="12" t="s">
        <v>95</v>
      </c>
      <c r="D831" s="12" t="s">
        <v>5</v>
      </c>
      <c r="E831" s="12" t="s">
        <v>8</v>
      </c>
      <c r="F831" s="12" t="s">
        <v>9</v>
      </c>
      <c r="G831" s="26">
        <v>0</v>
      </c>
      <c r="H831" s="26">
        <v>0</v>
      </c>
      <c r="I831" s="26">
        <v>1</v>
      </c>
      <c r="J831" s="26">
        <v>0</v>
      </c>
      <c r="K831" s="26">
        <v>10.3</v>
      </c>
      <c r="L831" s="26">
        <v>12.2</v>
      </c>
      <c r="M831" s="26">
        <v>16.600000000000001</v>
      </c>
      <c r="N831" s="26">
        <v>0</v>
      </c>
      <c r="O831" s="26">
        <v>0</v>
      </c>
      <c r="P831" s="26">
        <v>0</v>
      </c>
      <c r="Q831" s="26">
        <v>0</v>
      </c>
      <c r="R831" s="26">
        <v>0</v>
      </c>
      <c r="S831" s="26">
        <v>0</v>
      </c>
      <c r="T831" s="26">
        <v>0</v>
      </c>
      <c r="U831" s="26">
        <v>0</v>
      </c>
      <c r="V831" s="26">
        <v>0</v>
      </c>
      <c r="W831" s="26">
        <v>0</v>
      </c>
      <c r="X831" s="26">
        <v>0</v>
      </c>
      <c r="Y831" s="26">
        <v>0</v>
      </c>
      <c r="Z831" s="26">
        <v>0</v>
      </c>
      <c r="AA831" s="26">
        <v>0</v>
      </c>
      <c r="AB831" s="26">
        <v>0</v>
      </c>
      <c r="AC831" s="26">
        <v>0</v>
      </c>
      <c r="AD831" s="26">
        <v>0</v>
      </c>
      <c r="AE831" s="26">
        <v>0</v>
      </c>
      <c r="AF831" s="26">
        <v>0</v>
      </c>
      <c r="AG831" s="26"/>
      <c r="AH831" s="26">
        <v>0</v>
      </c>
    </row>
    <row r="832" spans="1:34" x14ac:dyDescent="0.2">
      <c r="A832" s="12" t="s">
        <v>232</v>
      </c>
      <c r="B832" s="12" t="s">
        <v>231</v>
      </c>
      <c r="C832" s="12" t="s">
        <v>96</v>
      </c>
      <c r="D832" s="12" t="s">
        <v>5</v>
      </c>
      <c r="E832" s="12" t="s">
        <v>8</v>
      </c>
      <c r="F832" s="12" t="s">
        <v>9</v>
      </c>
      <c r="G832" s="26">
        <v>5.7</v>
      </c>
      <c r="H832" s="26"/>
      <c r="I832" s="26">
        <v>0</v>
      </c>
      <c r="J832" s="26">
        <v>0</v>
      </c>
      <c r="K832" s="26">
        <v>0</v>
      </c>
      <c r="L832" s="26">
        <v>0</v>
      </c>
      <c r="M832" s="26">
        <v>0</v>
      </c>
      <c r="N832" s="26">
        <v>0</v>
      </c>
      <c r="O832" s="26">
        <v>0</v>
      </c>
      <c r="P832" s="26">
        <v>0</v>
      </c>
      <c r="Q832" s="26">
        <v>0</v>
      </c>
      <c r="R832" s="26">
        <v>0</v>
      </c>
      <c r="S832" s="26">
        <v>0</v>
      </c>
      <c r="T832" s="26">
        <v>0</v>
      </c>
      <c r="U832" s="26">
        <v>0</v>
      </c>
      <c r="V832" s="26">
        <v>0</v>
      </c>
      <c r="W832" s="26">
        <v>0</v>
      </c>
      <c r="X832" s="26">
        <v>0</v>
      </c>
      <c r="Y832" s="26">
        <v>0</v>
      </c>
      <c r="Z832" s="26">
        <v>0</v>
      </c>
      <c r="AA832" s="26">
        <v>0</v>
      </c>
      <c r="AB832" s="26">
        <v>0</v>
      </c>
      <c r="AC832" s="26">
        <v>0</v>
      </c>
      <c r="AD832" s="26">
        <v>0</v>
      </c>
      <c r="AE832" s="26">
        <v>0</v>
      </c>
      <c r="AF832" s="26">
        <v>0</v>
      </c>
      <c r="AG832" s="26"/>
      <c r="AH832" s="26">
        <v>0</v>
      </c>
    </row>
    <row r="833" spans="1:34" x14ac:dyDescent="0.2">
      <c r="A833" s="12" t="s">
        <v>232</v>
      </c>
      <c r="B833" s="12" t="s">
        <v>231</v>
      </c>
      <c r="C833" s="12" t="s">
        <v>97</v>
      </c>
      <c r="D833" s="12" t="s">
        <v>5</v>
      </c>
      <c r="E833" s="12" t="s">
        <v>8</v>
      </c>
      <c r="F833" s="12" t="s">
        <v>9</v>
      </c>
      <c r="G833" s="26">
        <v>0</v>
      </c>
      <c r="H833" s="26">
        <v>0</v>
      </c>
      <c r="I833" s="26"/>
      <c r="J833" s="26"/>
      <c r="K833" s="26"/>
      <c r="L833" s="26">
        <v>0</v>
      </c>
      <c r="M833" s="26">
        <v>0</v>
      </c>
      <c r="N833" s="26">
        <v>0</v>
      </c>
      <c r="O833" s="26">
        <v>0</v>
      </c>
      <c r="P833" s="26">
        <v>0</v>
      </c>
      <c r="Q833" s="26">
        <v>0</v>
      </c>
      <c r="R833" s="26">
        <v>0</v>
      </c>
      <c r="S833" s="26">
        <v>0</v>
      </c>
      <c r="T833" s="26">
        <v>0</v>
      </c>
      <c r="U833" s="26">
        <v>0</v>
      </c>
      <c r="V833" s="26">
        <v>0</v>
      </c>
      <c r="W833" s="26">
        <v>0</v>
      </c>
      <c r="X833" s="26">
        <v>0</v>
      </c>
      <c r="Y833" s="26">
        <v>0</v>
      </c>
      <c r="Z833" s="26">
        <v>0</v>
      </c>
      <c r="AA833" s="26">
        <v>0</v>
      </c>
      <c r="AB833" s="26">
        <v>0</v>
      </c>
      <c r="AC833" s="26">
        <v>0</v>
      </c>
      <c r="AD833" s="26">
        <v>0</v>
      </c>
      <c r="AE833" s="26">
        <v>0</v>
      </c>
      <c r="AF833" s="26">
        <v>0</v>
      </c>
      <c r="AG833" s="26"/>
      <c r="AH833" s="26">
        <v>0</v>
      </c>
    </row>
    <row r="834" spans="1:34" x14ac:dyDescent="0.2">
      <c r="A834" s="12" t="s">
        <v>232</v>
      </c>
      <c r="B834" s="12" t="s">
        <v>231</v>
      </c>
      <c r="C834" s="12" t="s">
        <v>98</v>
      </c>
      <c r="D834" s="12" t="s">
        <v>5</v>
      </c>
      <c r="E834" s="12" t="s">
        <v>8</v>
      </c>
      <c r="F834" s="12" t="s">
        <v>9</v>
      </c>
      <c r="G834" s="26">
        <v>0</v>
      </c>
      <c r="H834" s="26"/>
      <c r="I834" s="26"/>
      <c r="J834" s="26"/>
      <c r="K834" s="26"/>
      <c r="L834" s="26"/>
      <c r="M834" s="26">
        <v>0</v>
      </c>
      <c r="N834" s="26">
        <v>0</v>
      </c>
      <c r="O834" s="26">
        <v>0</v>
      </c>
      <c r="P834" s="26">
        <v>0</v>
      </c>
      <c r="Q834" s="26">
        <v>0</v>
      </c>
      <c r="R834" s="26">
        <v>0</v>
      </c>
      <c r="S834" s="26">
        <v>0</v>
      </c>
      <c r="T834" s="26">
        <v>0</v>
      </c>
      <c r="U834" s="26">
        <v>0</v>
      </c>
      <c r="V834" s="26">
        <v>0</v>
      </c>
      <c r="W834" s="26">
        <v>0</v>
      </c>
      <c r="X834" s="26">
        <v>0</v>
      </c>
      <c r="Y834" s="26">
        <v>0</v>
      </c>
      <c r="Z834" s="26">
        <v>0</v>
      </c>
      <c r="AA834" s="26">
        <v>0</v>
      </c>
      <c r="AB834" s="26">
        <v>0</v>
      </c>
      <c r="AC834" s="26">
        <v>0</v>
      </c>
      <c r="AD834" s="26">
        <v>0</v>
      </c>
      <c r="AE834" s="26">
        <v>0</v>
      </c>
      <c r="AF834" s="26">
        <v>0</v>
      </c>
      <c r="AG834" s="26"/>
      <c r="AH834" s="26">
        <v>0</v>
      </c>
    </row>
    <row r="835" spans="1:34" x14ac:dyDescent="0.2">
      <c r="A835" s="12" t="s">
        <v>232</v>
      </c>
      <c r="B835" s="12" t="s">
        <v>231</v>
      </c>
      <c r="C835" s="12" t="s">
        <v>99</v>
      </c>
      <c r="D835" s="12" t="s">
        <v>5</v>
      </c>
      <c r="E835" s="12" t="s">
        <v>8</v>
      </c>
      <c r="F835" s="12" t="s">
        <v>9</v>
      </c>
      <c r="G835" s="26">
        <v>2.2999999999999998</v>
      </c>
      <c r="H835" s="26"/>
      <c r="I835" s="26"/>
      <c r="J835" s="26"/>
      <c r="K835" s="26">
        <v>3.6</v>
      </c>
      <c r="L835" s="26">
        <v>0.8</v>
      </c>
      <c r="M835" s="26">
        <v>0.2</v>
      </c>
      <c r="N835" s="26">
        <v>0</v>
      </c>
      <c r="O835" s="26">
        <v>0</v>
      </c>
      <c r="P835" s="26">
        <v>0</v>
      </c>
      <c r="Q835" s="26">
        <v>0</v>
      </c>
      <c r="R835" s="26">
        <v>0</v>
      </c>
      <c r="S835" s="26">
        <v>0</v>
      </c>
      <c r="T835" s="26">
        <v>0</v>
      </c>
      <c r="U835" s="26">
        <v>0</v>
      </c>
      <c r="V835" s="26">
        <v>0</v>
      </c>
      <c r="W835" s="26">
        <v>0</v>
      </c>
      <c r="X835" s="26">
        <v>0</v>
      </c>
      <c r="Y835" s="26">
        <v>0</v>
      </c>
      <c r="Z835" s="26">
        <v>0</v>
      </c>
      <c r="AA835" s="26">
        <v>0</v>
      </c>
      <c r="AB835" s="26">
        <v>0</v>
      </c>
      <c r="AC835" s="26">
        <v>0</v>
      </c>
      <c r="AD835" s="26">
        <v>0</v>
      </c>
      <c r="AE835" s="26">
        <v>0</v>
      </c>
      <c r="AF835" s="26">
        <v>0</v>
      </c>
      <c r="AG835" s="26"/>
      <c r="AH835" s="26">
        <v>0</v>
      </c>
    </row>
    <row r="836" spans="1:34" x14ac:dyDescent="0.2">
      <c r="A836" s="12" t="s">
        <v>232</v>
      </c>
      <c r="B836" s="12" t="s">
        <v>231</v>
      </c>
      <c r="C836" s="12" t="s">
        <v>100</v>
      </c>
      <c r="D836" s="12" t="s">
        <v>5</v>
      </c>
      <c r="E836" s="12" t="s">
        <v>8</v>
      </c>
      <c r="F836" s="12" t="s">
        <v>9</v>
      </c>
      <c r="G836" s="26">
        <v>116.7</v>
      </c>
      <c r="H836" s="26">
        <v>892.8</v>
      </c>
      <c r="I836" s="26">
        <v>2769.6</v>
      </c>
      <c r="J836" s="26">
        <v>2777.6</v>
      </c>
      <c r="K836" s="26">
        <v>1690.2</v>
      </c>
      <c r="L836" s="26">
        <v>1425.5</v>
      </c>
      <c r="M836" s="26">
        <v>1122</v>
      </c>
      <c r="N836" s="26">
        <v>0</v>
      </c>
      <c r="O836" s="26">
        <v>89.1</v>
      </c>
      <c r="P836" s="26">
        <v>284.60000000000002</v>
      </c>
      <c r="Q836" s="26">
        <v>212.8</v>
      </c>
      <c r="R836" s="26">
        <v>141</v>
      </c>
      <c r="S836" s="26">
        <v>230.4</v>
      </c>
      <c r="T836" s="26">
        <v>140.4</v>
      </c>
      <c r="U836" s="26">
        <v>147.30000000000001</v>
      </c>
      <c r="V836" s="26">
        <v>103.8</v>
      </c>
      <c r="W836" s="26">
        <v>105.6</v>
      </c>
      <c r="X836" s="26">
        <v>52.8</v>
      </c>
      <c r="Y836" s="26">
        <v>51.6</v>
      </c>
      <c r="Z836" s="26">
        <v>0</v>
      </c>
      <c r="AA836" s="26">
        <v>0</v>
      </c>
      <c r="AB836" s="26">
        <v>0</v>
      </c>
      <c r="AC836" s="26">
        <v>0</v>
      </c>
      <c r="AD836" s="26">
        <v>0</v>
      </c>
      <c r="AE836" s="26">
        <v>0</v>
      </c>
      <c r="AF836" s="26">
        <v>0</v>
      </c>
      <c r="AG836" s="26"/>
      <c r="AH836" s="26">
        <v>124.6</v>
      </c>
    </row>
    <row r="837" spans="1:34" x14ac:dyDescent="0.2">
      <c r="A837" s="12" t="s">
        <v>232</v>
      </c>
      <c r="B837" s="12" t="s">
        <v>231</v>
      </c>
      <c r="C837" s="12" t="s">
        <v>101</v>
      </c>
      <c r="D837" s="12" t="s">
        <v>5</v>
      </c>
      <c r="E837" s="12" t="s">
        <v>8</v>
      </c>
      <c r="F837" s="12" t="s">
        <v>9</v>
      </c>
      <c r="G837" s="26">
        <v>0</v>
      </c>
      <c r="H837" s="26">
        <v>0</v>
      </c>
      <c r="I837" s="26"/>
      <c r="J837" s="26">
        <v>0</v>
      </c>
      <c r="K837" s="26"/>
      <c r="L837" s="26"/>
      <c r="M837" s="26"/>
      <c r="N837" s="26">
        <v>0</v>
      </c>
      <c r="O837" s="26">
        <v>0</v>
      </c>
      <c r="P837" s="26">
        <v>0</v>
      </c>
      <c r="Q837" s="26">
        <v>0</v>
      </c>
      <c r="R837" s="26">
        <v>0</v>
      </c>
      <c r="S837" s="26">
        <v>0</v>
      </c>
      <c r="T837" s="26">
        <v>0</v>
      </c>
      <c r="U837" s="26">
        <v>0</v>
      </c>
      <c r="V837" s="26">
        <v>0</v>
      </c>
      <c r="W837" s="26">
        <v>0</v>
      </c>
      <c r="X837" s="26">
        <v>0</v>
      </c>
      <c r="Y837" s="26">
        <v>0</v>
      </c>
      <c r="Z837" s="26">
        <v>0</v>
      </c>
      <c r="AA837" s="26">
        <v>0</v>
      </c>
      <c r="AB837" s="26">
        <v>0</v>
      </c>
      <c r="AC837" s="26">
        <v>0</v>
      </c>
      <c r="AD837" s="26">
        <v>0</v>
      </c>
      <c r="AE837" s="26">
        <v>0</v>
      </c>
      <c r="AF837" s="26">
        <v>0</v>
      </c>
      <c r="AG837" s="26"/>
      <c r="AH837" s="26">
        <v>0</v>
      </c>
    </row>
    <row r="838" spans="1:34" x14ac:dyDescent="0.2">
      <c r="A838" s="12" t="s">
        <v>232</v>
      </c>
      <c r="B838" s="12" t="s">
        <v>231</v>
      </c>
      <c r="C838" s="12" t="s">
        <v>102</v>
      </c>
      <c r="D838" s="12" t="s">
        <v>5</v>
      </c>
      <c r="E838" s="12" t="s">
        <v>8</v>
      </c>
      <c r="F838" s="12" t="s">
        <v>9</v>
      </c>
      <c r="G838" s="26">
        <v>0</v>
      </c>
      <c r="H838" s="26">
        <v>0</v>
      </c>
      <c r="I838" s="26"/>
      <c r="J838" s="26"/>
      <c r="K838" s="26"/>
      <c r="L838" s="26"/>
      <c r="M838" s="26"/>
      <c r="N838" s="26">
        <v>0</v>
      </c>
      <c r="O838" s="26">
        <v>0</v>
      </c>
      <c r="P838" s="26">
        <v>0</v>
      </c>
      <c r="Q838" s="26">
        <v>0</v>
      </c>
      <c r="R838" s="26">
        <v>0</v>
      </c>
      <c r="S838" s="26">
        <v>0</v>
      </c>
      <c r="T838" s="26">
        <v>0</v>
      </c>
      <c r="U838" s="26">
        <v>0</v>
      </c>
      <c r="V838" s="26">
        <v>0</v>
      </c>
      <c r="W838" s="26">
        <v>0</v>
      </c>
      <c r="X838" s="26">
        <v>0</v>
      </c>
      <c r="Y838" s="26">
        <v>0</v>
      </c>
      <c r="Z838" s="26">
        <v>0</v>
      </c>
      <c r="AA838" s="26">
        <v>0</v>
      </c>
      <c r="AB838" s="26">
        <v>0</v>
      </c>
      <c r="AC838" s="26">
        <v>0</v>
      </c>
      <c r="AD838" s="26">
        <v>0</v>
      </c>
      <c r="AE838" s="26">
        <v>0</v>
      </c>
      <c r="AF838" s="26">
        <v>0</v>
      </c>
      <c r="AG838" s="26"/>
      <c r="AH838" s="26">
        <v>0</v>
      </c>
    </row>
    <row r="839" spans="1:34" x14ac:dyDescent="0.2">
      <c r="A839" s="12" t="s">
        <v>232</v>
      </c>
      <c r="B839" s="12" t="s">
        <v>231</v>
      </c>
      <c r="C839" s="12" t="s">
        <v>103</v>
      </c>
      <c r="D839" s="12" t="s">
        <v>5</v>
      </c>
      <c r="E839" s="12" t="s">
        <v>8</v>
      </c>
      <c r="F839" s="12" t="s">
        <v>9</v>
      </c>
      <c r="G839" s="26">
        <v>11.5</v>
      </c>
      <c r="H839" s="26"/>
      <c r="I839" s="26"/>
      <c r="J839" s="26"/>
      <c r="K839" s="26"/>
      <c r="L839" s="26"/>
      <c r="M839" s="26"/>
      <c r="N839" s="26">
        <v>2.2999999999999998</v>
      </c>
      <c r="O839" s="26">
        <v>2.2999999999999998</v>
      </c>
      <c r="P839" s="26">
        <v>2.2999999999999998</v>
      </c>
      <c r="Q839" s="26"/>
      <c r="R839" s="26"/>
      <c r="S839" s="26"/>
      <c r="T839" s="26"/>
      <c r="U839" s="26"/>
      <c r="V839" s="26"/>
      <c r="W839" s="26"/>
      <c r="X839" s="26"/>
      <c r="Y839" s="26">
        <v>0</v>
      </c>
      <c r="Z839" s="26">
        <v>0</v>
      </c>
      <c r="AA839" s="26">
        <v>0</v>
      </c>
      <c r="AB839" s="26">
        <v>0</v>
      </c>
      <c r="AC839" s="26">
        <v>0</v>
      </c>
      <c r="AD839" s="26">
        <v>0</v>
      </c>
      <c r="AE839" s="26">
        <v>0</v>
      </c>
      <c r="AF839" s="26">
        <v>0</v>
      </c>
      <c r="AG839" s="26"/>
      <c r="AH839" s="26">
        <v>2.2999999999999998</v>
      </c>
    </row>
    <row r="840" spans="1:34" x14ac:dyDescent="0.2">
      <c r="A840" s="12" t="s">
        <v>232</v>
      </c>
      <c r="B840" s="12" t="s">
        <v>231</v>
      </c>
      <c r="C840" s="12" t="s">
        <v>104</v>
      </c>
      <c r="D840" s="12" t="s">
        <v>5</v>
      </c>
      <c r="E840" s="12" t="s">
        <v>8</v>
      </c>
      <c r="F840" s="12" t="s">
        <v>9</v>
      </c>
      <c r="G840" s="26">
        <v>10</v>
      </c>
      <c r="H840" s="26">
        <v>0</v>
      </c>
      <c r="I840" s="26">
        <v>10</v>
      </c>
      <c r="J840" s="26">
        <v>0</v>
      </c>
      <c r="K840" s="26">
        <v>0</v>
      </c>
      <c r="L840" s="26">
        <v>3</v>
      </c>
      <c r="M840" s="26">
        <v>0</v>
      </c>
      <c r="N840" s="26">
        <v>21</v>
      </c>
      <c r="O840" s="26">
        <v>0</v>
      </c>
      <c r="P840" s="26">
        <v>0</v>
      </c>
      <c r="Q840" s="26">
        <v>0</v>
      </c>
      <c r="R840" s="26">
        <v>0</v>
      </c>
      <c r="S840" s="26">
        <v>0</v>
      </c>
      <c r="T840" s="26">
        <v>0</v>
      </c>
      <c r="U840" s="26">
        <v>3.9</v>
      </c>
      <c r="V840" s="26">
        <v>0</v>
      </c>
      <c r="W840" s="26">
        <v>0</v>
      </c>
      <c r="X840" s="26">
        <v>0</v>
      </c>
      <c r="Y840" s="26">
        <v>0</v>
      </c>
      <c r="Z840" s="26">
        <v>0</v>
      </c>
      <c r="AA840" s="26">
        <v>0</v>
      </c>
      <c r="AB840" s="26">
        <v>0</v>
      </c>
      <c r="AC840" s="26">
        <v>0</v>
      </c>
      <c r="AD840" s="26">
        <v>0</v>
      </c>
      <c r="AE840" s="26">
        <v>0</v>
      </c>
      <c r="AF840" s="26">
        <v>0</v>
      </c>
      <c r="AG840" s="26"/>
      <c r="AH840" s="26">
        <v>7</v>
      </c>
    </row>
    <row r="841" spans="1:34" x14ac:dyDescent="0.2">
      <c r="A841" s="12" t="s">
        <v>232</v>
      </c>
      <c r="B841" s="12" t="s">
        <v>231</v>
      </c>
      <c r="C841" s="12" t="s">
        <v>105</v>
      </c>
      <c r="D841" s="12" t="s">
        <v>5</v>
      </c>
      <c r="E841" s="12" t="s">
        <v>8</v>
      </c>
      <c r="F841" s="12" t="s">
        <v>9</v>
      </c>
      <c r="G841" s="26">
        <v>30</v>
      </c>
      <c r="H841" s="26"/>
      <c r="I841" s="26"/>
      <c r="J841" s="26"/>
      <c r="K841" s="26"/>
      <c r="L841" s="26"/>
      <c r="M841" s="26">
        <v>4.9000000000000004</v>
      </c>
      <c r="N841" s="26">
        <v>1.4</v>
      </c>
      <c r="O841" s="26">
        <v>1.4</v>
      </c>
      <c r="P841" s="26">
        <v>0</v>
      </c>
      <c r="Q841" s="26">
        <v>0</v>
      </c>
      <c r="R841" s="26">
        <v>0</v>
      </c>
      <c r="S841" s="26">
        <v>0</v>
      </c>
      <c r="T841" s="26">
        <v>0</v>
      </c>
      <c r="U841" s="26">
        <v>0</v>
      </c>
      <c r="V841" s="26">
        <v>0</v>
      </c>
      <c r="W841" s="26">
        <v>0</v>
      </c>
      <c r="X841" s="26">
        <v>0</v>
      </c>
      <c r="Y841" s="26">
        <v>0</v>
      </c>
      <c r="Z841" s="26">
        <v>0</v>
      </c>
      <c r="AA841" s="26">
        <v>0</v>
      </c>
      <c r="AB841" s="26">
        <v>0</v>
      </c>
      <c r="AC841" s="26">
        <v>0</v>
      </c>
      <c r="AD841" s="26">
        <v>0</v>
      </c>
      <c r="AE841" s="26">
        <v>0</v>
      </c>
      <c r="AF841" s="26">
        <v>0</v>
      </c>
      <c r="AG841" s="26"/>
      <c r="AH841" s="26">
        <v>0.9</v>
      </c>
    </row>
    <row r="842" spans="1:34" x14ac:dyDescent="0.2">
      <c r="A842" s="12" t="s">
        <v>232</v>
      </c>
      <c r="B842" s="12" t="s">
        <v>231</v>
      </c>
      <c r="C842" s="12" t="s">
        <v>106</v>
      </c>
      <c r="D842" s="12" t="s">
        <v>5</v>
      </c>
      <c r="E842" s="12" t="s">
        <v>8</v>
      </c>
      <c r="F842" s="12" t="s">
        <v>9</v>
      </c>
      <c r="G842" s="26">
        <v>27.7</v>
      </c>
      <c r="H842" s="26"/>
      <c r="I842" s="26"/>
      <c r="J842" s="26">
        <v>0</v>
      </c>
      <c r="K842" s="26"/>
      <c r="L842" s="26"/>
      <c r="M842" s="26">
        <v>0</v>
      </c>
      <c r="N842" s="26">
        <v>0</v>
      </c>
      <c r="O842" s="26">
        <v>0</v>
      </c>
      <c r="P842" s="26">
        <v>0</v>
      </c>
      <c r="Q842" s="26">
        <v>0</v>
      </c>
      <c r="R842" s="26">
        <v>0</v>
      </c>
      <c r="S842" s="26">
        <v>0</v>
      </c>
      <c r="T842" s="26">
        <v>0</v>
      </c>
      <c r="U842" s="26">
        <v>0</v>
      </c>
      <c r="V842" s="26">
        <v>0</v>
      </c>
      <c r="W842" s="26">
        <v>0</v>
      </c>
      <c r="X842" s="26">
        <v>0</v>
      </c>
      <c r="Y842" s="26">
        <v>0</v>
      </c>
      <c r="Z842" s="26">
        <v>0</v>
      </c>
      <c r="AA842" s="26">
        <v>0</v>
      </c>
      <c r="AB842" s="26">
        <v>0</v>
      </c>
      <c r="AC842" s="26">
        <v>0</v>
      </c>
      <c r="AD842" s="26">
        <v>0</v>
      </c>
      <c r="AE842" s="26">
        <v>0</v>
      </c>
      <c r="AF842" s="26"/>
      <c r="AG842" s="26"/>
      <c r="AH842" s="26">
        <v>0</v>
      </c>
    </row>
    <row r="843" spans="1:34" x14ac:dyDescent="0.2">
      <c r="A843" s="12" t="s">
        <v>232</v>
      </c>
      <c r="B843" s="12" t="s">
        <v>231</v>
      </c>
      <c r="C843" s="12" t="s">
        <v>107</v>
      </c>
      <c r="D843" s="12" t="s">
        <v>5</v>
      </c>
      <c r="E843" s="12" t="s">
        <v>8</v>
      </c>
      <c r="F843" s="12" t="s">
        <v>9</v>
      </c>
      <c r="G843" s="26">
        <v>7.4</v>
      </c>
      <c r="H843" s="26"/>
      <c r="I843" s="26"/>
      <c r="J843" s="26"/>
      <c r="K843" s="26"/>
      <c r="L843" s="26">
        <v>9.9</v>
      </c>
      <c r="M843" s="26">
        <v>11.2</v>
      </c>
      <c r="N843" s="26">
        <v>10.199999999999999</v>
      </c>
      <c r="O843" s="26">
        <v>7.3</v>
      </c>
      <c r="P843" s="26">
        <v>7.3</v>
      </c>
      <c r="Q843" s="26">
        <v>6.7</v>
      </c>
      <c r="R843" s="26">
        <v>7.7</v>
      </c>
      <c r="S843" s="26">
        <v>0</v>
      </c>
      <c r="T843" s="26">
        <v>0</v>
      </c>
      <c r="U843" s="26">
        <v>0</v>
      </c>
      <c r="V843" s="26">
        <v>0</v>
      </c>
      <c r="W843" s="26">
        <v>0</v>
      </c>
      <c r="X843" s="26">
        <v>0</v>
      </c>
      <c r="Y843" s="26">
        <v>0</v>
      </c>
      <c r="Z843" s="26">
        <v>0</v>
      </c>
      <c r="AA843" s="26">
        <v>0</v>
      </c>
      <c r="AB843" s="26">
        <v>0</v>
      </c>
      <c r="AC843" s="26">
        <v>0</v>
      </c>
      <c r="AD843" s="26">
        <v>0</v>
      </c>
      <c r="AE843" s="26">
        <v>0</v>
      </c>
      <c r="AF843" s="26">
        <v>0</v>
      </c>
      <c r="AG843" s="26"/>
      <c r="AH843" s="26">
        <v>8.3000000000000007</v>
      </c>
    </row>
    <row r="844" spans="1:34" x14ac:dyDescent="0.2">
      <c r="A844" s="12" t="s">
        <v>232</v>
      </c>
      <c r="B844" s="12" t="s">
        <v>231</v>
      </c>
      <c r="C844" s="12" t="s">
        <v>108</v>
      </c>
      <c r="D844" s="12" t="s">
        <v>5</v>
      </c>
      <c r="E844" s="12" t="s">
        <v>8</v>
      </c>
      <c r="F844" s="12" t="s">
        <v>9</v>
      </c>
      <c r="G844" s="26">
        <v>0</v>
      </c>
      <c r="H844" s="26"/>
      <c r="I844" s="26"/>
      <c r="J844" s="26"/>
      <c r="K844" s="26"/>
      <c r="L844" s="26"/>
      <c r="M844" s="26"/>
      <c r="N844" s="26">
        <v>0</v>
      </c>
      <c r="O844" s="26">
        <v>0</v>
      </c>
      <c r="P844" s="26">
        <v>0</v>
      </c>
      <c r="Q844" s="26">
        <v>0</v>
      </c>
      <c r="R844" s="26">
        <v>0</v>
      </c>
      <c r="S844" s="26">
        <v>0</v>
      </c>
      <c r="T844" s="26">
        <v>0</v>
      </c>
      <c r="U844" s="26">
        <v>0</v>
      </c>
      <c r="V844" s="26">
        <v>0</v>
      </c>
      <c r="W844" s="26">
        <v>0</v>
      </c>
      <c r="X844" s="26">
        <v>0</v>
      </c>
      <c r="Y844" s="26">
        <v>0</v>
      </c>
      <c r="Z844" s="26">
        <v>0</v>
      </c>
      <c r="AA844" s="26">
        <v>0</v>
      </c>
      <c r="AB844" s="26">
        <v>0</v>
      </c>
      <c r="AC844" s="26">
        <v>0</v>
      </c>
      <c r="AD844" s="26">
        <v>0</v>
      </c>
      <c r="AE844" s="26">
        <v>0</v>
      </c>
      <c r="AF844" s="26">
        <v>0</v>
      </c>
      <c r="AG844" s="26"/>
      <c r="AH844" s="26">
        <v>0</v>
      </c>
    </row>
    <row r="845" spans="1:34" x14ac:dyDescent="0.2">
      <c r="A845" s="12" t="s">
        <v>232</v>
      </c>
      <c r="B845" s="12" t="s">
        <v>231</v>
      </c>
      <c r="C845" s="12" t="s">
        <v>109</v>
      </c>
      <c r="D845" s="12" t="s">
        <v>5</v>
      </c>
      <c r="E845" s="12" t="s">
        <v>8</v>
      </c>
      <c r="F845" s="12" t="s">
        <v>9</v>
      </c>
      <c r="G845" s="26">
        <v>0</v>
      </c>
      <c r="H845" s="26">
        <v>0</v>
      </c>
      <c r="I845" s="26"/>
      <c r="J845" s="26">
        <v>3</v>
      </c>
      <c r="K845" s="26">
        <v>3</v>
      </c>
      <c r="L845" s="26">
        <v>3</v>
      </c>
      <c r="M845" s="26">
        <v>3</v>
      </c>
      <c r="N845" s="26">
        <v>3</v>
      </c>
      <c r="O845" s="26">
        <v>3</v>
      </c>
      <c r="P845" s="26">
        <v>0</v>
      </c>
      <c r="Q845" s="26">
        <v>0</v>
      </c>
      <c r="R845" s="26">
        <v>0</v>
      </c>
      <c r="S845" s="26">
        <v>0</v>
      </c>
      <c r="T845" s="26">
        <v>0</v>
      </c>
      <c r="U845" s="26">
        <v>0</v>
      </c>
      <c r="V845" s="26">
        <v>0</v>
      </c>
      <c r="W845" s="26">
        <v>0</v>
      </c>
      <c r="X845" s="26">
        <v>0</v>
      </c>
      <c r="Y845" s="26">
        <v>0</v>
      </c>
      <c r="Z845" s="26">
        <v>0</v>
      </c>
      <c r="AA845" s="26">
        <v>0</v>
      </c>
      <c r="AB845" s="26">
        <v>0</v>
      </c>
      <c r="AC845" s="26">
        <v>0</v>
      </c>
      <c r="AD845" s="26">
        <v>0</v>
      </c>
      <c r="AE845" s="26">
        <v>0</v>
      </c>
      <c r="AF845" s="26">
        <v>0</v>
      </c>
      <c r="AG845" s="26"/>
      <c r="AH845" s="26">
        <v>2</v>
      </c>
    </row>
    <row r="846" spans="1:34" x14ac:dyDescent="0.2">
      <c r="A846" s="12" t="s">
        <v>232</v>
      </c>
      <c r="B846" s="12" t="s">
        <v>231</v>
      </c>
      <c r="C846" s="12" t="s">
        <v>110</v>
      </c>
      <c r="D846" s="12" t="s">
        <v>5</v>
      </c>
      <c r="E846" s="12" t="s">
        <v>8</v>
      </c>
      <c r="F846" s="12" t="s">
        <v>9</v>
      </c>
      <c r="G846" s="26">
        <v>0</v>
      </c>
      <c r="H846" s="26">
        <v>0</v>
      </c>
      <c r="I846" s="26">
        <v>0</v>
      </c>
      <c r="J846" s="26">
        <v>0</v>
      </c>
      <c r="K846" s="26">
        <v>0</v>
      </c>
      <c r="L846" s="26">
        <v>0</v>
      </c>
      <c r="M846" s="26">
        <v>0</v>
      </c>
      <c r="N846" s="26">
        <v>0</v>
      </c>
      <c r="O846" s="26">
        <v>0</v>
      </c>
      <c r="P846" s="26">
        <v>0</v>
      </c>
      <c r="Q846" s="26">
        <v>0</v>
      </c>
      <c r="R846" s="26">
        <v>0</v>
      </c>
      <c r="S846" s="26">
        <v>0</v>
      </c>
      <c r="T846" s="26">
        <v>0</v>
      </c>
      <c r="U846" s="26">
        <v>0</v>
      </c>
      <c r="V846" s="26">
        <v>0</v>
      </c>
      <c r="W846" s="26">
        <v>0</v>
      </c>
      <c r="X846" s="26">
        <v>0</v>
      </c>
      <c r="Y846" s="26">
        <v>0</v>
      </c>
      <c r="Z846" s="26">
        <v>0</v>
      </c>
      <c r="AA846" s="26">
        <v>0</v>
      </c>
      <c r="AB846" s="26">
        <v>0</v>
      </c>
      <c r="AC846" s="26">
        <v>0</v>
      </c>
      <c r="AD846" s="26">
        <v>0</v>
      </c>
      <c r="AE846" s="26">
        <v>0</v>
      </c>
      <c r="AF846" s="26">
        <v>0</v>
      </c>
      <c r="AG846" s="26"/>
      <c r="AH846" s="26">
        <v>0</v>
      </c>
    </row>
    <row r="847" spans="1:34" x14ac:dyDescent="0.2">
      <c r="A847" s="12" t="s">
        <v>232</v>
      </c>
      <c r="B847" s="12" t="s">
        <v>231</v>
      </c>
      <c r="C847" s="12" t="s">
        <v>111</v>
      </c>
      <c r="D847" s="12" t="s">
        <v>5</v>
      </c>
      <c r="E847" s="12" t="s">
        <v>8</v>
      </c>
      <c r="F847" s="12" t="s">
        <v>9</v>
      </c>
      <c r="G847" s="26">
        <v>0</v>
      </c>
      <c r="H847" s="26">
        <v>0</v>
      </c>
      <c r="I847" s="26">
        <v>0</v>
      </c>
      <c r="J847" s="26">
        <v>0.2</v>
      </c>
      <c r="K847" s="26">
        <v>0.4</v>
      </c>
      <c r="L847" s="26">
        <v>0.6</v>
      </c>
      <c r="M847" s="26">
        <v>0</v>
      </c>
      <c r="N847" s="26">
        <v>0</v>
      </c>
      <c r="O847" s="26">
        <v>0</v>
      </c>
      <c r="P847" s="26">
        <v>0</v>
      </c>
      <c r="Q847" s="26">
        <v>0</v>
      </c>
      <c r="R847" s="26">
        <v>0</v>
      </c>
      <c r="S847" s="26">
        <v>0</v>
      </c>
      <c r="T847" s="26">
        <v>0</v>
      </c>
      <c r="U847" s="26">
        <v>0</v>
      </c>
      <c r="V847" s="26">
        <v>0</v>
      </c>
      <c r="W847" s="26">
        <v>0</v>
      </c>
      <c r="X847" s="26">
        <v>0</v>
      </c>
      <c r="Y847" s="26">
        <v>0</v>
      </c>
      <c r="Z847" s="26">
        <v>0</v>
      </c>
      <c r="AA847" s="26">
        <v>0</v>
      </c>
      <c r="AB847" s="26">
        <v>0</v>
      </c>
      <c r="AC847" s="26">
        <v>0</v>
      </c>
      <c r="AD847" s="26">
        <v>0</v>
      </c>
      <c r="AE847" s="26">
        <v>0</v>
      </c>
      <c r="AF847" s="26">
        <v>0</v>
      </c>
      <c r="AG847" s="26"/>
      <c r="AH847" s="26">
        <v>0</v>
      </c>
    </row>
    <row r="848" spans="1:34" x14ac:dyDescent="0.2">
      <c r="A848" s="12" t="s">
        <v>232</v>
      </c>
      <c r="B848" s="12" t="s">
        <v>231</v>
      </c>
      <c r="C848" s="12" t="s">
        <v>112</v>
      </c>
      <c r="D848" s="12" t="s">
        <v>5</v>
      </c>
      <c r="E848" s="12" t="s">
        <v>8</v>
      </c>
      <c r="F848" s="12" t="s">
        <v>9</v>
      </c>
      <c r="G848" s="26">
        <v>20</v>
      </c>
      <c r="H848" s="26">
        <v>0</v>
      </c>
      <c r="I848" s="26">
        <v>0</v>
      </c>
      <c r="J848" s="26">
        <v>0</v>
      </c>
      <c r="K848" s="26">
        <v>0</v>
      </c>
      <c r="L848" s="26">
        <v>33</v>
      </c>
      <c r="M848" s="26">
        <v>21</v>
      </c>
      <c r="N848" s="26">
        <v>37</v>
      </c>
      <c r="O848" s="26">
        <v>390</v>
      </c>
      <c r="P848" s="26">
        <v>429</v>
      </c>
      <c r="Q848" s="26">
        <v>472</v>
      </c>
      <c r="R848" s="26">
        <v>450.7</v>
      </c>
      <c r="S848" s="26">
        <v>486.7</v>
      </c>
      <c r="T848" s="26">
        <v>412</v>
      </c>
      <c r="U848" s="26">
        <v>412.1</v>
      </c>
      <c r="V848" s="26">
        <v>191.2</v>
      </c>
      <c r="W848" s="26">
        <v>151</v>
      </c>
      <c r="X848" s="26">
        <v>0</v>
      </c>
      <c r="Y848" s="26">
        <v>0</v>
      </c>
      <c r="Z848" s="26">
        <v>0</v>
      </c>
      <c r="AA848" s="26">
        <v>0</v>
      </c>
      <c r="AB848" s="26">
        <v>0</v>
      </c>
      <c r="AC848" s="26">
        <v>0</v>
      </c>
      <c r="AD848" s="26">
        <v>0</v>
      </c>
      <c r="AE848" s="26">
        <v>0</v>
      </c>
      <c r="AF848" s="26">
        <v>0</v>
      </c>
      <c r="AG848" s="26"/>
      <c r="AH848" s="26">
        <v>285.3</v>
      </c>
    </row>
    <row r="849" spans="1:34" x14ac:dyDescent="0.2">
      <c r="A849" s="12" t="s">
        <v>232</v>
      </c>
      <c r="B849" s="12" t="s">
        <v>231</v>
      </c>
      <c r="C849" s="12" t="s">
        <v>113</v>
      </c>
      <c r="D849" s="12" t="s">
        <v>5</v>
      </c>
      <c r="E849" s="12" t="s">
        <v>8</v>
      </c>
      <c r="F849" s="12" t="s">
        <v>9</v>
      </c>
      <c r="G849" s="26">
        <v>0</v>
      </c>
      <c r="H849" s="26">
        <v>0</v>
      </c>
      <c r="I849" s="26"/>
      <c r="J849" s="26">
        <v>0</v>
      </c>
      <c r="K849" s="26"/>
      <c r="L849" s="26"/>
      <c r="M849" s="26"/>
      <c r="N849" s="26">
        <v>0</v>
      </c>
      <c r="O849" s="26">
        <v>0</v>
      </c>
      <c r="P849" s="26">
        <v>0</v>
      </c>
      <c r="Q849" s="26">
        <v>0</v>
      </c>
      <c r="R849" s="26">
        <v>0</v>
      </c>
      <c r="S849" s="26">
        <v>0</v>
      </c>
      <c r="T849" s="26"/>
      <c r="U849" s="26"/>
      <c r="V849" s="26">
        <v>0</v>
      </c>
      <c r="W849" s="26">
        <v>0</v>
      </c>
      <c r="X849" s="26">
        <v>0</v>
      </c>
      <c r="Y849" s="26">
        <v>0</v>
      </c>
      <c r="Z849" s="26">
        <v>0</v>
      </c>
      <c r="AA849" s="26">
        <v>0</v>
      </c>
      <c r="AB849" s="26">
        <v>0</v>
      </c>
      <c r="AC849" s="26">
        <v>0</v>
      </c>
      <c r="AD849" s="26">
        <v>0</v>
      </c>
      <c r="AE849" s="26">
        <v>0</v>
      </c>
      <c r="AF849" s="26">
        <v>0</v>
      </c>
      <c r="AG849" s="26"/>
      <c r="AH849" s="26">
        <v>0</v>
      </c>
    </row>
    <row r="850" spans="1:34" x14ac:dyDescent="0.2">
      <c r="A850" s="12" t="s">
        <v>232</v>
      </c>
      <c r="B850" s="12" t="s">
        <v>231</v>
      </c>
      <c r="C850" s="12" t="s">
        <v>114</v>
      </c>
      <c r="D850" s="12" t="s">
        <v>5</v>
      </c>
      <c r="E850" s="12" t="s">
        <v>8</v>
      </c>
      <c r="F850" s="12" t="s">
        <v>9</v>
      </c>
      <c r="G850" s="26">
        <v>408.7</v>
      </c>
      <c r="H850" s="26">
        <v>408.7</v>
      </c>
      <c r="I850" s="26"/>
      <c r="J850" s="26"/>
      <c r="K850" s="26">
        <v>136.19999999999999</v>
      </c>
      <c r="L850" s="26">
        <v>174.8</v>
      </c>
      <c r="M850" s="26">
        <v>95.9</v>
      </c>
      <c r="N850" s="26">
        <v>14.9</v>
      </c>
      <c r="O850" s="26">
        <v>13.9</v>
      </c>
      <c r="P850" s="26">
        <v>12.2</v>
      </c>
      <c r="Q850" s="26">
        <v>9.5</v>
      </c>
      <c r="R850" s="26">
        <v>5.5</v>
      </c>
      <c r="S850" s="26">
        <v>7.2</v>
      </c>
      <c r="T850" s="26">
        <v>5.4</v>
      </c>
      <c r="U850" s="26">
        <v>6.2</v>
      </c>
      <c r="V850" s="26">
        <v>0.7</v>
      </c>
      <c r="W850" s="26">
        <v>0</v>
      </c>
      <c r="X850" s="26">
        <v>0</v>
      </c>
      <c r="Y850" s="26">
        <v>0</v>
      </c>
      <c r="Z850" s="26">
        <v>0</v>
      </c>
      <c r="AA850" s="26">
        <v>0</v>
      </c>
      <c r="AB850" s="26">
        <v>0</v>
      </c>
      <c r="AC850" s="26">
        <v>0</v>
      </c>
      <c r="AD850" s="26">
        <v>0</v>
      </c>
      <c r="AE850" s="26">
        <v>0</v>
      </c>
      <c r="AF850" s="26">
        <v>0</v>
      </c>
      <c r="AG850" s="26"/>
      <c r="AH850" s="26">
        <v>13.7</v>
      </c>
    </row>
    <row r="851" spans="1:34" x14ac:dyDescent="0.2">
      <c r="A851" s="12" t="s">
        <v>232</v>
      </c>
      <c r="B851" s="12" t="s">
        <v>231</v>
      </c>
      <c r="C851" s="12" t="s">
        <v>115</v>
      </c>
      <c r="D851" s="12" t="s">
        <v>5</v>
      </c>
      <c r="E851" s="12" t="s">
        <v>8</v>
      </c>
      <c r="F851" s="12" t="s">
        <v>9</v>
      </c>
      <c r="G851" s="26">
        <v>261.2</v>
      </c>
      <c r="H851" s="26"/>
      <c r="I851" s="26">
        <v>519</v>
      </c>
      <c r="J851" s="26">
        <v>705</v>
      </c>
      <c r="K851" s="26">
        <v>405</v>
      </c>
      <c r="L851" s="26">
        <v>54</v>
      </c>
      <c r="M851" s="26">
        <v>33</v>
      </c>
      <c r="N851" s="26">
        <v>21</v>
      </c>
      <c r="O851" s="26">
        <v>6</v>
      </c>
      <c r="P851" s="26">
        <v>15.6</v>
      </c>
      <c r="Q851" s="26">
        <v>15</v>
      </c>
      <c r="R851" s="26">
        <v>15</v>
      </c>
      <c r="S851" s="26">
        <v>28.8</v>
      </c>
      <c r="T851" s="26">
        <v>28.8</v>
      </c>
      <c r="U851" s="26">
        <v>17</v>
      </c>
      <c r="V851" s="26">
        <v>15</v>
      </c>
      <c r="W851" s="26">
        <v>7.2</v>
      </c>
      <c r="X851" s="26">
        <v>0</v>
      </c>
      <c r="Y851" s="26">
        <v>0</v>
      </c>
      <c r="Z851" s="26">
        <v>0</v>
      </c>
      <c r="AA851" s="26">
        <v>0</v>
      </c>
      <c r="AB851" s="26">
        <v>0</v>
      </c>
      <c r="AC851" s="26">
        <v>0</v>
      </c>
      <c r="AD851" s="26">
        <v>0</v>
      </c>
      <c r="AE851" s="26">
        <v>0</v>
      </c>
      <c r="AF851" s="26">
        <v>0</v>
      </c>
      <c r="AG851" s="26"/>
      <c r="AH851" s="26">
        <v>14.2</v>
      </c>
    </row>
    <row r="852" spans="1:34" x14ac:dyDescent="0.2">
      <c r="A852" s="12" t="s">
        <v>232</v>
      </c>
      <c r="B852" s="12" t="s">
        <v>231</v>
      </c>
      <c r="C852" s="12" t="s">
        <v>116</v>
      </c>
      <c r="D852" s="12" t="s">
        <v>5</v>
      </c>
      <c r="E852" s="12" t="s">
        <v>8</v>
      </c>
      <c r="F852" s="12" t="s">
        <v>9</v>
      </c>
      <c r="G852" s="26">
        <v>0</v>
      </c>
      <c r="H852" s="26">
        <v>0</v>
      </c>
      <c r="I852" s="26"/>
      <c r="J852" s="26"/>
      <c r="K852" s="26"/>
      <c r="L852" s="26"/>
      <c r="M852" s="26"/>
      <c r="N852" s="26">
        <v>0</v>
      </c>
      <c r="O852" s="26">
        <v>0</v>
      </c>
      <c r="P852" s="26">
        <v>0</v>
      </c>
      <c r="Q852" s="26">
        <v>0</v>
      </c>
      <c r="R852" s="26">
        <v>0</v>
      </c>
      <c r="S852" s="26">
        <v>0</v>
      </c>
      <c r="T852" s="26">
        <v>0</v>
      </c>
      <c r="U852" s="26">
        <v>0</v>
      </c>
      <c r="V852" s="26">
        <v>0</v>
      </c>
      <c r="W852" s="26">
        <v>0</v>
      </c>
      <c r="X852" s="26">
        <v>0</v>
      </c>
      <c r="Y852" s="26">
        <v>0</v>
      </c>
      <c r="Z852" s="26">
        <v>0</v>
      </c>
      <c r="AA852" s="26">
        <v>0</v>
      </c>
      <c r="AB852" s="26">
        <v>0</v>
      </c>
      <c r="AC852" s="26">
        <v>0</v>
      </c>
      <c r="AD852" s="26">
        <v>0</v>
      </c>
      <c r="AE852" s="26">
        <v>0</v>
      </c>
      <c r="AF852" s="26">
        <v>0</v>
      </c>
      <c r="AG852" s="26"/>
      <c r="AH852" s="26">
        <v>0</v>
      </c>
    </row>
    <row r="853" spans="1:34" x14ac:dyDescent="0.2">
      <c r="A853" s="12" t="s">
        <v>232</v>
      </c>
      <c r="B853" s="12" t="s">
        <v>231</v>
      </c>
      <c r="C853" s="12" t="s">
        <v>117</v>
      </c>
      <c r="D853" s="12" t="s">
        <v>5</v>
      </c>
      <c r="E853" s="12" t="s">
        <v>8</v>
      </c>
      <c r="F853" s="12" t="s">
        <v>9</v>
      </c>
      <c r="G853" s="26">
        <v>13.8</v>
      </c>
      <c r="H853" s="26">
        <v>14.3</v>
      </c>
      <c r="I853" s="26">
        <v>11.5</v>
      </c>
      <c r="J853" s="26">
        <v>6</v>
      </c>
      <c r="K853" s="26">
        <v>5.9</v>
      </c>
      <c r="L853" s="26">
        <v>0</v>
      </c>
      <c r="M853" s="26">
        <v>0</v>
      </c>
      <c r="N853" s="26">
        <v>0</v>
      </c>
      <c r="O853" s="26">
        <v>0</v>
      </c>
      <c r="P853" s="26">
        <v>0</v>
      </c>
      <c r="Q853" s="26">
        <v>0</v>
      </c>
      <c r="R853" s="26">
        <v>0</v>
      </c>
      <c r="S853" s="26">
        <v>0</v>
      </c>
      <c r="T853" s="26">
        <v>0</v>
      </c>
      <c r="U853" s="26">
        <v>0</v>
      </c>
      <c r="V853" s="26">
        <v>0</v>
      </c>
      <c r="W853" s="26">
        <v>0</v>
      </c>
      <c r="X853" s="26">
        <v>0</v>
      </c>
      <c r="Y853" s="26">
        <v>0</v>
      </c>
      <c r="Z853" s="26">
        <v>0</v>
      </c>
      <c r="AA853" s="26">
        <v>0</v>
      </c>
      <c r="AB853" s="26">
        <v>0</v>
      </c>
      <c r="AC853" s="26">
        <v>0</v>
      </c>
      <c r="AD853" s="26">
        <v>0</v>
      </c>
      <c r="AE853" s="26">
        <v>0</v>
      </c>
      <c r="AF853" s="26">
        <v>0</v>
      </c>
      <c r="AG853" s="26"/>
      <c r="AH853" s="26">
        <v>0</v>
      </c>
    </row>
    <row r="854" spans="1:34" x14ac:dyDescent="0.2">
      <c r="A854" s="12" t="s">
        <v>232</v>
      </c>
      <c r="B854" s="12" t="s">
        <v>231</v>
      </c>
      <c r="C854" s="12" t="s">
        <v>118</v>
      </c>
      <c r="D854" s="12" t="s">
        <v>5</v>
      </c>
      <c r="E854" s="12" t="s">
        <v>8</v>
      </c>
      <c r="F854" s="12" t="s">
        <v>9</v>
      </c>
      <c r="G854" s="26">
        <v>27.4</v>
      </c>
      <c r="H854" s="26"/>
      <c r="I854" s="26"/>
      <c r="J854" s="26"/>
      <c r="K854" s="26"/>
      <c r="L854" s="26">
        <v>0</v>
      </c>
      <c r="M854" s="26">
        <v>3.4</v>
      </c>
      <c r="N854" s="26">
        <v>0</v>
      </c>
      <c r="O854" s="26">
        <v>0</v>
      </c>
      <c r="P854" s="26">
        <v>0</v>
      </c>
      <c r="Q854" s="26">
        <v>0</v>
      </c>
      <c r="R854" s="26">
        <v>0</v>
      </c>
      <c r="S854" s="26">
        <v>0</v>
      </c>
      <c r="T854" s="26">
        <v>0</v>
      </c>
      <c r="U854" s="26">
        <v>0</v>
      </c>
      <c r="V854" s="26">
        <v>0</v>
      </c>
      <c r="W854" s="26">
        <v>0</v>
      </c>
      <c r="X854" s="26">
        <v>0</v>
      </c>
      <c r="Y854" s="26">
        <v>0</v>
      </c>
      <c r="Z854" s="26">
        <v>0</v>
      </c>
      <c r="AA854" s="26">
        <v>0</v>
      </c>
      <c r="AB854" s="26">
        <v>0</v>
      </c>
      <c r="AC854" s="26">
        <v>0</v>
      </c>
      <c r="AD854" s="26">
        <v>0</v>
      </c>
      <c r="AE854" s="26">
        <v>0</v>
      </c>
      <c r="AF854" s="26">
        <v>0</v>
      </c>
      <c r="AG854" s="26"/>
      <c r="AH854" s="26">
        <v>0</v>
      </c>
    </row>
    <row r="855" spans="1:34" x14ac:dyDescent="0.2">
      <c r="A855" s="12" t="s">
        <v>232</v>
      </c>
      <c r="B855" s="12" t="s">
        <v>231</v>
      </c>
      <c r="C855" s="12" t="s">
        <v>119</v>
      </c>
      <c r="D855" s="12" t="s">
        <v>5</v>
      </c>
      <c r="E855" s="12" t="s">
        <v>8</v>
      </c>
      <c r="F855" s="12" t="s">
        <v>9</v>
      </c>
      <c r="G855" s="26">
        <v>0</v>
      </c>
      <c r="H855" s="26">
        <v>0</v>
      </c>
      <c r="I855" s="26"/>
      <c r="J855" s="26"/>
      <c r="K855" s="26">
        <v>0</v>
      </c>
      <c r="L855" s="26">
        <v>0</v>
      </c>
      <c r="M855" s="26">
        <v>0</v>
      </c>
      <c r="N855" s="26">
        <v>0</v>
      </c>
      <c r="O855" s="26">
        <v>0</v>
      </c>
      <c r="P855" s="26">
        <v>0</v>
      </c>
      <c r="Q855" s="26">
        <v>0</v>
      </c>
      <c r="R855" s="26">
        <v>0</v>
      </c>
      <c r="S855" s="26">
        <v>0</v>
      </c>
      <c r="T855" s="26">
        <v>0</v>
      </c>
      <c r="U855" s="26">
        <v>0</v>
      </c>
      <c r="V855" s="26">
        <v>0</v>
      </c>
      <c r="W855" s="26">
        <v>0</v>
      </c>
      <c r="X855" s="26">
        <v>0</v>
      </c>
      <c r="Y855" s="26">
        <v>0</v>
      </c>
      <c r="Z855" s="26">
        <v>0</v>
      </c>
      <c r="AA855" s="26">
        <v>0</v>
      </c>
      <c r="AB855" s="26">
        <v>0</v>
      </c>
      <c r="AC855" s="26">
        <v>0</v>
      </c>
      <c r="AD855" s="26">
        <v>0</v>
      </c>
      <c r="AE855" s="26">
        <v>0</v>
      </c>
      <c r="AF855" s="26">
        <v>0</v>
      </c>
      <c r="AG855" s="26"/>
      <c r="AH855" s="26">
        <v>0</v>
      </c>
    </row>
    <row r="856" spans="1:34" x14ac:dyDescent="0.2">
      <c r="A856" s="12" t="s">
        <v>232</v>
      </c>
      <c r="B856" s="12" t="s">
        <v>231</v>
      </c>
      <c r="C856" s="12" t="s">
        <v>120</v>
      </c>
      <c r="D856" s="12" t="s">
        <v>5</v>
      </c>
      <c r="E856" s="12" t="s">
        <v>8</v>
      </c>
      <c r="F856" s="12" t="s">
        <v>9</v>
      </c>
      <c r="G856" s="26">
        <v>79.3</v>
      </c>
      <c r="H856" s="26">
        <v>40.700000000000003</v>
      </c>
      <c r="I856" s="26">
        <v>56.7</v>
      </c>
      <c r="J856" s="26">
        <v>122.2</v>
      </c>
      <c r="K856" s="26">
        <v>0</v>
      </c>
      <c r="L856" s="26">
        <v>0</v>
      </c>
      <c r="M856" s="26">
        <v>0</v>
      </c>
      <c r="N856" s="26">
        <v>0</v>
      </c>
      <c r="O856" s="26">
        <v>0</v>
      </c>
      <c r="P856" s="26">
        <v>0</v>
      </c>
      <c r="Q856" s="26">
        <v>0</v>
      </c>
      <c r="R856" s="26">
        <v>0</v>
      </c>
      <c r="S856" s="26">
        <v>0</v>
      </c>
      <c r="T856" s="26">
        <v>0</v>
      </c>
      <c r="U856" s="26">
        <v>0</v>
      </c>
      <c r="V856" s="26">
        <v>0</v>
      </c>
      <c r="W856" s="26">
        <v>0</v>
      </c>
      <c r="X856" s="26">
        <v>0</v>
      </c>
      <c r="Y856" s="26">
        <v>0</v>
      </c>
      <c r="Z856" s="26">
        <v>0</v>
      </c>
      <c r="AA856" s="26">
        <v>0</v>
      </c>
      <c r="AB856" s="26">
        <v>0</v>
      </c>
      <c r="AC856" s="26">
        <v>0</v>
      </c>
      <c r="AD856" s="26">
        <v>0</v>
      </c>
      <c r="AE856" s="26">
        <v>0</v>
      </c>
      <c r="AF856" s="26">
        <v>0</v>
      </c>
      <c r="AG856" s="26"/>
      <c r="AH856" s="26">
        <v>0</v>
      </c>
    </row>
    <row r="857" spans="1:34" x14ac:dyDescent="0.2">
      <c r="A857" s="12" t="s">
        <v>232</v>
      </c>
      <c r="B857" s="12" t="s">
        <v>231</v>
      </c>
      <c r="C857" s="12" t="s">
        <v>121</v>
      </c>
      <c r="D857" s="12" t="s">
        <v>5</v>
      </c>
      <c r="E857" s="12" t="s">
        <v>8</v>
      </c>
      <c r="F857" s="12" t="s">
        <v>9</v>
      </c>
      <c r="G857" s="26">
        <v>60</v>
      </c>
      <c r="H857" s="26">
        <v>185</v>
      </c>
      <c r="I857" s="26">
        <v>185</v>
      </c>
      <c r="J857" s="26">
        <v>89.4</v>
      </c>
      <c r="K857" s="26">
        <v>95</v>
      </c>
      <c r="L857" s="26">
        <v>13.1</v>
      </c>
      <c r="M857" s="26">
        <v>72.5</v>
      </c>
      <c r="N857" s="26">
        <v>100.8</v>
      </c>
      <c r="O857" s="26">
        <v>118.2</v>
      </c>
      <c r="P857" s="26">
        <v>92.7</v>
      </c>
      <c r="Q857" s="26">
        <v>46.8</v>
      </c>
      <c r="R857" s="26">
        <v>0</v>
      </c>
      <c r="S857" s="26">
        <v>0</v>
      </c>
      <c r="T857" s="26">
        <v>0</v>
      </c>
      <c r="U857" s="26">
        <v>0</v>
      </c>
      <c r="V857" s="26">
        <v>0</v>
      </c>
      <c r="W857" s="26">
        <v>0</v>
      </c>
      <c r="X857" s="26">
        <v>0</v>
      </c>
      <c r="Y857" s="26">
        <v>0</v>
      </c>
      <c r="Z857" s="26">
        <v>0</v>
      </c>
      <c r="AA857" s="26">
        <v>0</v>
      </c>
      <c r="AB857" s="26">
        <v>0</v>
      </c>
      <c r="AC857" s="26">
        <v>0</v>
      </c>
      <c r="AD857" s="26">
        <v>0</v>
      </c>
      <c r="AE857" s="26">
        <v>0</v>
      </c>
      <c r="AF857" s="26">
        <v>0</v>
      </c>
      <c r="AG857" s="26"/>
      <c r="AH857" s="26">
        <v>103.9</v>
      </c>
    </row>
    <row r="858" spans="1:34" x14ac:dyDescent="0.2">
      <c r="A858" s="12" t="s">
        <v>232</v>
      </c>
      <c r="B858" s="12" t="s">
        <v>231</v>
      </c>
      <c r="C858" s="12" t="s">
        <v>122</v>
      </c>
      <c r="D858" s="12" t="s">
        <v>5</v>
      </c>
      <c r="E858" s="12" t="s">
        <v>8</v>
      </c>
      <c r="F858" s="12" t="s">
        <v>9</v>
      </c>
      <c r="G858" s="26">
        <v>3.9</v>
      </c>
      <c r="H858" s="26"/>
      <c r="I858" s="26"/>
      <c r="J858" s="26"/>
      <c r="K858" s="26"/>
      <c r="L858" s="26"/>
      <c r="M858" s="26"/>
      <c r="N858" s="26">
        <v>9</v>
      </c>
      <c r="O858" s="26">
        <v>9</v>
      </c>
      <c r="P858" s="26">
        <v>14</v>
      </c>
      <c r="Q858" s="26">
        <v>43.9</v>
      </c>
      <c r="R858" s="26">
        <v>41.4</v>
      </c>
      <c r="S858" s="26">
        <v>35.200000000000003</v>
      </c>
      <c r="T858" s="26">
        <v>30.7</v>
      </c>
      <c r="U858" s="26">
        <v>13.6</v>
      </c>
      <c r="V858" s="26">
        <v>8.3000000000000007</v>
      </c>
      <c r="W858" s="26">
        <v>0</v>
      </c>
      <c r="X858" s="26">
        <v>0</v>
      </c>
      <c r="Y858" s="26">
        <v>0</v>
      </c>
      <c r="Z858" s="26">
        <v>0</v>
      </c>
      <c r="AA858" s="26">
        <v>0</v>
      </c>
      <c r="AB858" s="26">
        <v>0</v>
      </c>
      <c r="AC858" s="26">
        <v>0</v>
      </c>
      <c r="AD858" s="26">
        <v>0</v>
      </c>
      <c r="AE858" s="26">
        <v>0</v>
      </c>
      <c r="AF858" s="26"/>
      <c r="AG858" s="26"/>
      <c r="AH858" s="26">
        <v>10.7</v>
      </c>
    </row>
    <row r="859" spans="1:34" x14ac:dyDescent="0.2">
      <c r="A859" s="12" t="s">
        <v>232</v>
      </c>
      <c r="B859" s="12" t="s">
        <v>231</v>
      </c>
      <c r="C859" s="12" t="s">
        <v>123</v>
      </c>
      <c r="D859" s="12" t="s">
        <v>5</v>
      </c>
      <c r="E859" s="12" t="s">
        <v>8</v>
      </c>
      <c r="F859" s="12" t="s">
        <v>9</v>
      </c>
      <c r="G859" s="26">
        <v>2936</v>
      </c>
      <c r="H859" s="26"/>
      <c r="I859" s="26"/>
      <c r="J859" s="26"/>
      <c r="K859" s="26">
        <v>7472</v>
      </c>
      <c r="L859" s="26">
        <v>2610</v>
      </c>
      <c r="M859" s="26">
        <v>3074</v>
      </c>
      <c r="N859" s="26">
        <v>3400</v>
      </c>
      <c r="O859" s="26">
        <v>3684</v>
      </c>
      <c r="P859" s="26">
        <v>3950</v>
      </c>
      <c r="Q859" s="26">
        <v>2162</v>
      </c>
      <c r="R859" s="26">
        <v>2196</v>
      </c>
      <c r="S859" s="26">
        <v>2861</v>
      </c>
      <c r="T859" s="26">
        <v>2399</v>
      </c>
      <c r="U859" s="26">
        <v>2187</v>
      </c>
      <c r="V859" s="26">
        <v>2260</v>
      </c>
      <c r="W859" s="26">
        <v>1408</v>
      </c>
      <c r="X859" s="26">
        <v>855</v>
      </c>
      <c r="Y859" s="26">
        <v>1470</v>
      </c>
      <c r="Z859" s="26">
        <v>1104</v>
      </c>
      <c r="AA859" s="26">
        <v>737</v>
      </c>
      <c r="AB859" s="26">
        <v>1121.5999999999999</v>
      </c>
      <c r="AC859" s="26">
        <v>0</v>
      </c>
      <c r="AD859" s="26">
        <v>0</v>
      </c>
      <c r="AE859" s="26">
        <v>0</v>
      </c>
      <c r="AF859" s="26">
        <v>0</v>
      </c>
      <c r="AG859" s="26"/>
      <c r="AH859" s="26">
        <v>3678</v>
      </c>
    </row>
    <row r="860" spans="1:34" x14ac:dyDescent="0.2">
      <c r="A860" s="12" t="s">
        <v>232</v>
      </c>
      <c r="B860" s="12" t="s">
        <v>231</v>
      </c>
      <c r="C860" s="12" t="s">
        <v>124</v>
      </c>
      <c r="D860" s="12" t="s">
        <v>5</v>
      </c>
      <c r="E860" s="12" t="s">
        <v>8</v>
      </c>
      <c r="F860" s="12" t="s">
        <v>9</v>
      </c>
      <c r="G860" s="26">
        <v>0</v>
      </c>
      <c r="H860" s="26">
        <v>0</v>
      </c>
      <c r="I860" s="26"/>
      <c r="J860" s="26"/>
      <c r="K860" s="26"/>
      <c r="L860" s="26"/>
      <c r="M860" s="26"/>
      <c r="N860" s="26">
        <v>0</v>
      </c>
      <c r="O860" s="26">
        <v>1.2</v>
      </c>
      <c r="P860" s="26">
        <v>0</v>
      </c>
      <c r="Q860" s="26">
        <v>0</v>
      </c>
      <c r="R860" s="26">
        <v>0</v>
      </c>
      <c r="S860" s="26">
        <v>0</v>
      </c>
      <c r="T860" s="26">
        <v>0</v>
      </c>
      <c r="U860" s="26">
        <v>0</v>
      </c>
      <c r="V860" s="26">
        <v>0</v>
      </c>
      <c r="W860" s="26">
        <v>0</v>
      </c>
      <c r="X860" s="26">
        <v>0</v>
      </c>
      <c r="Y860" s="26">
        <v>0</v>
      </c>
      <c r="Z860" s="26">
        <v>0</v>
      </c>
      <c r="AA860" s="26">
        <v>0</v>
      </c>
      <c r="AB860" s="26">
        <v>0</v>
      </c>
      <c r="AC860" s="26">
        <v>0</v>
      </c>
      <c r="AD860" s="26">
        <v>0</v>
      </c>
      <c r="AE860" s="26">
        <v>0</v>
      </c>
      <c r="AF860" s="26">
        <v>0</v>
      </c>
      <c r="AG860" s="26"/>
      <c r="AH860" s="26">
        <v>0.4</v>
      </c>
    </row>
    <row r="861" spans="1:34" x14ac:dyDescent="0.2">
      <c r="A861" s="12" t="s">
        <v>232</v>
      </c>
      <c r="B861" s="12" t="s">
        <v>231</v>
      </c>
      <c r="C861" s="12" t="s">
        <v>126</v>
      </c>
      <c r="D861" s="12" t="s">
        <v>5</v>
      </c>
      <c r="E861" s="12" t="s">
        <v>8</v>
      </c>
      <c r="F861" s="12" t="s">
        <v>9</v>
      </c>
      <c r="G861" s="26">
        <v>0</v>
      </c>
      <c r="H861" s="26">
        <v>0</v>
      </c>
      <c r="I861" s="26">
        <v>0</v>
      </c>
      <c r="J861" s="26">
        <v>0</v>
      </c>
      <c r="K861" s="26">
        <v>0</v>
      </c>
      <c r="L861" s="26">
        <v>0</v>
      </c>
      <c r="M861" s="26">
        <v>0</v>
      </c>
      <c r="N861" s="26">
        <v>0</v>
      </c>
      <c r="O861" s="26">
        <v>0</v>
      </c>
      <c r="P861" s="26">
        <v>0</v>
      </c>
      <c r="Q861" s="26">
        <v>0</v>
      </c>
      <c r="R861" s="26">
        <v>0</v>
      </c>
      <c r="S861" s="26">
        <v>0</v>
      </c>
      <c r="T861" s="26">
        <v>0</v>
      </c>
      <c r="U861" s="26">
        <v>0</v>
      </c>
      <c r="V861" s="26">
        <v>0</v>
      </c>
      <c r="W861" s="26">
        <v>0</v>
      </c>
      <c r="X861" s="26">
        <v>0</v>
      </c>
      <c r="Y861" s="26">
        <v>0</v>
      </c>
      <c r="Z861" s="26">
        <v>0</v>
      </c>
      <c r="AA861" s="26">
        <v>0</v>
      </c>
      <c r="AB861" s="26">
        <v>0</v>
      </c>
      <c r="AC861" s="26">
        <v>0</v>
      </c>
      <c r="AD861" s="26">
        <v>0</v>
      </c>
      <c r="AE861" s="26">
        <v>0</v>
      </c>
      <c r="AF861" s="26">
        <v>0</v>
      </c>
      <c r="AG861" s="26"/>
      <c r="AH861" s="26">
        <v>0</v>
      </c>
    </row>
    <row r="862" spans="1:34" x14ac:dyDescent="0.2">
      <c r="A862" s="12" t="s">
        <v>232</v>
      </c>
      <c r="B862" s="12" t="s">
        <v>231</v>
      </c>
      <c r="C862" s="12" t="s">
        <v>127</v>
      </c>
      <c r="D862" s="12" t="s">
        <v>5</v>
      </c>
      <c r="E862" s="12" t="s">
        <v>8</v>
      </c>
      <c r="F862" s="12" t="s">
        <v>9</v>
      </c>
      <c r="G862" s="26">
        <v>5</v>
      </c>
      <c r="H862" s="26">
        <v>0</v>
      </c>
      <c r="I862" s="26"/>
      <c r="J862" s="26"/>
      <c r="K862" s="26">
        <v>0</v>
      </c>
      <c r="L862" s="26">
        <v>0</v>
      </c>
      <c r="M862" s="26">
        <v>0</v>
      </c>
      <c r="N862" s="26">
        <v>0</v>
      </c>
      <c r="O862" s="26">
        <v>0</v>
      </c>
      <c r="P862" s="26">
        <v>0</v>
      </c>
      <c r="Q862" s="26">
        <v>0</v>
      </c>
      <c r="R862" s="26">
        <v>0</v>
      </c>
      <c r="S862" s="26">
        <v>0</v>
      </c>
      <c r="T862" s="26">
        <v>0</v>
      </c>
      <c r="U862" s="26">
        <v>0</v>
      </c>
      <c r="V862" s="26">
        <v>0</v>
      </c>
      <c r="W862" s="26">
        <v>0</v>
      </c>
      <c r="X862" s="26">
        <v>0</v>
      </c>
      <c r="Y862" s="26">
        <v>0</v>
      </c>
      <c r="Z862" s="26">
        <v>0</v>
      </c>
      <c r="AA862" s="26">
        <v>0</v>
      </c>
      <c r="AB862" s="26">
        <v>0</v>
      </c>
      <c r="AC862" s="26">
        <v>0</v>
      </c>
      <c r="AD862" s="26">
        <v>0</v>
      </c>
      <c r="AE862" s="26">
        <v>0</v>
      </c>
      <c r="AF862" s="26">
        <v>0</v>
      </c>
      <c r="AG862" s="26"/>
      <c r="AH862" s="26">
        <v>0</v>
      </c>
    </row>
    <row r="863" spans="1:34" x14ac:dyDescent="0.2">
      <c r="A863" s="12" t="s">
        <v>232</v>
      </c>
      <c r="B863" s="12" t="s">
        <v>231</v>
      </c>
      <c r="C863" s="12" t="s">
        <v>128</v>
      </c>
      <c r="D863" s="12" t="s">
        <v>5</v>
      </c>
      <c r="E863" s="12" t="s">
        <v>8</v>
      </c>
      <c r="F863" s="12" t="s">
        <v>9</v>
      </c>
      <c r="G863" s="26">
        <v>1.8</v>
      </c>
      <c r="H863" s="26"/>
      <c r="I863" s="26"/>
      <c r="J863" s="26"/>
      <c r="K863" s="26"/>
      <c r="L863" s="26">
        <v>0.9</v>
      </c>
      <c r="M863" s="26">
        <v>0.6</v>
      </c>
      <c r="N863" s="26">
        <v>0</v>
      </c>
      <c r="O863" s="26">
        <v>0</v>
      </c>
      <c r="P863" s="26">
        <v>0</v>
      </c>
      <c r="Q863" s="26">
        <v>0</v>
      </c>
      <c r="R863" s="26">
        <v>0</v>
      </c>
      <c r="S863" s="26">
        <v>0</v>
      </c>
      <c r="T863" s="26">
        <v>0</v>
      </c>
      <c r="U863" s="26">
        <v>0</v>
      </c>
      <c r="V863" s="26">
        <v>0</v>
      </c>
      <c r="W863" s="26">
        <v>0</v>
      </c>
      <c r="X863" s="26">
        <v>0</v>
      </c>
      <c r="Y863" s="26">
        <v>0</v>
      </c>
      <c r="Z863" s="26">
        <v>0</v>
      </c>
      <c r="AA863" s="26">
        <v>0</v>
      </c>
      <c r="AB863" s="26">
        <v>0</v>
      </c>
      <c r="AC863" s="26">
        <v>0</v>
      </c>
      <c r="AD863" s="26">
        <v>0</v>
      </c>
      <c r="AE863" s="26">
        <v>0</v>
      </c>
      <c r="AF863" s="26">
        <v>0</v>
      </c>
      <c r="AG863" s="26"/>
      <c r="AH863" s="26">
        <v>0</v>
      </c>
    </row>
    <row r="864" spans="1:34" x14ac:dyDescent="0.2">
      <c r="A864" s="12" t="s">
        <v>232</v>
      </c>
      <c r="B864" s="12" t="s">
        <v>231</v>
      </c>
      <c r="C864" s="12" t="s">
        <v>129</v>
      </c>
      <c r="D864" s="12" t="s">
        <v>5</v>
      </c>
      <c r="E864" s="12" t="s">
        <v>8</v>
      </c>
      <c r="F864" s="12" t="s">
        <v>9</v>
      </c>
      <c r="G864" s="26">
        <v>0</v>
      </c>
      <c r="H864" s="26"/>
      <c r="I864" s="26"/>
      <c r="J864" s="26"/>
      <c r="K864" s="26"/>
      <c r="L864" s="26"/>
      <c r="M864" s="26"/>
      <c r="N864" s="26">
        <v>0</v>
      </c>
      <c r="O864" s="26">
        <v>0</v>
      </c>
      <c r="P864" s="26">
        <v>0</v>
      </c>
      <c r="Q864" s="26">
        <v>0</v>
      </c>
      <c r="R864" s="26">
        <v>0</v>
      </c>
      <c r="S864" s="26">
        <v>0</v>
      </c>
      <c r="T864" s="26">
        <v>0</v>
      </c>
      <c r="U864" s="26">
        <v>0</v>
      </c>
      <c r="V864" s="26">
        <v>0</v>
      </c>
      <c r="W864" s="26">
        <v>0</v>
      </c>
      <c r="X864" s="26">
        <v>0</v>
      </c>
      <c r="Y864" s="26">
        <v>0</v>
      </c>
      <c r="Z864" s="26">
        <v>0</v>
      </c>
      <c r="AA864" s="26">
        <v>0</v>
      </c>
      <c r="AB864" s="26">
        <v>0</v>
      </c>
      <c r="AC864" s="26">
        <v>0</v>
      </c>
      <c r="AD864" s="26">
        <v>0</v>
      </c>
      <c r="AE864" s="26">
        <v>0</v>
      </c>
      <c r="AF864" s="26">
        <v>0</v>
      </c>
      <c r="AG864" s="26"/>
      <c r="AH864" s="26">
        <v>0</v>
      </c>
    </row>
    <row r="865" spans="1:34" x14ac:dyDescent="0.2">
      <c r="A865" s="12" t="s">
        <v>232</v>
      </c>
      <c r="B865" s="12" t="s">
        <v>231</v>
      </c>
      <c r="C865" s="12" t="s">
        <v>130</v>
      </c>
      <c r="D865" s="12" t="s">
        <v>5</v>
      </c>
      <c r="E865" s="12" t="s">
        <v>8</v>
      </c>
      <c r="F865" s="12" t="s">
        <v>9</v>
      </c>
      <c r="G865" s="26">
        <v>0</v>
      </c>
      <c r="H865" s="26"/>
      <c r="I865" s="26"/>
      <c r="J865" s="26">
        <v>0</v>
      </c>
      <c r="K865" s="26">
        <v>0</v>
      </c>
      <c r="L865" s="26">
        <v>0</v>
      </c>
      <c r="M865" s="26">
        <v>0</v>
      </c>
      <c r="N865" s="26">
        <v>0</v>
      </c>
      <c r="O865" s="26">
        <v>0</v>
      </c>
      <c r="P865" s="26">
        <v>0</v>
      </c>
      <c r="Q865" s="26">
        <v>0</v>
      </c>
      <c r="R865" s="26">
        <v>0</v>
      </c>
      <c r="S865" s="26">
        <v>0</v>
      </c>
      <c r="T865" s="26">
        <v>0</v>
      </c>
      <c r="U865" s="26">
        <v>0</v>
      </c>
      <c r="V865" s="26">
        <v>0</v>
      </c>
      <c r="W865" s="26">
        <v>0</v>
      </c>
      <c r="X865" s="26">
        <v>0</v>
      </c>
      <c r="Y865" s="26">
        <v>0</v>
      </c>
      <c r="Z865" s="26">
        <v>0</v>
      </c>
      <c r="AA865" s="26">
        <v>0</v>
      </c>
      <c r="AB865" s="26">
        <v>0</v>
      </c>
      <c r="AC865" s="26">
        <v>0</v>
      </c>
      <c r="AD865" s="26">
        <v>0</v>
      </c>
      <c r="AE865" s="26">
        <v>0</v>
      </c>
      <c r="AF865" s="26">
        <v>0</v>
      </c>
      <c r="AG865" s="26"/>
      <c r="AH865" s="26">
        <v>0</v>
      </c>
    </row>
    <row r="866" spans="1:34" x14ac:dyDescent="0.2">
      <c r="A866" s="12" t="s">
        <v>232</v>
      </c>
      <c r="B866" s="12" t="s">
        <v>231</v>
      </c>
      <c r="C866" s="12" t="s">
        <v>131</v>
      </c>
      <c r="D866" s="12" t="s">
        <v>5</v>
      </c>
      <c r="E866" s="12" t="s">
        <v>8</v>
      </c>
      <c r="F866" s="12" t="s">
        <v>9</v>
      </c>
      <c r="G866" s="26">
        <v>0</v>
      </c>
      <c r="H866" s="26">
        <v>0</v>
      </c>
      <c r="I866" s="26">
        <v>0</v>
      </c>
      <c r="J866" s="26">
        <v>0</v>
      </c>
      <c r="K866" s="26">
        <v>0</v>
      </c>
      <c r="L866" s="26">
        <v>0</v>
      </c>
      <c r="M866" s="26">
        <v>0</v>
      </c>
      <c r="N866" s="26">
        <v>0</v>
      </c>
      <c r="O866" s="26">
        <v>0</v>
      </c>
      <c r="P866" s="26">
        <v>0</v>
      </c>
      <c r="Q866" s="26">
        <v>0</v>
      </c>
      <c r="R866" s="26">
        <v>0</v>
      </c>
      <c r="S866" s="26">
        <v>0</v>
      </c>
      <c r="T866" s="26">
        <v>0</v>
      </c>
      <c r="U866" s="26">
        <v>0</v>
      </c>
      <c r="V866" s="26">
        <v>0</v>
      </c>
      <c r="W866" s="26">
        <v>0</v>
      </c>
      <c r="X866" s="26">
        <v>0</v>
      </c>
      <c r="Y866" s="26">
        <v>0</v>
      </c>
      <c r="Z866" s="26">
        <v>0</v>
      </c>
      <c r="AA866" s="26">
        <v>0</v>
      </c>
      <c r="AB866" s="26">
        <v>0</v>
      </c>
      <c r="AC866" s="26">
        <v>0</v>
      </c>
      <c r="AD866" s="26">
        <v>0</v>
      </c>
      <c r="AE866" s="26">
        <v>0</v>
      </c>
      <c r="AF866" s="26">
        <v>0</v>
      </c>
      <c r="AG866" s="26"/>
      <c r="AH866" s="26">
        <v>0</v>
      </c>
    </row>
    <row r="867" spans="1:34" x14ac:dyDescent="0.2">
      <c r="A867" s="12" t="s">
        <v>232</v>
      </c>
      <c r="B867" s="12" t="s">
        <v>231</v>
      </c>
      <c r="C867" s="12" t="s">
        <v>132</v>
      </c>
      <c r="D867" s="12" t="s">
        <v>5</v>
      </c>
      <c r="E867" s="12" t="s">
        <v>8</v>
      </c>
      <c r="F867" s="12" t="s">
        <v>9</v>
      </c>
      <c r="G867" s="26">
        <v>0</v>
      </c>
      <c r="H867" s="26"/>
      <c r="I867" s="26"/>
      <c r="J867" s="26"/>
      <c r="K867" s="26">
        <v>2454</v>
      </c>
      <c r="L867" s="26">
        <v>2533.4</v>
      </c>
      <c r="M867" s="26">
        <v>1450</v>
      </c>
      <c r="N867" s="26">
        <v>1450</v>
      </c>
      <c r="O867" s="26">
        <v>1180</v>
      </c>
      <c r="P867" s="26">
        <v>562</v>
      </c>
      <c r="Q867" s="26">
        <v>346</v>
      </c>
      <c r="R867" s="26">
        <v>244</v>
      </c>
      <c r="S867" s="26">
        <v>171</v>
      </c>
      <c r="T867" s="26">
        <v>286</v>
      </c>
      <c r="U867" s="26">
        <v>257</v>
      </c>
      <c r="V867" s="26">
        <v>0</v>
      </c>
      <c r="W867" s="26">
        <v>214</v>
      </c>
      <c r="X867" s="26">
        <v>0</v>
      </c>
      <c r="Y867" s="26">
        <v>0</v>
      </c>
      <c r="Z867" s="26">
        <v>0</v>
      </c>
      <c r="AA867" s="26">
        <v>50</v>
      </c>
      <c r="AB867" s="26">
        <v>50</v>
      </c>
      <c r="AC867" s="26">
        <v>0</v>
      </c>
      <c r="AD867" s="26">
        <v>0</v>
      </c>
      <c r="AE867" s="26">
        <v>0</v>
      </c>
      <c r="AF867" s="26"/>
      <c r="AG867" s="26"/>
      <c r="AH867" s="26">
        <v>1064</v>
      </c>
    </row>
    <row r="868" spans="1:34" x14ac:dyDescent="0.2">
      <c r="A868" s="12" t="s">
        <v>232</v>
      </c>
      <c r="B868" s="12" t="s">
        <v>231</v>
      </c>
      <c r="C868" s="12" t="s">
        <v>133</v>
      </c>
      <c r="D868" s="12" t="s">
        <v>5</v>
      </c>
      <c r="E868" s="12" t="s">
        <v>8</v>
      </c>
      <c r="F868" s="12" t="s">
        <v>9</v>
      </c>
      <c r="G868" s="26">
        <v>0</v>
      </c>
      <c r="H868" s="26"/>
      <c r="I868" s="26">
        <v>0</v>
      </c>
      <c r="J868" s="26">
        <v>0</v>
      </c>
      <c r="K868" s="26">
        <v>0</v>
      </c>
      <c r="L868" s="26">
        <v>0</v>
      </c>
      <c r="M868" s="26">
        <v>0</v>
      </c>
      <c r="N868" s="26">
        <v>0</v>
      </c>
      <c r="O868" s="26">
        <v>0</v>
      </c>
      <c r="P868" s="26">
        <v>0</v>
      </c>
      <c r="Q868" s="26">
        <v>0</v>
      </c>
      <c r="R868" s="26">
        <v>0</v>
      </c>
      <c r="S868" s="26">
        <v>0</v>
      </c>
      <c r="T868" s="26">
        <v>0</v>
      </c>
      <c r="U868" s="26">
        <v>0</v>
      </c>
      <c r="V868" s="26">
        <v>0</v>
      </c>
      <c r="W868" s="26">
        <v>0</v>
      </c>
      <c r="X868" s="26">
        <v>0</v>
      </c>
      <c r="Y868" s="26">
        <v>0</v>
      </c>
      <c r="Z868" s="26">
        <v>0</v>
      </c>
      <c r="AA868" s="26">
        <v>0</v>
      </c>
      <c r="AB868" s="26">
        <v>0</v>
      </c>
      <c r="AC868" s="26">
        <v>0</v>
      </c>
      <c r="AD868" s="26">
        <v>0</v>
      </c>
      <c r="AE868" s="26">
        <v>0</v>
      </c>
      <c r="AF868" s="26">
        <v>0</v>
      </c>
      <c r="AG868" s="26"/>
      <c r="AH868" s="26">
        <v>0</v>
      </c>
    </row>
    <row r="869" spans="1:34" x14ac:dyDescent="0.2">
      <c r="A869" s="12" t="s">
        <v>232</v>
      </c>
      <c r="B869" s="12" t="s">
        <v>231</v>
      </c>
      <c r="C869" s="12" t="s">
        <v>134</v>
      </c>
      <c r="D869" s="12" t="s">
        <v>5</v>
      </c>
      <c r="E869" s="12" t="s">
        <v>8</v>
      </c>
      <c r="F869" s="12" t="s">
        <v>9</v>
      </c>
      <c r="G869" s="26">
        <v>1170</v>
      </c>
      <c r="H869" s="26">
        <v>93</v>
      </c>
      <c r="I869" s="26">
        <v>0</v>
      </c>
      <c r="J869" s="26">
        <v>0</v>
      </c>
      <c r="K869" s="26">
        <v>0</v>
      </c>
      <c r="L869" s="26">
        <v>0</v>
      </c>
      <c r="M869" s="26">
        <v>0</v>
      </c>
      <c r="N869" s="26">
        <v>0</v>
      </c>
      <c r="O869" s="26">
        <v>11.5</v>
      </c>
      <c r="P869" s="26">
        <v>0</v>
      </c>
      <c r="Q869" s="26">
        <v>19.5</v>
      </c>
      <c r="R869" s="26">
        <v>19.5</v>
      </c>
      <c r="S869" s="26">
        <v>0</v>
      </c>
      <c r="T869" s="26">
        <v>0</v>
      </c>
      <c r="U869" s="26">
        <v>0</v>
      </c>
      <c r="V869" s="26">
        <v>0</v>
      </c>
      <c r="W869" s="26">
        <v>0</v>
      </c>
      <c r="X869" s="26">
        <v>0.9</v>
      </c>
      <c r="Y869" s="26">
        <v>0</v>
      </c>
      <c r="Z869" s="26">
        <v>0</v>
      </c>
      <c r="AA869" s="26">
        <v>1.8</v>
      </c>
      <c r="AB869" s="26">
        <v>0</v>
      </c>
      <c r="AC869" s="26">
        <v>0</v>
      </c>
      <c r="AD869" s="26">
        <v>0</v>
      </c>
      <c r="AE869" s="26">
        <v>0</v>
      </c>
      <c r="AF869" s="26">
        <v>0</v>
      </c>
      <c r="AG869" s="26"/>
      <c r="AH869" s="26">
        <v>3.8</v>
      </c>
    </row>
    <row r="870" spans="1:34" x14ac:dyDescent="0.2">
      <c r="A870" s="12" t="s">
        <v>232</v>
      </c>
      <c r="B870" s="12" t="s">
        <v>231</v>
      </c>
      <c r="C870" s="12" t="s">
        <v>135</v>
      </c>
      <c r="D870" s="12" t="s">
        <v>5</v>
      </c>
      <c r="E870" s="12" t="s">
        <v>8</v>
      </c>
      <c r="F870" s="12" t="s">
        <v>9</v>
      </c>
      <c r="G870" s="26">
        <v>0.5</v>
      </c>
      <c r="H870" s="26">
        <v>0.5</v>
      </c>
      <c r="I870" s="26">
        <v>0.8</v>
      </c>
      <c r="J870" s="26">
        <v>0.8</v>
      </c>
      <c r="K870" s="26">
        <v>0.8</v>
      </c>
      <c r="L870" s="26">
        <v>0.9</v>
      </c>
      <c r="M870" s="26">
        <v>0</v>
      </c>
      <c r="N870" s="26">
        <v>0</v>
      </c>
      <c r="O870" s="26">
        <v>0</v>
      </c>
      <c r="P870" s="26">
        <v>0</v>
      </c>
      <c r="Q870" s="26">
        <v>0</v>
      </c>
      <c r="R870" s="26">
        <v>0</v>
      </c>
      <c r="S870" s="26">
        <v>0</v>
      </c>
      <c r="T870" s="26">
        <v>0</v>
      </c>
      <c r="U870" s="26">
        <v>0</v>
      </c>
      <c r="V870" s="26">
        <v>0</v>
      </c>
      <c r="W870" s="26">
        <v>0</v>
      </c>
      <c r="X870" s="26">
        <v>0</v>
      </c>
      <c r="Y870" s="26">
        <v>0</v>
      </c>
      <c r="Z870" s="26">
        <v>0</v>
      </c>
      <c r="AA870" s="26">
        <v>0</v>
      </c>
      <c r="AB870" s="26">
        <v>0</v>
      </c>
      <c r="AC870" s="26">
        <v>0</v>
      </c>
      <c r="AD870" s="26">
        <v>0</v>
      </c>
      <c r="AE870" s="26">
        <v>0</v>
      </c>
      <c r="AF870" s="26">
        <v>0</v>
      </c>
      <c r="AG870" s="26"/>
      <c r="AH870" s="26">
        <v>0</v>
      </c>
    </row>
    <row r="871" spans="1:34" x14ac:dyDescent="0.2">
      <c r="A871" s="12" t="s">
        <v>232</v>
      </c>
      <c r="B871" s="12" t="s">
        <v>231</v>
      </c>
      <c r="C871" s="12" t="s">
        <v>136</v>
      </c>
      <c r="D871" s="12" t="s">
        <v>5</v>
      </c>
      <c r="E871" s="12" t="s">
        <v>8</v>
      </c>
      <c r="F871" s="12" t="s">
        <v>9</v>
      </c>
      <c r="G871" s="26">
        <v>16.8</v>
      </c>
      <c r="H871" s="26">
        <v>18.899999999999999</v>
      </c>
      <c r="I871" s="26">
        <v>16.5</v>
      </c>
      <c r="J871" s="26">
        <v>15</v>
      </c>
      <c r="K871" s="26">
        <v>16.899999999999999</v>
      </c>
      <c r="L871" s="26">
        <v>16.3</v>
      </c>
      <c r="M871" s="26">
        <v>12.6</v>
      </c>
      <c r="N871" s="26">
        <v>12</v>
      </c>
      <c r="O871" s="26">
        <v>18</v>
      </c>
      <c r="P871" s="26">
        <v>18</v>
      </c>
      <c r="Q871" s="26">
        <v>12</v>
      </c>
      <c r="R871" s="26">
        <v>12</v>
      </c>
      <c r="S871" s="26">
        <v>9.9</v>
      </c>
      <c r="T871" s="26">
        <v>9</v>
      </c>
      <c r="U871" s="26">
        <v>0</v>
      </c>
      <c r="V871" s="26">
        <v>15</v>
      </c>
      <c r="W871" s="26">
        <v>18.5</v>
      </c>
      <c r="X871" s="26">
        <v>0</v>
      </c>
      <c r="Y871" s="26">
        <v>0</v>
      </c>
      <c r="Z871" s="26">
        <v>0</v>
      </c>
      <c r="AA871" s="26">
        <v>0</v>
      </c>
      <c r="AB871" s="26">
        <v>0</v>
      </c>
      <c r="AC871" s="26">
        <v>0</v>
      </c>
      <c r="AD871" s="26">
        <v>0</v>
      </c>
      <c r="AE871" s="26">
        <v>0</v>
      </c>
      <c r="AF871" s="26"/>
      <c r="AG871" s="26"/>
      <c r="AH871" s="26">
        <v>16</v>
      </c>
    </row>
    <row r="872" spans="1:34" x14ac:dyDescent="0.2">
      <c r="A872" s="12" t="s">
        <v>232</v>
      </c>
      <c r="B872" s="12" t="s">
        <v>231</v>
      </c>
      <c r="C872" s="12" t="s">
        <v>137</v>
      </c>
      <c r="D872" s="12" t="s">
        <v>5</v>
      </c>
      <c r="E872" s="12" t="s">
        <v>8</v>
      </c>
      <c r="F872" s="12" t="s">
        <v>9</v>
      </c>
      <c r="G872" s="26">
        <v>2439</v>
      </c>
      <c r="H872" s="26">
        <v>812</v>
      </c>
      <c r="I872" s="26">
        <v>1151</v>
      </c>
      <c r="J872" s="26">
        <v>1184</v>
      </c>
      <c r="K872" s="26">
        <v>983</v>
      </c>
      <c r="L872" s="26">
        <v>938</v>
      </c>
      <c r="M872" s="26">
        <v>0</v>
      </c>
      <c r="N872" s="26">
        <v>0</v>
      </c>
      <c r="O872" s="26">
        <v>0</v>
      </c>
      <c r="P872" s="26">
        <v>0</v>
      </c>
      <c r="Q872" s="26">
        <v>0</v>
      </c>
      <c r="R872" s="26">
        <v>0</v>
      </c>
      <c r="S872" s="26">
        <v>0</v>
      </c>
      <c r="T872" s="26">
        <v>0</v>
      </c>
      <c r="U872" s="26">
        <v>0</v>
      </c>
      <c r="V872" s="26">
        <v>-21.2</v>
      </c>
      <c r="W872" s="26">
        <v>0</v>
      </c>
      <c r="X872" s="26">
        <v>0</v>
      </c>
      <c r="Y872" s="26">
        <v>0</v>
      </c>
      <c r="Z872" s="26">
        <v>0</v>
      </c>
      <c r="AA872" s="26">
        <v>0</v>
      </c>
      <c r="AB872" s="26">
        <v>0</v>
      </c>
      <c r="AC872" s="26">
        <v>0</v>
      </c>
      <c r="AD872" s="26">
        <v>0</v>
      </c>
      <c r="AE872" s="26">
        <v>0</v>
      </c>
      <c r="AF872" s="26">
        <v>0</v>
      </c>
      <c r="AG872" s="26"/>
      <c r="AH872" s="26">
        <v>0</v>
      </c>
    </row>
    <row r="873" spans="1:34" x14ac:dyDescent="0.2">
      <c r="A873" s="12" t="s">
        <v>232</v>
      </c>
      <c r="B873" s="12" t="s">
        <v>231</v>
      </c>
      <c r="C873" s="12" t="s">
        <v>138</v>
      </c>
      <c r="D873" s="12" t="s">
        <v>5</v>
      </c>
      <c r="E873" s="12" t="s">
        <v>8</v>
      </c>
      <c r="F873" s="12" t="s">
        <v>9</v>
      </c>
      <c r="G873" s="26">
        <v>0</v>
      </c>
      <c r="H873" s="26">
        <v>0</v>
      </c>
      <c r="I873" s="26">
        <v>0</v>
      </c>
      <c r="J873" s="26">
        <v>0</v>
      </c>
      <c r="K873" s="26">
        <v>0</v>
      </c>
      <c r="L873" s="26">
        <v>0</v>
      </c>
      <c r="M873" s="26">
        <v>0</v>
      </c>
      <c r="N873" s="26">
        <v>0</v>
      </c>
      <c r="O873" s="26">
        <v>0</v>
      </c>
      <c r="P873" s="26">
        <v>0</v>
      </c>
      <c r="Q873" s="26">
        <v>0</v>
      </c>
      <c r="R873" s="26">
        <v>0</v>
      </c>
      <c r="S873" s="26">
        <v>0</v>
      </c>
      <c r="T873" s="26">
        <v>0</v>
      </c>
      <c r="U873" s="26">
        <v>0</v>
      </c>
      <c r="V873" s="26">
        <v>0</v>
      </c>
      <c r="W873" s="26">
        <v>0</v>
      </c>
      <c r="X873" s="26">
        <v>0</v>
      </c>
      <c r="Y873" s="26">
        <v>0</v>
      </c>
      <c r="Z873" s="26">
        <v>0</v>
      </c>
      <c r="AA873" s="26">
        <v>0</v>
      </c>
      <c r="AB873" s="26">
        <v>0</v>
      </c>
      <c r="AC873" s="26">
        <v>0</v>
      </c>
      <c r="AD873" s="26">
        <v>0</v>
      </c>
      <c r="AE873" s="26">
        <v>0</v>
      </c>
      <c r="AF873" s="26">
        <v>0</v>
      </c>
      <c r="AG873" s="26"/>
      <c r="AH873" s="26">
        <v>0</v>
      </c>
    </row>
    <row r="874" spans="1:34" x14ac:dyDescent="0.2">
      <c r="A874" s="12" t="s">
        <v>232</v>
      </c>
      <c r="B874" s="12" t="s">
        <v>231</v>
      </c>
      <c r="C874" s="12" t="s">
        <v>139</v>
      </c>
      <c r="D874" s="12" t="s">
        <v>5</v>
      </c>
      <c r="E874" s="12" t="s">
        <v>8</v>
      </c>
      <c r="F874" s="12" t="s">
        <v>9</v>
      </c>
      <c r="G874" s="26">
        <v>6222</v>
      </c>
      <c r="H874" s="26">
        <v>3807</v>
      </c>
      <c r="I874" s="26">
        <v>1264</v>
      </c>
      <c r="J874" s="26">
        <v>1121</v>
      </c>
      <c r="K874" s="26">
        <v>5372</v>
      </c>
      <c r="L874" s="26">
        <v>1059</v>
      </c>
      <c r="M874" s="26">
        <v>0</v>
      </c>
      <c r="N874" s="26">
        <v>0</v>
      </c>
      <c r="O874" s="26">
        <v>0</v>
      </c>
      <c r="P874" s="26">
        <v>0</v>
      </c>
      <c r="Q874" s="26">
        <v>0</v>
      </c>
      <c r="R874" s="26">
        <v>0</v>
      </c>
      <c r="S874" s="26">
        <v>0</v>
      </c>
      <c r="T874" s="26">
        <v>0</v>
      </c>
      <c r="U874" s="26">
        <v>0</v>
      </c>
      <c r="V874" s="26">
        <v>0</v>
      </c>
      <c r="W874" s="26">
        <v>0</v>
      </c>
      <c r="X874" s="26">
        <v>0</v>
      </c>
      <c r="Y874" s="26">
        <v>0</v>
      </c>
      <c r="Z874" s="26">
        <v>0</v>
      </c>
      <c r="AA874" s="26">
        <v>0</v>
      </c>
      <c r="AB874" s="26">
        <v>0</v>
      </c>
      <c r="AC874" s="26">
        <v>0</v>
      </c>
      <c r="AD874" s="26">
        <v>0</v>
      </c>
      <c r="AE874" s="26">
        <v>0</v>
      </c>
      <c r="AF874" s="26">
        <v>0</v>
      </c>
      <c r="AG874" s="26"/>
      <c r="AH874" s="26">
        <v>0</v>
      </c>
    </row>
    <row r="875" spans="1:34" x14ac:dyDescent="0.2">
      <c r="A875" s="12" t="s">
        <v>232</v>
      </c>
      <c r="B875" s="12" t="s">
        <v>231</v>
      </c>
      <c r="C875" s="12" t="s">
        <v>253</v>
      </c>
      <c r="D875" s="12" t="s">
        <v>5</v>
      </c>
      <c r="E875" s="12" t="s">
        <v>8</v>
      </c>
      <c r="F875" s="12" t="s">
        <v>9</v>
      </c>
      <c r="G875" s="26">
        <v>9</v>
      </c>
      <c r="H875" s="26"/>
      <c r="I875" s="26"/>
      <c r="J875" s="26">
        <v>0.9</v>
      </c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>
        <v>0</v>
      </c>
      <c r="AF875" s="26">
        <v>0</v>
      </c>
      <c r="AG875" s="26"/>
      <c r="AH875" s="26"/>
    </row>
    <row r="876" spans="1:34" x14ac:dyDescent="0.2">
      <c r="A876" s="12" t="s">
        <v>232</v>
      </c>
      <c r="B876" s="12" t="s">
        <v>231</v>
      </c>
      <c r="C876" s="12" t="s">
        <v>140</v>
      </c>
      <c r="D876" s="12" t="s">
        <v>5</v>
      </c>
      <c r="E876" s="12" t="s">
        <v>8</v>
      </c>
      <c r="F876" s="12" t="s">
        <v>9</v>
      </c>
      <c r="G876" s="26">
        <v>29.5</v>
      </c>
      <c r="H876" s="26"/>
      <c r="I876" s="26">
        <v>1.4</v>
      </c>
      <c r="J876" s="26">
        <v>2.7</v>
      </c>
      <c r="K876" s="26">
        <v>1.7</v>
      </c>
      <c r="L876" s="26">
        <v>0</v>
      </c>
      <c r="M876" s="26">
        <v>0</v>
      </c>
      <c r="N876" s="26">
        <v>0</v>
      </c>
      <c r="O876" s="26">
        <v>0</v>
      </c>
      <c r="P876" s="26">
        <v>0</v>
      </c>
      <c r="Q876" s="26">
        <v>0</v>
      </c>
      <c r="R876" s="26">
        <v>0</v>
      </c>
      <c r="S876" s="26">
        <v>0</v>
      </c>
      <c r="T876" s="26">
        <v>0</v>
      </c>
      <c r="U876" s="26">
        <v>0</v>
      </c>
      <c r="V876" s="26">
        <v>0</v>
      </c>
      <c r="W876" s="26">
        <v>0</v>
      </c>
      <c r="X876" s="26">
        <v>0</v>
      </c>
      <c r="Y876" s="26">
        <v>0</v>
      </c>
      <c r="Z876" s="26">
        <v>0</v>
      </c>
      <c r="AA876" s="26">
        <v>0</v>
      </c>
      <c r="AB876" s="26">
        <v>0</v>
      </c>
      <c r="AC876" s="26">
        <v>0</v>
      </c>
      <c r="AD876" s="26">
        <v>0</v>
      </c>
      <c r="AE876" s="26">
        <v>0</v>
      </c>
      <c r="AF876" s="26">
        <v>0</v>
      </c>
      <c r="AG876" s="26"/>
      <c r="AH876" s="26">
        <v>0</v>
      </c>
    </row>
    <row r="877" spans="1:34" x14ac:dyDescent="0.2">
      <c r="A877" s="12" t="s">
        <v>232</v>
      </c>
      <c r="B877" s="12" t="s">
        <v>231</v>
      </c>
      <c r="C877" s="12" t="s">
        <v>141</v>
      </c>
      <c r="D877" s="12" t="s">
        <v>5</v>
      </c>
      <c r="E877" s="12" t="s">
        <v>8</v>
      </c>
      <c r="F877" s="12" t="s">
        <v>9</v>
      </c>
      <c r="G877" s="26">
        <v>25</v>
      </c>
      <c r="H877" s="26"/>
      <c r="I877" s="26"/>
      <c r="J877" s="26">
        <v>3</v>
      </c>
      <c r="K877" s="26"/>
      <c r="L877" s="26">
        <v>3</v>
      </c>
      <c r="M877" s="26">
        <v>3.6</v>
      </c>
      <c r="N877" s="26">
        <v>0</v>
      </c>
      <c r="O877" s="26">
        <v>4.5</v>
      </c>
      <c r="P877" s="26">
        <v>1.5</v>
      </c>
      <c r="Q877" s="26">
        <v>0</v>
      </c>
      <c r="R877" s="26">
        <v>0</v>
      </c>
      <c r="S877" s="26">
        <v>0</v>
      </c>
      <c r="T877" s="26">
        <v>0</v>
      </c>
      <c r="U877" s="26">
        <v>0</v>
      </c>
      <c r="V877" s="26">
        <v>0</v>
      </c>
      <c r="W877" s="26">
        <v>0</v>
      </c>
      <c r="X877" s="26">
        <v>0</v>
      </c>
      <c r="Y877" s="26">
        <v>0</v>
      </c>
      <c r="Z877" s="26">
        <v>0</v>
      </c>
      <c r="AA877" s="26">
        <v>0</v>
      </c>
      <c r="AB877" s="26">
        <v>0</v>
      </c>
      <c r="AC877" s="26">
        <v>0</v>
      </c>
      <c r="AD877" s="26">
        <v>0</v>
      </c>
      <c r="AE877" s="26">
        <v>0</v>
      </c>
      <c r="AF877" s="26">
        <v>0</v>
      </c>
      <c r="AG877" s="26"/>
      <c r="AH877" s="26">
        <v>2</v>
      </c>
    </row>
    <row r="878" spans="1:34" x14ac:dyDescent="0.2">
      <c r="A878" s="12" t="s">
        <v>232</v>
      </c>
      <c r="B878" s="12" t="s">
        <v>231</v>
      </c>
      <c r="C878" s="12" t="s">
        <v>142</v>
      </c>
      <c r="D878" s="12" t="s">
        <v>5</v>
      </c>
      <c r="E878" s="12" t="s">
        <v>8</v>
      </c>
      <c r="F878" s="12" t="s">
        <v>9</v>
      </c>
      <c r="G878" s="26">
        <v>0</v>
      </c>
      <c r="H878" s="26">
        <v>0</v>
      </c>
      <c r="I878" s="26"/>
      <c r="J878" s="26">
        <v>0</v>
      </c>
      <c r="K878" s="26"/>
      <c r="L878" s="26"/>
      <c r="M878" s="26"/>
      <c r="N878" s="26">
        <v>0</v>
      </c>
      <c r="O878" s="26">
        <v>0</v>
      </c>
      <c r="P878" s="26">
        <v>0</v>
      </c>
      <c r="Q878" s="26">
        <v>0</v>
      </c>
      <c r="R878" s="26">
        <v>0</v>
      </c>
      <c r="S878" s="26">
        <v>0</v>
      </c>
      <c r="T878" s="26">
        <v>0</v>
      </c>
      <c r="U878" s="26">
        <v>0</v>
      </c>
      <c r="V878" s="26">
        <v>0</v>
      </c>
      <c r="W878" s="26">
        <v>0</v>
      </c>
      <c r="X878" s="26">
        <v>0</v>
      </c>
      <c r="Y878" s="26">
        <v>0</v>
      </c>
      <c r="Z878" s="26">
        <v>0</v>
      </c>
      <c r="AA878" s="26">
        <v>0</v>
      </c>
      <c r="AB878" s="26">
        <v>0</v>
      </c>
      <c r="AC878" s="26">
        <v>0</v>
      </c>
      <c r="AD878" s="26">
        <v>0</v>
      </c>
      <c r="AE878" s="26">
        <v>0</v>
      </c>
      <c r="AF878" s="26">
        <v>0</v>
      </c>
      <c r="AG878" s="26"/>
      <c r="AH878" s="26">
        <v>0</v>
      </c>
    </row>
    <row r="879" spans="1:34" x14ac:dyDescent="0.2">
      <c r="A879" s="12" t="s">
        <v>232</v>
      </c>
      <c r="B879" s="12" t="s">
        <v>231</v>
      </c>
      <c r="C879" s="12" t="s">
        <v>143</v>
      </c>
      <c r="D879" s="12" t="s">
        <v>5</v>
      </c>
      <c r="E879" s="12" t="s">
        <v>8</v>
      </c>
      <c r="F879" s="12" t="s">
        <v>9</v>
      </c>
      <c r="G879" s="26">
        <v>2.9</v>
      </c>
      <c r="H879" s="26">
        <v>2.9</v>
      </c>
      <c r="I879" s="26"/>
      <c r="J879" s="26"/>
      <c r="K879" s="26"/>
      <c r="L879" s="26">
        <v>13.2</v>
      </c>
      <c r="M879" s="26">
        <v>0</v>
      </c>
      <c r="N879" s="26">
        <v>0</v>
      </c>
      <c r="O879" s="26">
        <v>0</v>
      </c>
      <c r="P879" s="26">
        <v>0</v>
      </c>
      <c r="Q879" s="26">
        <v>0</v>
      </c>
      <c r="R879" s="26">
        <v>0</v>
      </c>
      <c r="S879" s="26">
        <v>0</v>
      </c>
      <c r="T879" s="26">
        <v>0</v>
      </c>
      <c r="U879" s="26">
        <v>0</v>
      </c>
      <c r="V879" s="26">
        <v>0</v>
      </c>
      <c r="W879" s="26">
        <v>0</v>
      </c>
      <c r="X879" s="26">
        <v>0</v>
      </c>
      <c r="Y879" s="26">
        <v>0</v>
      </c>
      <c r="Z879" s="26">
        <v>0</v>
      </c>
      <c r="AA879" s="26">
        <v>0</v>
      </c>
      <c r="AB879" s="26">
        <v>0</v>
      </c>
      <c r="AC879" s="26">
        <v>0</v>
      </c>
      <c r="AD879" s="26">
        <v>0</v>
      </c>
      <c r="AE879" s="26">
        <v>0</v>
      </c>
      <c r="AF879" s="26">
        <v>0</v>
      </c>
      <c r="AG879" s="26"/>
      <c r="AH879" s="26">
        <v>0</v>
      </c>
    </row>
    <row r="880" spans="1:34" x14ac:dyDescent="0.2">
      <c r="A880" s="12" t="s">
        <v>232</v>
      </c>
      <c r="B880" s="12" t="s">
        <v>231</v>
      </c>
      <c r="C880" s="12" t="s">
        <v>144</v>
      </c>
      <c r="D880" s="12" t="s">
        <v>5</v>
      </c>
      <c r="E880" s="12" t="s">
        <v>8</v>
      </c>
      <c r="F880" s="12" t="s">
        <v>9</v>
      </c>
      <c r="G880" s="26">
        <v>0</v>
      </c>
      <c r="H880" s="26">
        <v>0</v>
      </c>
      <c r="I880" s="26">
        <v>0</v>
      </c>
      <c r="J880" s="26">
        <v>0</v>
      </c>
      <c r="K880" s="26">
        <v>0</v>
      </c>
      <c r="L880" s="26">
        <v>0</v>
      </c>
      <c r="M880" s="26">
        <v>466.5</v>
      </c>
      <c r="N880" s="26">
        <v>420</v>
      </c>
      <c r="O880" s="26">
        <v>410.6</v>
      </c>
      <c r="P880" s="26">
        <v>420</v>
      </c>
      <c r="Q880" s="26">
        <v>409.5</v>
      </c>
      <c r="R880" s="26">
        <v>412.6</v>
      </c>
      <c r="S880" s="26">
        <v>405.5</v>
      </c>
      <c r="T880" s="26">
        <v>400.8</v>
      </c>
      <c r="U880" s="26">
        <v>389</v>
      </c>
      <c r="V880" s="26">
        <v>366.2</v>
      </c>
      <c r="W880" s="26">
        <v>215.6</v>
      </c>
      <c r="X880" s="26">
        <v>79</v>
      </c>
      <c r="Y880" s="26">
        <v>56</v>
      </c>
      <c r="Z880" s="26">
        <v>0</v>
      </c>
      <c r="AA880" s="26">
        <v>0</v>
      </c>
      <c r="AB880" s="26">
        <v>0</v>
      </c>
      <c r="AC880" s="26">
        <v>0</v>
      </c>
      <c r="AD880" s="26">
        <v>0</v>
      </c>
      <c r="AE880" s="26">
        <v>0</v>
      </c>
      <c r="AF880" s="26">
        <v>0</v>
      </c>
      <c r="AG880" s="26"/>
      <c r="AH880" s="26">
        <v>416.9</v>
      </c>
    </row>
    <row r="881" spans="1:34" x14ac:dyDescent="0.2">
      <c r="A881" s="12" t="s">
        <v>232</v>
      </c>
      <c r="B881" s="12" t="s">
        <v>231</v>
      </c>
      <c r="C881" s="12" t="s">
        <v>145</v>
      </c>
      <c r="D881" s="12" t="s">
        <v>5</v>
      </c>
      <c r="E881" s="12" t="s">
        <v>8</v>
      </c>
      <c r="F881" s="12" t="s">
        <v>9</v>
      </c>
      <c r="G881" s="26">
        <v>60</v>
      </c>
      <c r="H881" s="26">
        <v>120</v>
      </c>
      <c r="I881" s="26">
        <v>324</v>
      </c>
      <c r="J881" s="26">
        <v>420</v>
      </c>
      <c r="K881" s="26">
        <v>388.3</v>
      </c>
      <c r="L881" s="26">
        <v>502</v>
      </c>
      <c r="M881" s="26">
        <v>364.3</v>
      </c>
      <c r="N881" s="26">
        <v>293</v>
      </c>
      <c r="O881" s="26">
        <v>368</v>
      </c>
      <c r="P881" s="26">
        <v>154</v>
      </c>
      <c r="Q881" s="26">
        <v>154</v>
      </c>
      <c r="R881" s="26">
        <v>500</v>
      </c>
      <c r="S881" s="26">
        <v>500</v>
      </c>
      <c r="T881" s="26">
        <v>500</v>
      </c>
      <c r="U881" s="26">
        <v>0</v>
      </c>
      <c r="V881" s="26">
        <v>0</v>
      </c>
      <c r="W881" s="26">
        <v>0</v>
      </c>
      <c r="X881" s="26">
        <v>10.9</v>
      </c>
      <c r="Y881" s="26">
        <v>0</v>
      </c>
      <c r="Z881" s="26">
        <v>0</v>
      </c>
      <c r="AA881" s="26">
        <v>0</v>
      </c>
      <c r="AB881" s="26">
        <v>0</v>
      </c>
      <c r="AC881" s="26">
        <v>0</v>
      </c>
      <c r="AD881" s="26">
        <v>0</v>
      </c>
      <c r="AE881" s="26">
        <v>0</v>
      </c>
      <c r="AF881" s="26">
        <v>0</v>
      </c>
      <c r="AG881" s="26"/>
      <c r="AH881" s="26">
        <v>271.7</v>
      </c>
    </row>
    <row r="882" spans="1:34" x14ac:dyDescent="0.2">
      <c r="A882" s="12" t="s">
        <v>232</v>
      </c>
      <c r="B882" s="12" t="s">
        <v>231</v>
      </c>
      <c r="C882" s="12" t="s">
        <v>146</v>
      </c>
      <c r="D882" s="12" t="s">
        <v>5</v>
      </c>
      <c r="E882" s="12" t="s">
        <v>8</v>
      </c>
      <c r="F882" s="12" t="s">
        <v>9</v>
      </c>
      <c r="G882" s="26">
        <v>43</v>
      </c>
      <c r="H882" s="26"/>
      <c r="I882" s="26"/>
      <c r="J882" s="26"/>
      <c r="K882" s="26"/>
      <c r="L882" s="26"/>
      <c r="M882" s="26">
        <v>40</v>
      </c>
      <c r="N882" s="26">
        <v>30</v>
      </c>
      <c r="O882" s="26">
        <v>30</v>
      </c>
      <c r="P882" s="26">
        <v>36.200000000000003</v>
      </c>
      <c r="Q882" s="26">
        <v>0</v>
      </c>
      <c r="R882" s="26">
        <v>0</v>
      </c>
      <c r="S882" s="26">
        <v>0</v>
      </c>
      <c r="T882" s="26">
        <v>0</v>
      </c>
      <c r="U882" s="26">
        <v>0</v>
      </c>
      <c r="V882" s="26">
        <v>0</v>
      </c>
      <c r="W882" s="26">
        <v>0</v>
      </c>
      <c r="X882" s="26">
        <v>0</v>
      </c>
      <c r="Y882" s="26">
        <v>0</v>
      </c>
      <c r="Z882" s="26">
        <v>0</v>
      </c>
      <c r="AA882" s="26">
        <v>0</v>
      </c>
      <c r="AB882" s="26">
        <v>0</v>
      </c>
      <c r="AC882" s="26">
        <v>0</v>
      </c>
      <c r="AD882" s="26">
        <v>0</v>
      </c>
      <c r="AE882" s="26">
        <v>0</v>
      </c>
      <c r="AF882" s="26">
        <v>0</v>
      </c>
      <c r="AG882" s="26"/>
      <c r="AH882" s="26">
        <v>32.1</v>
      </c>
    </row>
    <row r="883" spans="1:34" x14ac:dyDescent="0.2">
      <c r="A883" s="12" t="s">
        <v>232</v>
      </c>
      <c r="B883" s="12" t="s">
        <v>231</v>
      </c>
      <c r="C883" s="12" t="s">
        <v>238</v>
      </c>
      <c r="D883" s="12" t="s">
        <v>5</v>
      </c>
      <c r="E883" s="12" t="s">
        <v>8</v>
      </c>
      <c r="F883" s="12" t="s">
        <v>9</v>
      </c>
      <c r="G883" s="26">
        <v>1.3</v>
      </c>
      <c r="H883" s="26"/>
      <c r="I883" s="26"/>
      <c r="J883" s="26"/>
      <c r="K883" s="26"/>
      <c r="L883" s="26"/>
      <c r="M883" s="26"/>
      <c r="N883" s="26">
        <v>2.9</v>
      </c>
      <c r="O883" s="26">
        <v>1.1000000000000001</v>
      </c>
      <c r="P883" s="26">
        <v>0.6</v>
      </c>
      <c r="Q883" s="26">
        <v>0</v>
      </c>
      <c r="R883" s="26">
        <v>0</v>
      </c>
      <c r="S883" s="26">
        <v>0</v>
      </c>
      <c r="T883" s="26"/>
      <c r="U883" s="26"/>
      <c r="V883" s="26"/>
      <c r="W883" s="26"/>
      <c r="X883" s="26"/>
      <c r="Y883" s="26"/>
      <c r="Z883" s="26">
        <v>0</v>
      </c>
      <c r="AA883" s="26"/>
      <c r="AB883" s="26">
        <v>0</v>
      </c>
      <c r="AC883" s="26">
        <v>0</v>
      </c>
      <c r="AD883" s="26">
        <v>0</v>
      </c>
      <c r="AE883" s="26">
        <v>0</v>
      </c>
      <c r="AF883" s="26">
        <v>0</v>
      </c>
      <c r="AG883" s="26"/>
      <c r="AH883" s="26">
        <v>1.5</v>
      </c>
    </row>
    <row r="884" spans="1:34" x14ac:dyDescent="0.2">
      <c r="A884" s="12" t="s">
        <v>232</v>
      </c>
      <c r="B884" s="12" t="s">
        <v>231</v>
      </c>
      <c r="C884" s="12" t="s">
        <v>147</v>
      </c>
      <c r="D884" s="12" t="s">
        <v>5</v>
      </c>
      <c r="E884" s="12" t="s">
        <v>8</v>
      </c>
      <c r="F884" s="12" t="s">
        <v>9</v>
      </c>
      <c r="G884" s="26">
        <v>0</v>
      </c>
      <c r="H884" s="26">
        <v>0</v>
      </c>
      <c r="I884" s="26">
        <v>0</v>
      </c>
      <c r="J884" s="26">
        <v>0</v>
      </c>
      <c r="K884" s="26">
        <v>0</v>
      </c>
      <c r="L884" s="26">
        <v>0</v>
      </c>
      <c r="M884" s="26">
        <v>0</v>
      </c>
      <c r="N884" s="26">
        <v>0</v>
      </c>
      <c r="O884" s="26">
        <v>0</v>
      </c>
      <c r="P884" s="26">
        <v>0</v>
      </c>
      <c r="Q884" s="26">
        <v>0</v>
      </c>
      <c r="R884" s="26">
        <v>0</v>
      </c>
      <c r="S884" s="26">
        <v>0</v>
      </c>
      <c r="T884" s="26">
        <v>0</v>
      </c>
      <c r="U884" s="26">
        <v>0</v>
      </c>
      <c r="V884" s="26">
        <v>0</v>
      </c>
      <c r="W884" s="26">
        <v>0</v>
      </c>
      <c r="X884" s="26">
        <v>0</v>
      </c>
      <c r="Y884" s="26">
        <v>0</v>
      </c>
      <c r="Z884" s="26">
        <v>0</v>
      </c>
      <c r="AA884" s="26">
        <v>0</v>
      </c>
      <c r="AB884" s="26">
        <v>0</v>
      </c>
      <c r="AC884" s="26">
        <v>0</v>
      </c>
      <c r="AD884" s="26">
        <v>0</v>
      </c>
      <c r="AE884" s="26">
        <v>0</v>
      </c>
      <c r="AF884" s="26">
        <v>0</v>
      </c>
      <c r="AG884" s="26"/>
      <c r="AH884" s="26">
        <v>0</v>
      </c>
    </row>
    <row r="885" spans="1:34" x14ac:dyDescent="0.2">
      <c r="A885" s="12" t="s">
        <v>232</v>
      </c>
      <c r="B885" s="12" t="s">
        <v>231</v>
      </c>
      <c r="C885" s="12" t="s">
        <v>148</v>
      </c>
      <c r="D885" s="12" t="s">
        <v>5</v>
      </c>
      <c r="E885" s="12" t="s">
        <v>8</v>
      </c>
      <c r="F885" s="12" t="s">
        <v>9</v>
      </c>
      <c r="G885" s="26">
        <v>0</v>
      </c>
      <c r="H885" s="26"/>
      <c r="I885" s="26"/>
      <c r="J885" s="26"/>
      <c r="K885" s="26"/>
      <c r="L885" s="26"/>
      <c r="M885" s="26"/>
      <c r="N885" s="26">
        <v>0</v>
      </c>
      <c r="O885" s="26">
        <v>0</v>
      </c>
      <c r="P885" s="26">
        <v>0</v>
      </c>
      <c r="Q885" s="26">
        <v>0</v>
      </c>
      <c r="R885" s="26">
        <v>0</v>
      </c>
      <c r="S885" s="26">
        <v>0</v>
      </c>
      <c r="T885" s="26">
        <v>0</v>
      </c>
      <c r="U885" s="26">
        <v>0</v>
      </c>
      <c r="V885" s="26">
        <v>0</v>
      </c>
      <c r="W885" s="26">
        <v>0</v>
      </c>
      <c r="X885" s="26">
        <v>0</v>
      </c>
      <c r="Y885" s="26">
        <v>0</v>
      </c>
      <c r="Z885" s="26">
        <v>0</v>
      </c>
      <c r="AA885" s="26">
        <v>0</v>
      </c>
      <c r="AB885" s="26">
        <v>0</v>
      </c>
      <c r="AC885" s="26">
        <v>0</v>
      </c>
      <c r="AD885" s="26">
        <v>0</v>
      </c>
      <c r="AE885" s="26">
        <v>0</v>
      </c>
      <c r="AF885" s="26">
        <v>0</v>
      </c>
      <c r="AG885" s="26"/>
      <c r="AH885" s="26">
        <v>0</v>
      </c>
    </row>
    <row r="886" spans="1:34" x14ac:dyDescent="0.2">
      <c r="A886" s="12" t="s">
        <v>232</v>
      </c>
      <c r="B886" s="12" t="s">
        <v>231</v>
      </c>
      <c r="C886" s="12" t="s">
        <v>149</v>
      </c>
      <c r="D886" s="12" t="s">
        <v>5</v>
      </c>
      <c r="E886" s="12" t="s">
        <v>8</v>
      </c>
      <c r="F886" s="12" t="s">
        <v>9</v>
      </c>
      <c r="G886" s="26">
        <v>52.4</v>
      </c>
      <c r="H886" s="26">
        <v>61.8</v>
      </c>
      <c r="I886" s="26">
        <v>56.6</v>
      </c>
      <c r="J886" s="26">
        <v>50.8</v>
      </c>
      <c r="K886" s="26">
        <v>30.5</v>
      </c>
      <c r="L886" s="26">
        <v>17.2</v>
      </c>
      <c r="M886" s="26">
        <v>45</v>
      </c>
      <c r="N886" s="26">
        <v>46</v>
      </c>
      <c r="O886" s="26">
        <v>46.9</v>
      </c>
      <c r="P886" s="26">
        <v>46.9</v>
      </c>
      <c r="Q886" s="26">
        <v>46.9</v>
      </c>
      <c r="R886" s="26">
        <v>5</v>
      </c>
      <c r="S886" s="26">
        <v>0</v>
      </c>
      <c r="T886" s="26">
        <v>0</v>
      </c>
      <c r="U886" s="26">
        <v>1.1000000000000001</v>
      </c>
      <c r="V886" s="26">
        <v>0</v>
      </c>
      <c r="W886" s="26">
        <v>0</v>
      </c>
      <c r="X886" s="26">
        <v>0</v>
      </c>
      <c r="Y886" s="26">
        <v>0</v>
      </c>
      <c r="Z886" s="26">
        <v>0</v>
      </c>
      <c r="AA886" s="26">
        <v>0</v>
      </c>
      <c r="AB886" s="26">
        <v>0</v>
      </c>
      <c r="AC886" s="26">
        <v>0</v>
      </c>
      <c r="AD886" s="26">
        <v>0</v>
      </c>
      <c r="AE886" s="26">
        <v>0</v>
      </c>
      <c r="AF886" s="26">
        <v>0</v>
      </c>
      <c r="AG886" s="26"/>
      <c r="AH886" s="26">
        <v>46.6</v>
      </c>
    </row>
    <row r="887" spans="1:34" x14ac:dyDescent="0.2">
      <c r="A887" s="12" t="s">
        <v>232</v>
      </c>
      <c r="B887" s="12" t="s">
        <v>231</v>
      </c>
      <c r="C887" s="12" t="s">
        <v>150</v>
      </c>
      <c r="D887" s="12" t="s">
        <v>5</v>
      </c>
      <c r="E887" s="12" t="s">
        <v>8</v>
      </c>
      <c r="F887" s="12" t="s">
        <v>9</v>
      </c>
      <c r="G887" s="26">
        <v>3</v>
      </c>
      <c r="H887" s="26">
        <v>12</v>
      </c>
      <c r="I887" s="26">
        <v>3</v>
      </c>
      <c r="J887" s="26">
        <v>20</v>
      </c>
      <c r="K887" s="26">
        <v>69</v>
      </c>
      <c r="L887" s="26">
        <v>109</v>
      </c>
      <c r="M887" s="26">
        <v>0.1</v>
      </c>
      <c r="N887" s="26">
        <v>32</v>
      </c>
      <c r="O887" s="26">
        <v>116</v>
      </c>
      <c r="P887" s="26">
        <v>165</v>
      </c>
      <c r="Q887" s="26">
        <v>160</v>
      </c>
      <c r="R887" s="26">
        <v>150</v>
      </c>
      <c r="S887" s="26">
        <v>42</v>
      </c>
      <c r="T887" s="26">
        <v>45</v>
      </c>
      <c r="U887" s="26">
        <v>45</v>
      </c>
      <c r="V887" s="26">
        <v>42</v>
      </c>
      <c r="W887" s="26">
        <v>42</v>
      </c>
      <c r="X887" s="26">
        <v>39</v>
      </c>
      <c r="Y887" s="26">
        <v>0</v>
      </c>
      <c r="Z887" s="26">
        <v>0</v>
      </c>
      <c r="AA887" s="26">
        <v>0</v>
      </c>
      <c r="AB887" s="26">
        <v>0</v>
      </c>
      <c r="AC887" s="26">
        <v>0</v>
      </c>
      <c r="AD887" s="26">
        <v>0</v>
      </c>
      <c r="AE887" s="26">
        <v>0</v>
      </c>
      <c r="AF887" s="26">
        <v>0</v>
      </c>
      <c r="AG887" s="26"/>
      <c r="AH887" s="26">
        <v>104.3</v>
      </c>
    </row>
    <row r="888" spans="1:34" x14ac:dyDescent="0.2">
      <c r="A888" s="12" t="s">
        <v>232</v>
      </c>
      <c r="B888" s="12" t="s">
        <v>231</v>
      </c>
      <c r="C888" s="12" t="s">
        <v>151</v>
      </c>
      <c r="D888" s="12" t="s">
        <v>5</v>
      </c>
      <c r="E888" s="12" t="s">
        <v>8</v>
      </c>
      <c r="F888" s="12" t="s">
        <v>9</v>
      </c>
      <c r="G888" s="26">
        <v>125</v>
      </c>
      <c r="H888" s="26"/>
      <c r="I888" s="26">
        <v>621.9</v>
      </c>
      <c r="J888" s="26">
        <v>201</v>
      </c>
      <c r="K888" s="26">
        <v>164</v>
      </c>
      <c r="L888" s="26">
        <v>166</v>
      </c>
      <c r="M888" s="26">
        <v>172</v>
      </c>
      <c r="N888" s="26">
        <v>88</v>
      </c>
      <c r="O888" s="26">
        <v>226</v>
      </c>
      <c r="P888" s="26">
        <v>109</v>
      </c>
      <c r="Q888" s="26">
        <v>203</v>
      </c>
      <c r="R888" s="26">
        <v>0</v>
      </c>
      <c r="S888" s="26">
        <v>10</v>
      </c>
      <c r="T888" s="26">
        <v>147</v>
      </c>
      <c r="U888" s="26">
        <v>13</v>
      </c>
      <c r="V888" s="26">
        <v>40.9</v>
      </c>
      <c r="W888" s="26">
        <v>22</v>
      </c>
      <c r="X888" s="26">
        <v>30</v>
      </c>
      <c r="Y888" s="26">
        <v>30</v>
      </c>
      <c r="Z888" s="26">
        <v>14.3</v>
      </c>
      <c r="AA888" s="26">
        <v>0</v>
      </c>
      <c r="AB888" s="26">
        <v>0</v>
      </c>
      <c r="AC888" s="26">
        <v>0</v>
      </c>
      <c r="AD888" s="26">
        <v>0</v>
      </c>
      <c r="AE888" s="26">
        <v>0</v>
      </c>
      <c r="AF888" s="26">
        <v>0</v>
      </c>
      <c r="AG888" s="26"/>
      <c r="AH888" s="26">
        <v>141</v>
      </c>
    </row>
    <row r="889" spans="1:34" x14ac:dyDescent="0.2">
      <c r="A889" s="12" t="s">
        <v>232</v>
      </c>
      <c r="B889" s="12" t="s">
        <v>231</v>
      </c>
      <c r="C889" s="12" t="s">
        <v>152</v>
      </c>
      <c r="D889" s="12" t="s">
        <v>5</v>
      </c>
      <c r="E889" s="12" t="s">
        <v>8</v>
      </c>
      <c r="F889" s="12" t="s">
        <v>9</v>
      </c>
      <c r="G889" s="26">
        <v>0</v>
      </c>
      <c r="H889" s="26">
        <v>0</v>
      </c>
      <c r="I889" s="26">
        <v>0</v>
      </c>
      <c r="J889" s="26">
        <v>0</v>
      </c>
      <c r="K889" s="26">
        <v>0</v>
      </c>
      <c r="L889" s="26">
        <v>0</v>
      </c>
      <c r="M889" s="26">
        <v>0</v>
      </c>
      <c r="N889" s="26">
        <v>0</v>
      </c>
      <c r="O889" s="26">
        <v>0</v>
      </c>
      <c r="P889" s="26">
        <v>0</v>
      </c>
      <c r="Q889" s="26">
        <v>0</v>
      </c>
      <c r="R889" s="26">
        <v>0</v>
      </c>
      <c r="S889" s="26">
        <v>0</v>
      </c>
      <c r="T889" s="26">
        <v>0</v>
      </c>
      <c r="U889" s="26">
        <v>0</v>
      </c>
      <c r="V889" s="26">
        <v>0</v>
      </c>
      <c r="W889" s="26">
        <v>0</v>
      </c>
      <c r="X889" s="26">
        <v>0</v>
      </c>
      <c r="Y889" s="26">
        <v>0</v>
      </c>
      <c r="Z889" s="26">
        <v>0</v>
      </c>
      <c r="AA889" s="26">
        <v>0</v>
      </c>
      <c r="AB889" s="26">
        <v>0</v>
      </c>
      <c r="AC889" s="26">
        <v>0</v>
      </c>
      <c r="AD889" s="26">
        <v>0</v>
      </c>
      <c r="AE889" s="26">
        <v>0</v>
      </c>
      <c r="AF889" s="26">
        <v>0</v>
      </c>
      <c r="AG889" s="26"/>
      <c r="AH889" s="26">
        <v>0</v>
      </c>
    </row>
    <row r="890" spans="1:34" x14ac:dyDescent="0.2">
      <c r="A890" s="12" t="s">
        <v>232</v>
      </c>
      <c r="B890" s="12" t="s">
        <v>231</v>
      </c>
      <c r="C890" s="12" t="s">
        <v>153</v>
      </c>
      <c r="D890" s="12" t="s">
        <v>5</v>
      </c>
      <c r="E890" s="12" t="s">
        <v>8</v>
      </c>
      <c r="F890" s="12" t="s">
        <v>9</v>
      </c>
      <c r="G890" s="26">
        <v>0</v>
      </c>
      <c r="H890" s="26">
        <v>0</v>
      </c>
      <c r="I890" s="26"/>
      <c r="J890" s="26"/>
      <c r="K890" s="26"/>
      <c r="L890" s="26">
        <v>0</v>
      </c>
      <c r="M890" s="26">
        <v>0</v>
      </c>
      <c r="N890" s="26">
        <v>0</v>
      </c>
      <c r="O890" s="26">
        <v>0</v>
      </c>
      <c r="P890" s="26">
        <v>0</v>
      </c>
      <c r="Q890" s="26">
        <v>0</v>
      </c>
      <c r="R890" s="26">
        <v>0</v>
      </c>
      <c r="S890" s="26">
        <v>0</v>
      </c>
      <c r="T890" s="26">
        <v>0</v>
      </c>
      <c r="U890" s="26">
        <v>0</v>
      </c>
      <c r="V890" s="26">
        <v>0</v>
      </c>
      <c r="W890" s="26">
        <v>0</v>
      </c>
      <c r="X890" s="26">
        <v>0</v>
      </c>
      <c r="Y890" s="26">
        <v>0</v>
      </c>
      <c r="Z890" s="26">
        <v>0</v>
      </c>
      <c r="AA890" s="26">
        <v>0</v>
      </c>
      <c r="AB890" s="26">
        <v>0</v>
      </c>
      <c r="AC890" s="26">
        <v>0</v>
      </c>
      <c r="AD890" s="26">
        <v>0</v>
      </c>
      <c r="AE890" s="26">
        <v>0</v>
      </c>
      <c r="AF890" s="26">
        <v>0</v>
      </c>
      <c r="AG890" s="26"/>
      <c r="AH890" s="26">
        <v>0</v>
      </c>
    </row>
    <row r="891" spans="1:34" x14ac:dyDescent="0.2">
      <c r="A891" s="12" t="s">
        <v>232</v>
      </c>
      <c r="B891" s="12" t="s">
        <v>231</v>
      </c>
      <c r="C891" s="12" t="s">
        <v>154</v>
      </c>
      <c r="D891" s="12" t="s">
        <v>5</v>
      </c>
      <c r="E891" s="12" t="s">
        <v>8</v>
      </c>
      <c r="F891" s="12" t="s">
        <v>9</v>
      </c>
      <c r="G891" s="26">
        <v>0</v>
      </c>
      <c r="H891" s="26">
        <v>0</v>
      </c>
      <c r="I891" s="26">
        <v>0</v>
      </c>
      <c r="J891" s="26">
        <v>0</v>
      </c>
      <c r="K891" s="26">
        <v>0.5</v>
      </c>
      <c r="L891" s="26">
        <v>4.5999999999999996</v>
      </c>
      <c r="M891" s="26">
        <v>0</v>
      </c>
      <c r="N891" s="26">
        <v>0</v>
      </c>
      <c r="O891" s="26">
        <v>0</v>
      </c>
      <c r="P891" s="26">
        <v>0</v>
      </c>
      <c r="Q891" s="26">
        <v>0</v>
      </c>
      <c r="R891" s="26">
        <v>0</v>
      </c>
      <c r="S891" s="26">
        <v>0</v>
      </c>
      <c r="T891" s="26">
        <v>0</v>
      </c>
      <c r="U891" s="26">
        <v>0</v>
      </c>
      <c r="V891" s="26">
        <v>0</v>
      </c>
      <c r="W891" s="26">
        <v>0</v>
      </c>
      <c r="X891" s="26">
        <v>0</v>
      </c>
      <c r="Y891" s="26">
        <v>0</v>
      </c>
      <c r="Z891" s="26">
        <v>0</v>
      </c>
      <c r="AA891" s="26">
        <v>0</v>
      </c>
      <c r="AB891" s="26">
        <v>0</v>
      </c>
      <c r="AC891" s="26">
        <v>0</v>
      </c>
      <c r="AD891" s="26">
        <v>0</v>
      </c>
      <c r="AE891" s="26">
        <v>0</v>
      </c>
      <c r="AF891" s="26">
        <v>0</v>
      </c>
      <c r="AG891" s="26"/>
      <c r="AH891" s="26">
        <v>0</v>
      </c>
    </row>
    <row r="892" spans="1:34" x14ac:dyDescent="0.2">
      <c r="A892" s="12" t="s">
        <v>232</v>
      </c>
      <c r="B892" s="12" t="s">
        <v>231</v>
      </c>
      <c r="C892" s="12" t="s">
        <v>155</v>
      </c>
      <c r="D892" s="12" t="s">
        <v>5</v>
      </c>
      <c r="E892" s="12" t="s">
        <v>8</v>
      </c>
      <c r="F892" s="12" t="s">
        <v>9</v>
      </c>
      <c r="G892" s="26">
        <v>353</v>
      </c>
      <c r="H892" s="26">
        <v>392.9</v>
      </c>
      <c r="I892" s="26">
        <v>365.5</v>
      </c>
      <c r="J892" s="26">
        <v>465.2</v>
      </c>
      <c r="K892" s="26">
        <v>520.70000000000005</v>
      </c>
      <c r="L892" s="26">
        <v>536</v>
      </c>
      <c r="M892" s="26">
        <v>170.4</v>
      </c>
      <c r="N892" s="26">
        <v>147.80000000000001</v>
      </c>
      <c r="O892" s="26">
        <v>34</v>
      </c>
      <c r="P892" s="26">
        <v>44.4</v>
      </c>
      <c r="Q892" s="26">
        <v>51.3</v>
      </c>
      <c r="R892" s="26">
        <v>49</v>
      </c>
      <c r="S892" s="26">
        <v>44.2</v>
      </c>
      <c r="T892" s="26">
        <v>39.4</v>
      </c>
      <c r="U892" s="26">
        <v>34.6</v>
      </c>
      <c r="V892" s="26">
        <v>29.8</v>
      </c>
      <c r="W892" s="26">
        <v>26.9</v>
      </c>
      <c r="X892" s="26">
        <v>25</v>
      </c>
      <c r="Y892" s="26">
        <v>12.3</v>
      </c>
      <c r="Z892" s="26">
        <v>7.4</v>
      </c>
      <c r="AA892" s="26">
        <v>4.9000000000000004</v>
      </c>
      <c r="AB892" s="26">
        <v>2.5</v>
      </c>
      <c r="AC892" s="26">
        <v>0</v>
      </c>
      <c r="AD892" s="26">
        <v>0</v>
      </c>
      <c r="AE892" s="26">
        <v>0</v>
      </c>
      <c r="AF892" s="26">
        <v>0</v>
      </c>
      <c r="AG892" s="26"/>
      <c r="AH892" s="26">
        <v>75.400000000000006</v>
      </c>
    </row>
    <row r="893" spans="1:34" x14ac:dyDescent="0.2">
      <c r="A893" s="12" t="s">
        <v>232</v>
      </c>
      <c r="B893" s="12" t="s">
        <v>231</v>
      </c>
      <c r="C893" s="12" t="s">
        <v>156</v>
      </c>
      <c r="D893" s="12" t="s">
        <v>5</v>
      </c>
      <c r="E893" s="12" t="s">
        <v>8</v>
      </c>
      <c r="F893" s="12" t="s">
        <v>9</v>
      </c>
      <c r="G893" s="26">
        <v>0.5</v>
      </c>
      <c r="H893" s="26"/>
      <c r="I893" s="26"/>
      <c r="J893" s="26"/>
      <c r="K893" s="26"/>
      <c r="L893" s="26">
        <v>0.5</v>
      </c>
      <c r="M893" s="26">
        <v>0.5</v>
      </c>
      <c r="N893" s="26">
        <v>0.5</v>
      </c>
      <c r="O893" s="26">
        <v>0.5</v>
      </c>
      <c r="P893" s="26">
        <v>0</v>
      </c>
      <c r="Q893" s="26">
        <v>0</v>
      </c>
      <c r="R893" s="26">
        <v>10.7</v>
      </c>
      <c r="S893" s="26">
        <v>0</v>
      </c>
      <c r="T893" s="26">
        <v>0</v>
      </c>
      <c r="U893" s="26">
        <v>0</v>
      </c>
      <c r="V893" s="26">
        <v>0</v>
      </c>
      <c r="W893" s="26">
        <v>0</v>
      </c>
      <c r="X893" s="26">
        <v>0</v>
      </c>
      <c r="Y893" s="26">
        <v>0</v>
      </c>
      <c r="Z893" s="26">
        <v>0</v>
      </c>
      <c r="AA893" s="26">
        <v>0</v>
      </c>
      <c r="AB893" s="26">
        <v>0</v>
      </c>
      <c r="AC893" s="26">
        <v>0</v>
      </c>
      <c r="AD893" s="26">
        <v>0</v>
      </c>
      <c r="AE893" s="26">
        <v>0</v>
      </c>
      <c r="AF893" s="26">
        <v>0</v>
      </c>
      <c r="AG893" s="26"/>
      <c r="AH893" s="26">
        <v>0.3</v>
      </c>
    </row>
    <row r="894" spans="1:34" x14ac:dyDescent="0.2">
      <c r="A894" s="12" t="s">
        <v>232</v>
      </c>
      <c r="B894" s="12" t="s">
        <v>231</v>
      </c>
      <c r="C894" s="12" t="s">
        <v>157</v>
      </c>
      <c r="D894" s="12" t="s">
        <v>5</v>
      </c>
      <c r="E894" s="12" t="s">
        <v>8</v>
      </c>
      <c r="F894" s="12" t="s">
        <v>9</v>
      </c>
      <c r="G894" s="26">
        <v>29.8</v>
      </c>
      <c r="H894" s="26"/>
      <c r="I894" s="26"/>
      <c r="J894" s="26">
        <v>9.5</v>
      </c>
      <c r="K894" s="26">
        <v>3.3</v>
      </c>
      <c r="L894" s="26">
        <v>4.5</v>
      </c>
      <c r="M894" s="26">
        <v>0</v>
      </c>
      <c r="N894" s="26">
        <v>0</v>
      </c>
      <c r="O894" s="26">
        <v>0</v>
      </c>
      <c r="P894" s="26">
        <v>0</v>
      </c>
      <c r="Q894" s="26">
        <v>0</v>
      </c>
      <c r="R894" s="26">
        <v>0</v>
      </c>
      <c r="S894" s="26">
        <v>0</v>
      </c>
      <c r="T894" s="26">
        <v>0</v>
      </c>
      <c r="U894" s="26">
        <v>0</v>
      </c>
      <c r="V894" s="26">
        <v>0</v>
      </c>
      <c r="W894" s="26">
        <v>0</v>
      </c>
      <c r="X894" s="26">
        <v>0</v>
      </c>
      <c r="Y894" s="26">
        <v>0</v>
      </c>
      <c r="Z894" s="26">
        <v>0</v>
      </c>
      <c r="AA894" s="26">
        <v>0</v>
      </c>
      <c r="AB894" s="26">
        <v>0</v>
      </c>
      <c r="AC894" s="26">
        <v>0</v>
      </c>
      <c r="AD894" s="26">
        <v>0</v>
      </c>
      <c r="AE894" s="26">
        <v>0</v>
      </c>
      <c r="AF894" s="26">
        <v>0</v>
      </c>
      <c r="AG894" s="26"/>
      <c r="AH894" s="26">
        <v>0</v>
      </c>
    </row>
    <row r="895" spans="1:34" x14ac:dyDescent="0.2">
      <c r="A895" s="12" t="s">
        <v>232</v>
      </c>
      <c r="B895" s="12" t="s">
        <v>231</v>
      </c>
      <c r="C895" s="12" t="s">
        <v>158</v>
      </c>
      <c r="D895" s="12" t="s">
        <v>5</v>
      </c>
      <c r="E895" s="12" t="s">
        <v>8</v>
      </c>
      <c r="F895" s="12" t="s">
        <v>9</v>
      </c>
      <c r="G895" s="26">
        <v>0</v>
      </c>
      <c r="H895" s="26">
        <v>0</v>
      </c>
      <c r="I895" s="26"/>
      <c r="J895" s="26"/>
      <c r="K895" s="26"/>
      <c r="L895" s="26"/>
      <c r="M895" s="26"/>
      <c r="N895" s="26">
        <v>0</v>
      </c>
      <c r="O895" s="26">
        <v>0</v>
      </c>
      <c r="P895" s="26">
        <v>0</v>
      </c>
      <c r="Q895" s="26">
        <v>0</v>
      </c>
      <c r="R895" s="26">
        <v>0</v>
      </c>
      <c r="S895" s="26">
        <v>0</v>
      </c>
      <c r="T895" s="26">
        <v>0</v>
      </c>
      <c r="U895" s="26">
        <v>0</v>
      </c>
      <c r="V895" s="26">
        <v>0</v>
      </c>
      <c r="W895" s="26">
        <v>0</v>
      </c>
      <c r="X895" s="26">
        <v>0</v>
      </c>
      <c r="Y895" s="26">
        <v>0</v>
      </c>
      <c r="Z895" s="26">
        <v>0</v>
      </c>
      <c r="AA895" s="26">
        <v>0</v>
      </c>
      <c r="AB895" s="26">
        <v>0</v>
      </c>
      <c r="AC895" s="26">
        <v>0</v>
      </c>
      <c r="AD895" s="26">
        <v>0</v>
      </c>
      <c r="AE895" s="26">
        <v>0</v>
      </c>
      <c r="AF895" s="26">
        <v>0</v>
      </c>
      <c r="AG895" s="26"/>
      <c r="AH895" s="26">
        <v>0</v>
      </c>
    </row>
    <row r="896" spans="1:34" x14ac:dyDescent="0.2">
      <c r="A896" s="12" t="s">
        <v>232</v>
      </c>
      <c r="B896" s="12" t="s">
        <v>231</v>
      </c>
      <c r="C896" s="12" t="s">
        <v>159</v>
      </c>
      <c r="D896" s="12" t="s">
        <v>5</v>
      </c>
      <c r="E896" s="12" t="s">
        <v>8</v>
      </c>
      <c r="F896" s="12" t="s">
        <v>9</v>
      </c>
      <c r="G896" s="26">
        <v>324</v>
      </c>
      <c r="H896" s="26">
        <v>282</v>
      </c>
      <c r="I896" s="26">
        <v>166</v>
      </c>
      <c r="J896" s="26">
        <v>243.9</v>
      </c>
      <c r="K896" s="26">
        <v>302</v>
      </c>
      <c r="L896" s="26">
        <v>50.1</v>
      </c>
      <c r="M896" s="26">
        <v>40</v>
      </c>
      <c r="N896" s="26">
        <v>0</v>
      </c>
      <c r="O896" s="26">
        <v>0</v>
      </c>
      <c r="P896" s="26">
        <v>0</v>
      </c>
      <c r="Q896" s="26">
        <v>0</v>
      </c>
      <c r="R896" s="26">
        <v>0</v>
      </c>
      <c r="S896" s="26">
        <v>0</v>
      </c>
      <c r="T896" s="26">
        <v>0</v>
      </c>
      <c r="U896" s="26">
        <v>0</v>
      </c>
      <c r="V896" s="26">
        <v>0</v>
      </c>
      <c r="W896" s="26">
        <v>0</v>
      </c>
      <c r="X896" s="26">
        <v>0</v>
      </c>
      <c r="Y896" s="26">
        <v>0</v>
      </c>
      <c r="Z896" s="26">
        <v>0</v>
      </c>
      <c r="AA896" s="26">
        <v>0</v>
      </c>
      <c r="AB896" s="26">
        <v>0</v>
      </c>
      <c r="AC896" s="26">
        <v>0</v>
      </c>
      <c r="AD896" s="26">
        <v>0</v>
      </c>
      <c r="AE896" s="26">
        <v>0</v>
      </c>
      <c r="AF896" s="26"/>
      <c r="AG896" s="26"/>
      <c r="AH896" s="26">
        <v>0</v>
      </c>
    </row>
    <row r="897" spans="1:34" x14ac:dyDescent="0.2">
      <c r="A897" s="12" t="s">
        <v>232</v>
      </c>
      <c r="B897" s="12" t="s">
        <v>231</v>
      </c>
      <c r="C897" s="12" t="s">
        <v>160</v>
      </c>
      <c r="D897" s="12" t="s">
        <v>5</v>
      </c>
      <c r="E897" s="12" t="s">
        <v>8</v>
      </c>
      <c r="F897" s="12" t="s">
        <v>9</v>
      </c>
      <c r="G897" s="26">
        <v>38</v>
      </c>
      <c r="H897" s="26">
        <v>24</v>
      </c>
      <c r="I897" s="26"/>
      <c r="J897" s="26"/>
      <c r="K897" s="26"/>
      <c r="L897" s="26"/>
      <c r="M897" s="26">
        <v>12</v>
      </c>
      <c r="N897" s="26">
        <v>22</v>
      </c>
      <c r="O897" s="26">
        <v>23.2</v>
      </c>
      <c r="P897" s="26">
        <v>66</v>
      </c>
      <c r="Q897" s="26">
        <v>78</v>
      </c>
      <c r="R897" s="26">
        <v>76</v>
      </c>
      <c r="S897" s="26">
        <v>33</v>
      </c>
      <c r="T897" s="26">
        <v>0</v>
      </c>
      <c r="U897" s="26">
        <v>97.6</v>
      </c>
      <c r="V897" s="26">
        <v>0</v>
      </c>
      <c r="W897" s="26">
        <v>0</v>
      </c>
      <c r="X897" s="26">
        <v>0</v>
      </c>
      <c r="Y897" s="26">
        <v>0</v>
      </c>
      <c r="Z897" s="26">
        <v>0</v>
      </c>
      <c r="AA897" s="26">
        <v>0</v>
      </c>
      <c r="AB897" s="26">
        <v>0</v>
      </c>
      <c r="AC897" s="26">
        <v>0</v>
      </c>
      <c r="AD897" s="26">
        <v>0</v>
      </c>
      <c r="AE897" s="26">
        <v>0</v>
      </c>
      <c r="AF897" s="26">
        <v>0</v>
      </c>
      <c r="AG897" s="26"/>
      <c r="AH897" s="26">
        <v>37.1</v>
      </c>
    </row>
    <row r="898" spans="1:34" x14ac:dyDescent="0.2">
      <c r="A898" s="12" t="s">
        <v>232</v>
      </c>
      <c r="B898" s="12" t="s">
        <v>231</v>
      </c>
      <c r="C898" s="12" t="s">
        <v>161</v>
      </c>
      <c r="D898" s="12" t="s">
        <v>5</v>
      </c>
      <c r="E898" s="12" t="s">
        <v>8</v>
      </c>
      <c r="F898" s="12" t="s">
        <v>9</v>
      </c>
      <c r="G898" s="26">
        <v>0</v>
      </c>
      <c r="H898" s="26"/>
      <c r="I898" s="26"/>
      <c r="J898" s="26"/>
      <c r="K898" s="26"/>
      <c r="L898" s="26"/>
      <c r="M898" s="26"/>
      <c r="N898" s="26">
        <v>142</v>
      </c>
      <c r="O898" s="26">
        <v>159</v>
      </c>
      <c r="P898" s="26">
        <v>119</v>
      </c>
      <c r="Q898" s="26">
        <v>116</v>
      </c>
      <c r="R898" s="26">
        <v>100.5</v>
      </c>
      <c r="S898" s="26">
        <v>107.5</v>
      </c>
      <c r="T898" s="26">
        <v>92.1</v>
      </c>
      <c r="U898" s="26">
        <v>72.2</v>
      </c>
      <c r="V898" s="26">
        <v>11.5</v>
      </c>
      <c r="W898" s="26">
        <v>5.6</v>
      </c>
      <c r="X898" s="26">
        <v>0.3</v>
      </c>
      <c r="Y898" s="26">
        <v>1.2</v>
      </c>
      <c r="Z898" s="26">
        <v>0.7</v>
      </c>
      <c r="AA898" s="26">
        <v>0.6</v>
      </c>
      <c r="AB898" s="26">
        <v>1.2</v>
      </c>
      <c r="AC898" s="26">
        <v>0</v>
      </c>
      <c r="AD898" s="26">
        <v>0</v>
      </c>
      <c r="AE898" s="26">
        <v>0</v>
      </c>
      <c r="AF898" s="26">
        <v>0</v>
      </c>
      <c r="AG898" s="26"/>
      <c r="AH898" s="26">
        <v>140</v>
      </c>
    </row>
    <row r="899" spans="1:34" x14ac:dyDescent="0.2">
      <c r="A899" s="12" t="s">
        <v>232</v>
      </c>
      <c r="B899" s="12" t="s">
        <v>231</v>
      </c>
      <c r="C899" s="12" t="s">
        <v>162</v>
      </c>
      <c r="D899" s="12" t="s">
        <v>5</v>
      </c>
      <c r="E899" s="12" t="s">
        <v>8</v>
      </c>
      <c r="F899" s="12" t="s">
        <v>9</v>
      </c>
      <c r="G899" s="26">
        <v>0</v>
      </c>
      <c r="H899" s="26">
        <v>0</v>
      </c>
      <c r="I899" s="26">
        <v>0</v>
      </c>
      <c r="J899" s="26">
        <v>0</v>
      </c>
      <c r="K899" s="26">
        <v>0</v>
      </c>
      <c r="L899" s="26">
        <v>0</v>
      </c>
      <c r="M899" s="26">
        <v>0</v>
      </c>
      <c r="N899" s="26">
        <v>0</v>
      </c>
      <c r="O899" s="26">
        <v>0</v>
      </c>
      <c r="P899" s="26">
        <v>0</v>
      </c>
      <c r="Q899" s="26">
        <v>0</v>
      </c>
      <c r="R899" s="26">
        <v>0</v>
      </c>
      <c r="S899" s="26">
        <v>0</v>
      </c>
      <c r="T899" s="26">
        <v>0</v>
      </c>
      <c r="U899" s="26">
        <v>0</v>
      </c>
      <c r="V899" s="26">
        <v>0</v>
      </c>
      <c r="W899" s="26">
        <v>0</v>
      </c>
      <c r="X899" s="26">
        <v>0</v>
      </c>
      <c r="Y899" s="26">
        <v>0</v>
      </c>
      <c r="Z899" s="26">
        <v>0</v>
      </c>
      <c r="AA899" s="26">
        <v>0</v>
      </c>
      <c r="AB899" s="26">
        <v>0</v>
      </c>
      <c r="AC899" s="26">
        <v>0</v>
      </c>
      <c r="AD899" s="26">
        <v>0</v>
      </c>
      <c r="AE899" s="26">
        <v>0</v>
      </c>
      <c r="AF899" s="26">
        <v>0</v>
      </c>
      <c r="AG899" s="26"/>
      <c r="AH899" s="26">
        <v>0</v>
      </c>
    </row>
    <row r="900" spans="1:34" x14ac:dyDescent="0.2">
      <c r="A900" s="12" t="s">
        <v>232</v>
      </c>
      <c r="B900" s="12" t="s">
        <v>231</v>
      </c>
      <c r="C900" s="12" t="s">
        <v>163</v>
      </c>
      <c r="D900" s="12" t="s">
        <v>5</v>
      </c>
      <c r="E900" s="12" t="s">
        <v>8</v>
      </c>
      <c r="F900" s="12" t="s">
        <v>9</v>
      </c>
      <c r="G900" s="26">
        <v>130</v>
      </c>
      <c r="H900" s="26"/>
      <c r="I900" s="26"/>
      <c r="J900" s="26"/>
      <c r="K900" s="26"/>
      <c r="L900" s="26">
        <v>97</v>
      </c>
      <c r="M900" s="26">
        <v>36</v>
      </c>
      <c r="N900" s="26">
        <v>4.5</v>
      </c>
      <c r="O900" s="26">
        <v>0</v>
      </c>
      <c r="P900" s="26">
        <v>0</v>
      </c>
      <c r="Q900" s="26">
        <v>0</v>
      </c>
      <c r="R900" s="26">
        <v>0</v>
      </c>
      <c r="S900" s="26">
        <v>0</v>
      </c>
      <c r="T900" s="26">
        <v>0</v>
      </c>
      <c r="U900" s="26">
        <v>0</v>
      </c>
      <c r="V900" s="26">
        <v>0</v>
      </c>
      <c r="W900" s="26">
        <v>0.1</v>
      </c>
      <c r="X900" s="26">
        <v>0</v>
      </c>
      <c r="Y900" s="26">
        <v>0</v>
      </c>
      <c r="Z900" s="26">
        <v>0</v>
      </c>
      <c r="AA900" s="26">
        <v>0</v>
      </c>
      <c r="AB900" s="26">
        <v>0</v>
      </c>
      <c r="AC900" s="26">
        <v>0</v>
      </c>
      <c r="AD900" s="26">
        <v>0</v>
      </c>
      <c r="AE900" s="26">
        <v>0</v>
      </c>
      <c r="AF900" s="26">
        <v>0</v>
      </c>
      <c r="AG900" s="26"/>
      <c r="AH900" s="26">
        <v>1.5</v>
      </c>
    </row>
    <row r="901" spans="1:34" x14ac:dyDescent="0.2">
      <c r="A901" s="12" t="s">
        <v>232</v>
      </c>
      <c r="B901" s="12" t="s">
        <v>231</v>
      </c>
      <c r="C901" s="12" t="s">
        <v>0</v>
      </c>
      <c r="D901" s="12" t="s">
        <v>10</v>
      </c>
      <c r="E901" s="12" t="s">
        <v>6</v>
      </c>
      <c r="F901" s="12" t="s">
        <v>11</v>
      </c>
      <c r="G901" s="26"/>
      <c r="H901" s="26">
        <v>0</v>
      </c>
      <c r="I901" s="26"/>
      <c r="J901" s="26"/>
      <c r="K901" s="26"/>
      <c r="L901" s="26"/>
      <c r="M901" s="26"/>
      <c r="N901" s="26"/>
      <c r="O901" s="26"/>
      <c r="P901" s="26"/>
      <c r="Q901" s="26">
        <v>0</v>
      </c>
      <c r="R901" s="26">
        <v>0</v>
      </c>
      <c r="S901" s="26">
        <v>0</v>
      </c>
      <c r="T901" s="26"/>
      <c r="U901" s="26"/>
      <c r="V901" s="26"/>
      <c r="W901" s="26">
        <v>0</v>
      </c>
      <c r="X901" s="26">
        <v>0</v>
      </c>
      <c r="Y901" s="26">
        <v>0</v>
      </c>
      <c r="Z901" s="26">
        <v>0</v>
      </c>
      <c r="AA901" s="26">
        <v>0</v>
      </c>
      <c r="AB901" s="26">
        <v>0</v>
      </c>
      <c r="AC901" s="26">
        <v>0</v>
      </c>
      <c r="AD901" s="26">
        <v>0</v>
      </c>
      <c r="AE901" s="26">
        <v>0</v>
      </c>
      <c r="AF901" s="26">
        <v>0</v>
      </c>
      <c r="AG901" s="26"/>
      <c r="AH901" s="26">
        <v>0</v>
      </c>
    </row>
    <row r="902" spans="1:34" x14ac:dyDescent="0.2">
      <c r="A902" s="12" t="s">
        <v>232</v>
      </c>
      <c r="B902" s="12" t="s">
        <v>231</v>
      </c>
      <c r="C902" s="12" t="s">
        <v>21</v>
      </c>
      <c r="D902" s="12" t="s">
        <v>10</v>
      </c>
      <c r="E902" s="12" t="s">
        <v>6</v>
      </c>
      <c r="F902" s="12" t="s">
        <v>11</v>
      </c>
      <c r="G902" s="26"/>
      <c r="H902" s="26">
        <v>0</v>
      </c>
      <c r="I902" s="26"/>
      <c r="J902" s="26"/>
      <c r="K902" s="26"/>
      <c r="L902" s="26"/>
      <c r="M902" s="26"/>
      <c r="N902" s="26">
        <v>0</v>
      </c>
      <c r="O902" s="26">
        <v>0</v>
      </c>
      <c r="P902" s="26">
        <v>0</v>
      </c>
      <c r="Q902" s="26">
        <v>0</v>
      </c>
      <c r="R902" s="26">
        <v>0</v>
      </c>
      <c r="S902" s="26">
        <v>0</v>
      </c>
      <c r="T902" s="26">
        <v>0</v>
      </c>
      <c r="U902" s="26">
        <v>0</v>
      </c>
      <c r="V902" s="26">
        <v>0</v>
      </c>
      <c r="W902" s="26">
        <v>0</v>
      </c>
      <c r="X902" s="26">
        <v>0</v>
      </c>
      <c r="Y902" s="26">
        <v>0</v>
      </c>
      <c r="Z902" s="26">
        <v>0</v>
      </c>
      <c r="AA902" s="26">
        <v>0</v>
      </c>
      <c r="AB902" s="26">
        <v>0</v>
      </c>
      <c r="AC902" s="26">
        <v>0</v>
      </c>
      <c r="AD902" s="26">
        <v>0</v>
      </c>
      <c r="AE902" s="26">
        <v>0</v>
      </c>
      <c r="AF902" s="26">
        <v>0</v>
      </c>
      <c r="AG902" s="26"/>
      <c r="AH902" s="26">
        <v>0</v>
      </c>
    </row>
    <row r="903" spans="1:34" x14ac:dyDescent="0.2">
      <c r="A903" s="12" t="s">
        <v>232</v>
      </c>
      <c r="B903" s="12" t="s">
        <v>231</v>
      </c>
      <c r="C903" s="12" t="s">
        <v>22</v>
      </c>
      <c r="D903" s="12" t="s">
        <v>10</v>
      </c>
      <c r="E903" s="12" t="s">
        <v>6</v>
      </c>
      <c r="F903" s="12" t="s">
        <v>11</v>
      </c>
      <c r="G903" s="26"/>
      <c r="H903" s="26">
        <v>0</v>
      </c>
      <c r="I903" s="26"/>
      <c r="J903" s="26"/>
      <c r="K903" s="26"/>
      <c r="L903" s="26">
        <v>0</v>
      </c>
      <c r="M903" s="26">
        <v>1</v>
      </c>
      <c r="N903" s="26">
        <v>1</v>
      </c>
      <c r="O903" s="26">
        <v>1</v>
      </c>
      <c r="P903" s="26">
        <v>1</v>
      </c>
      <c r="Q903" s="26">
        <v>1</v>
      </c>
      <c r="R903" s="26">
        <v>1</v>
      </c>
      <c r="S903" s="26">
        <v>1</v>
      </c>
      <c r="T903" s="26">
        <v>0.8</v>
      </c>
      <c r="U903" s="26">
        <v>0.8</v>
      </c>
      <c r="V903" s="26">
        <v>0.8</v>
      </c>
      <c r="W903" s="26">
        <v>0.8</v>
      </c>
      <c r="X903" s="26">
        <v>0.8</v>
      </c>
      <c r="Y903" s="26">
        <v>0.1</v>
      </c>
      <c r="Z903" s="26">
        <v>0.1</v>
      </c>
      <c r="AA903" s="26">
        <v>0.1</v>
      </c>
      <c r="AB903" s="26">
        <v>0</v>
      </c>
      <c r="AC903" s="26">
        <v>0</v>
      </c>
      <c r="AD903" s="26">
        <v>0</v>
      </c>
      <c r="AE903" s="26">
        <v>0</v>
      </c>
      <c r="AF903" s="26">
        <v>0</v>
      </c>
      <c r="AG903" s="26"/>
      <c r="AH903" s="26">
        <v>1</v>
      </c>
    </row>
    <row r="904" spans="1:34" x14ac:dyDescent="0.2">
      <c r="A904" s="12" t="s">
        <v>232</v>
      </c>
      <c r="B904" s="12" t="s">
        <v>231</v>
      </c>
      <c r="C904" s="12" t="s">
        <v>23</v>
      </c>
      <c r="D904" s="12" t="s">
        <v>10</v>
      </c>
      <c r="E904" s="12" t="s">
        <v>6</v>
      </c>
      <c r="F904" s="12" t="s">
        <v>11</v>
      </c>
      <c r="G904" s="26"/>
      <c r="H904" s="26">
        <v>0</v>
      </c>
      <c r="I904" s="26"/>
      <c r="J904" s="26"/>
      <c r="K904" s="26"/>
      <c r="L904" s="26"/>
      <c r="M904" s="26"/>
      <c r="N904" s="26"/>
      <c r="O904" s="26"/>
      <c r="P904" s="26"/>
      <c r="Q904" s="26">
        <v>0</v>
      </c>
      <c r="R904" s="26"/>
      <c r="S904" s="26">
        <v>0</v>
      </c>
      <c r="T904" s="26">
        <v>0</v>
      </c>
      <c r="U904" s="26">
        <v>0</v>
      </c>
      <c r="V904" s="26">
        <v>0</v>
      </c>
      <c r="W904" s="26">
        <v>0</v>
      </c>
      <c r="X904" s="26">
        <v>0</v>
      </c>
      <c r="Y904" s="26">
        <v>0</v>
      </c>
      <c r="Z904" s="26">
        <v>0</v>
      </c>
      <c r="AA904" s="26">
        <v>0</v>
      </c>
      <c r="AB904" s="26">
        <v>0</v>
      </c>
      <c r="AC904" s="26">
        <v>0</v>
      </c>
      <c r="AD904" s="26">
        <v>0</v>
      </c>
      <c r="AE904" s="26">
        <v>0</v>
      </c>
      <c r="AF904" s="26">
        <v>0</v>
      </c>
      <c r="AG904" s="26"/>
      <c r="AH904" s="26"/>
    </row>
    <row r="905" spans="1:34" x14ac:dyDescent="0.2">
      <c r="A905" s="12" t="s">
        <v>232</v>
      </c>
      <c r="B905" s="12" t="s">
        <v>231</v>
      </c>
      <c r="C905" s="12" t="s">
        <v>24</v>
      </c>
      <c r="D905" s="12" t="s">
        <v>10</v>
      </c>
      <c r="E905" s="12" t="s">
        <v>6</v>
      </c>
      <c r="F905" s="12" t="s">
        <v>11</v>
      </c>
      <c r="G905" s="26"/>
      <c r="H905" s="26">
        <v>0</v>
      </c>
      <c r="I905" s="26">
        <v>0</v>
      </c>
      <c r="J905" s="26">
        <v>0</v>
      </c>
      <c r="K905" s="26">
        <v>0</v>
      </c>
      <c r="L905" s="26">
        <v>0</v>
      </c>
      <c r="M905" s="26">
        <v>0</v>
      </c>
      <c r="N905" s="26">
        <v>0</v>
      </c>
      <c r="O905" s="26">
        <v>0</v>
      </c>
      <c r="P905" s="26">
        <v>0</v>
      </c>
      <c r="Q905" s="26">
        <v>0</v>
      </c>
      <c r="R905" s="26">
        <v>0</v>
      </c>
      <c r="S905" s="26">
        <v>0</v>
      </c>
      <c r="T905" s="26">
        <v>0</v>
      </c>
      <c r="U905" s="26">
        <v>0</v>
      </c>
      <c r="V905" s="26">
        <v>0</v>
      </c>
      <c r="W905" s="26">
        <v>0</v>
      </c>
      <c r="X905" s="26">
        <v>0</v>
      </c>
      <c r="Y905" s="26">
        <v>0</v>
      </c>
      <c r="Z905" s="26">
        <v>0</v>
      </c>
      <c r="AA905" s="26">
        <v>0</v>
      </c>
      <c r="AB905" s="26">
        <v>0</v>
      </c>
      <c r="AC905" s="26">
        <v>0</v>
      </c>
      <c r="AD905" s="26">
        <v>0</v>
      </c>
      <c r="AE905" s="26">
        <v>0</v>
      </c>
      <c r="AF905" s="26">
        <v>0</v>
      </c>
      <c r="AG905" s="26"/>
      <c r="AH905" s="26">
        <v>0</v>
      </c>
    </row>
    <row r="906" spans="1:34" x14ac:dyDescent="0.2">
      <c r="A906" s="12" t="s">
        <v>232</v>
      </c>
      <c r="B906" s="12" t="s">
        <v>231</v>
      </c>
      <c r="C906" s="12" t="s">
        <v>25</v>
      </c>
      <c r="D906" s="12" t="s">
        <v>10</v>
      </c>
      <c r="E906" s="12" t="s">
        <v>6</v>
      </c>
      <c r="F906" s="12" t="s">
        <v>11</v>
      </c>
      <c r="G906" s="26"/>
      <c r="H906" s="26">
        <v>0.5</v>
      </c>
      <c r="I906" s="26">
        <v>0.5</v>
      </c>
      <c r="J906" s="26">
        <v>6.5</v>
      </c>
      <c r="K906" s="26">
        <v>10.8</v>
      </c>
      <c r="L906" s="26">
        <v>0</v>
      </c>
      <c r="M906" s="26">
        <v>0</v>
      </c>
      <c r="N906" s="26">
        <v>10</v>
      </c>
      <c r="O906" s="26">
        <v>0.1</v>
      </c>
      <c r="P906" s="26">
        <v>14.6</v>
      </c>
      <c r="Q906" s="26">
        <v>0.1</v>
      </c>
      <c r="R906" s="26">
        <v>0</v>
      </c>
      <c r="S906" s="26">
        <v>0</v>
      </c>
      <c r="T906" s="26">
        <v>0.4</v>
      </c>
      <c r="U906" s="26">
        <v>0</v>
      </c>
      <c r="V906" s="26">
        <v>0</v>
      </c>
      <c r="W906" s="26">
        <v>0</v>
      </c>
      <c r="X906" s="26">
        <v>0</v>
      </c>
      <c r="Y906" s="26">
        <v>0</v>
      </c>
      <c r="Z906" s="26">
        <v>0</v>
      </c>
      <c r="AA906" s="26">
        <v>0</v>
      </c>
      <c r="AB906" s="26">
        <v>0</v>
      </c>
      <c r="AC906" s="26">
        <v>0</v>
      </c>
      <c r="AD906" s="26">
        <v>0</v>
      </c>
      <c r="AE906" s="26">
        <v>0</v>
      </c>
      <c r="AF906" s="26"/>
      <c r="AG906" s="26"/>
      <c r="AH906" s="26">
        <v>0</v>
      </c>
    </row>
    <row r="907" spans="1:34" x14ac:dyDescent="0.2">
      <c r="A907" s="12" t="s">
        <v>232</v>
      </c>
      <c r="B907" s="12" t="s">
        <v>231</v>
      </c>
      <c r="C907" s="12" t="s">
        <v>26</v>
      </c>
      <c r="D907" s="12" t="s">
        <v>10</v>
      </c>
      <c r="E907" s="12" t="s">
        <v>6</v>
      </c>
      <c r="F907" s="12" t="s">
        <v>11</v>
      </c>
      <c r="G907" s="26"/>
      <c r="H907" s="26">
        <v>0</v>
      </c>
      <c r="I907" s="26"/>
      <c r="J907" s="26">
        <v>0</v>
      </c>
      <c r="K907" s="26"/>
      <c r="L907" s="26"/>
      <c r="M907" s="26"/>
      <c r="N907" s="26">
        <v>0</v>
      </c>
      <c r="O907" s="26">
        <v>0</v>
      </c>
      <c r="P907" s="26">
        <v>0</v>
      </c>
      <c r="Q907" s="26">
        <v>0</v>
      </c>
      <c r="R907" s="26">
        <v>0</v>
      </c>
      <c r="S907" s="26">
        <v>0</v>
      </c>
      <c r="T907" s="26">
        <v>0</v>
      </c>
      <c r="U907" s="26">
        <v>0</v>
      </c>
      <c r="V907" s="26">
        <v>0</v>
      </c>
      <c r="W907" s="26">
        <v>0</v>
      </c>
      <c r="X907" s="26">
        <v>0</v>
      </c>
      <c r="Y907" s="26">
        <v>0</v>
      </c>
      <c r="Z907" s="26">
        <v>0</v>
      </c>
      <c r="AA907" s="26">
        <v>0</v>
      </c>
      <c r="AB907" s="26">
        <v>0</v>
      </c>
      <c r="AC907" s="26">
        <v>0</v>
      </c>
      <c r="AD907" s="26">
        <v>0</v>
      </c>
      <c r="AE907" s="26">
        <v>0</v>
      </c>
      <c r="AF907" s="26">
        <v>0</v>
      </c>
      <c r="AG907" s="26"/>
      <c r="AH907" s="26">
        <v>0</v>
      </c>
    </row>
    <row r="908" spans="1:34" x14ac:dyDescent="0.2">
      <c r="A908" s="12" t="s">
        <v>232</v>
      </c>
      <c r="B908" s="12" t="s">
        <v>231</v>
      </c>
      <c r="C908" s="12" t="s">
        <v>27</v>
      </c>
      <c r="D908" s="12" t="s">
        <v>10</v>
      </c>
      <c r="E908" s="12" t="s">
        <v>6</v>
      </c>
      <c r="F908" s="12" t="s">
        <v>11</v>
      </c>
      <c r="G908" s="26"/>
      <c r="H908" s="26">
        <v>0</v>
      </c>
      <c r="I908" s="26"/>
      <c r="J908" s="26"/>
      <c r="K908" s="26">
        <v>0</v>
      </c>
      <c r="L908" s="26">
        <v>0</v>
      </c>
      <c r="M908" s="26">
        <v>0</v>
      </c>
      <c r="N908" s="26">
        <v>0</v>
      </c>
      <c r="O908" s="26">
        <v>0</v>
      </c>
      <c r="P908" s="26">
        <v>0</v>
      </c>
      <c r="Q908" s="26">
        <v>0</v>
      </c>
      <c r="R908" s="26">
        <v>0</v>
      </c>
      <c r="S908" s="26">
        <v>0</v>
      </c>
      <c r="T908" s="26">
        <v>0</v>
      </c>
      <c r="U908" s="26">
        <v>0</v>
      </c>
      <c r="V908" s="26">
        <v>0</v>
      </c>
      <c r="W908" s="26">
        <v>0</v>
      </c>
      <c r="X908" s="26">
        <v>0</v>
      </c>
      <c r="Y908" s="26">
        <v>0</v>
      </c>
      <c r="Z908" s="26">
        <v>0</v>
      </c>
      <c r="AA908" s="26">
        <v>0</v>
      </c>
      <c r="AB908" s="26">
        <v>0</v>
      </c>
      <c r="AC908" s="26">
        <v>0</v>
      </c>
      <c r="AD908" s="26">
        <v>0</v>
      </c>
      <c r="AE908" s="26">
        <v>0</v>
      </c>
      <c r="AF908" s="26"/>
      <c r="AG908" s="26"/>
      <c r="AH908" s="26">
        <v>0</v>
      </c>
    </row>
    <row r="909" spans="1:34" x14ac:dyDescent="0.2">
      <c r="A909" s="12" t="s">
        <v>232</v>
      </c>
      <c r="B909" s="12" t="s">
        <v>231</v>
      </c>
      <c r="C909" s="12" t="s">
        <v>28</v>
      </c>
      <c r="D909" s="12" t="s">
        <v>10</v>
      </c>
      <c r="E909" s="12" t="s">
        <v>6</v>
      </c>
      <c r="F909" s="12" t="s">
        <v>11</v>
      </c>
      <c r="G909" s="26"/>
      <c r="H909" s="26">
        <v>0</v>
      </c>
      <c r="I909" s="26">
        <v>0</v>
      </c>
      <c r="J909" s="26">
        <v>0</v>
      </c>
      <c r="K909" s="26">
        <v>0</v>
      </c>
      <c r="L909" s="26">
        <v>0</v>
      </c>
      <c r="M909" s="26">
        <v>0</v>
      </c>
      <c r="N909" s="26">
        <v>0</v>
      </c>
      <c r="O909" s="26">
        <v>0</v>
      </c>
      <c r="P909" s="26">
        <v>0</v>
      </c>
      <c r="Q909" s="26">
        <v>0</v>
      </c>
      <c r="R909" s="26">
        <v>0</v>
      </c>
      <c r="S909" s="26">
        <v>0</v>
      </c>
      <c r="T909" s="26">
        <v>0</v>
      </c>
      <c r="U909" s="26">
        <v>0</v>
      </c>
      <c r="V909" s="26">
        <v>0</v>
      </c>
      <c r="W909" s="26">
        <v>0</v>
      </c>
      <c r="X909" s="26">
        <v>0</v>
      </c>
      <c r="Y909" s="26">
        <v>0</v>
      </c>
      <c r="Z909" s="26">
        <v>0</v>
      </c>
      <c r="AA909" s="26">
        <v>0</v>
      </c>
      <c r="AB909" s="26">
        <v>0</v>
      </c>
      <c r="AC909" s="26">
        <v>0</v>
      </c>
      <c r="AD909" s="26">
        <v>0</v>
      </c>
      <c r="AE909" s="26">
        <v>0</v>
      </c>
      <c r="AF909" s="26"/>
      <c r="AG909" s="26"/>
      <c r="AH909" s="26">
        <v>0</v>
      </c>
    </row>
    <row r="910" spans="1:34" x14ac:dyDescent="0.2">
      <c r="A910" s="12" t="s">
        <v>232</v>
      </c>
      <c r="B910" s="12" t="s">
        <v>231</v>
      </c>
      <c r="C910" s="12" t="s">
        <v>29</v>
      </c>
      <c r="D910" s="12" t="s">
        <v>10</v>
      </c>
      <c r="E910" s="12" t="s">
        <v>6</v>
      </c>
      <c r="F910" s="12" t="s">
        <v>11</v>
      </c>
      <c r="G910" s="26"/>
      <c r="H910" s="26">
        <v>0</v>
      </c>
      <c r="I910" s="26"/>
      <c r="J910" s="26">
        <v>0</v>
      </c>
      <c r="K910" s="26">
        <v>0</v>
      </c>
      <c r="L910" s="26">
        <v>0</v>
      </c>
      <c r="M910" s="26">
        <v>0</v>
      </c>
      <c r="N910" s="26">
        <v>0</v>
      </c>
      <c r="O910" s="26">
        <v>0</v>
      </c>
      <c r="P910" s="26">
        <v>0</v>
      </c>
      <c r="Q910" s="26">
        <v>0</v>
      </c>
      <c r="R910" s="26">
        <v>0</v>
      </c>
      <c r="S910" s="26">
        <v>0</v>
      </c>
      <c r="T910" s="26">
        <v>0</v>
      </c>
      <c r="U910" s="26">
        <v>0</v>
      </c>
      <c r="V910" s="26">
        <v>0</v>
      </c>
      <c r="W910" s="26">
        <v>0</v>
      </c>
      <c r="X910" s="26">
        <v>0</v>
      </c>
      <c r="Y910" s="26">
        <v>0</v>
      </c>
      <c r="Z910" s="26">
        <v>0</v>
      </c>
      <c r="AA910" s="26">
        <v>0</v>
      </c>
      <c r="AB910" s="26">
        <v>0</v>
      </c>
      <c r="AC910" s="26">
        <v>0</v>
      </c>
      <c r="AD910" s="26">
        <v>0</v>
      </c>
      <c r="AE910" s="26">
        <v>0</v>
      </c>
      <c r="AF910" s="26"/>
      <c r="AG910" s="26"/>
      <c r="AH910" s="26">
        <v>0</v>
      </c>
    </row>
    <row r="911" spans="1:34" x14ac:dyDescent="0.2">
      <c r="A911" s="12" t="s">
        <v>232</v>
      </c>
      <c r="B911" s="12" t="s">
        <v>231</v>
      </c>
      <c r="C911" s="12" t="s">
        <v>30</v>
      </c>
      <c r="D911" s="12" t="s">
        <v>10</v>
      </c>
      <c r="E911" s="12" t="s">
        <v>6</v>
      </c>
      <c r="F911" s="12" t="s">
        <v>11</v>
      </c>
      <c r="G911" s="26"/>
      <c r="H911" s="26">
        <v>0</v>
      </c>
      <c r="I911" s="26"/>
      <c r="J911" s="26"/>
      <c r="K911" s="26">
        <v>0</v>
      </c>
      <c r="L911" s="26">
        <v>0</v>
      </c>
      <c r="M911" s="26">
        <v>0</v>
      </c>
      <c r="N911" s="26">
        <v>0</v>
      </c>
      <c r="O911" s="26">
        <v>0</v>
      </c>
      <c r="P911" s="26">
        <v>0</v>
      </c>
      <c r="Q911" s="26">
        <v>0</v>
      </c>
      <c r="R911" s="26">
        <v>0</v>
      </c>
      <c r="S911" s="26">
        <v>0</v>
      </c>
      <c r="T911" s="26">
        <v>0</v>
      </c>
      <c r="U911" s="26">
        <v>0</v>
      </c>
      <c r="V911" s="26">
        <v>0</v>
      </c>
      <c r="W911" s="26">
        <v>0</v>
      </c>
      <c r="X911" s="26">
        <v>0</v>
      </c>
      <c r="Y911" s="26">
        <v>0</v>
      </c>
      <c r="Z911" s="26">
        <v>0</v>
      </c>
      <c r="AA911" s="26">
        <v>0</v>
      </c>
      <c r="AB911" s="26">
        <v>0</v>
      </c>
      <c r="AC911" s="26">
        <v>0</v>
      </c>
      <c r="AD911" s="26">
        <v>0</v>
      </c>
      <c r="AE911" s="26">
        <v>0</v>
      </c>
      <c r="AF911" s="26">
        <v>0</v>
      </c>
      <c r="AG911" s="26"/>
      <c r="AH911" s="26">
        <v>0</v>
      </c>
    </row>
    <row r="912" spans="1:34" x14ac:dyDescent="0.2">
      <c r="A912" s="12" t="s">
        <v>232</v>
      </c>
      <c r="B912" s="12" t="s">
        <v>231</v>
      </c>
      <c r="C912" s="12" t="s">
        <v>31</v>
      </c>
      <c r="D912" s="12" t="s">
        <v>10</v>
      </c>
      <c r="E912" s="12" t="s">
        <v>6</v>
      </c>
      <c r="F912" s="12" t="s">
        <v>11</v>
      </c>
      <c r="G912" s="26"/>
      <c r="H912" s="26">
        <v>0</v>
      </c>
      <c r="I912" s="26"/>
      <c r="J912" s="26"/>
      <c r="K912" s="26"/>
      <c r="L912" s="26"/>
      <c r="M912" s="26"/>
      <c r="N912" s="26">
        <v>0</v>
      </c>
      <c r="O912" s="26">
        <v>0</v>
      </c>
      <c r="P912" s="26">
        <v>0</v>
      </c>
      <c r="Q912" s="26">
        <v>0</v>
      </c>
      <c r="R912" s="26">
        <v>0</v>
      </c>
      <c r="S912" s="26">
        <v>0</v>
      </c>
      <c r="T912" s="26">
        <v>0</v>
      </c>
      <c r="U912" s="26">
        <v>0</v>
      </c>
      <c r="V912" s="26">
        <v>0</v>
      </c>
      <c r="W912" s="26">
        <v>0</v>
      </c>
      <c r="X912" s="26">
        <v>0</v>
      </c>
      <c r="Y912" s="26">
        <v>0</v>
      </c>
      <c r="Z912" s="26">
        <v>0</v>
      </c>
      <c r="AA912" s="26">
        <v>0</v>
      </c>
      <c r="AB912" s="26">
        <v>0</v>
      </c>
      <c r="AC912" s="26">
        <v>0</v>
      </c>
      <c r="AD912" s="26">
        <v>0</v>
      </c>
      <c r="AE912" s="26">
        <v>0</v>
      </c>
      <c r="AF912" s="26">
        <v>0</v>
      </c>
      <c r="AG912" s="26"/>
      <c r="AH912" s="26">
        <v>0</v>
      </c>
    </row>
    <row r="913" spans="1:34" x14ac:dyDescent="0.2">
      <c r="A913" s="12" t="s">
        <v>232</v>
      </c>
      <c r="B913" s="12" t="s">
        <v>231</v>
      </c>
      <c r="C913" s="12" t="s">
        <v>32</v>
      </c>
      <c r="D913" s="12" t="s">
        <v>10</v>
      </c>
      <c r="E913" s="12" t="s">
        <v>6</v>
      </c>
      <c r="F913" s="12" t="s">
        <v>11</v>
      </c>
      <c r="G913" s="26"/>
      <c r="H913" s="26">
        <v>0</v>
      </c>
      <c r="I913" s="26"/>
      <c r="J913" s="26"/>
      <c r="K913" s="26"/>
      <c r="L913" s="26">
        <v>0</v>
      </c>
      <c r="M913" s="26">
        <v>0</v>
      </c>
      <c r="N913" s="26">
        <v>0</v>
      </c>
      <c r="O913" s="26">
        <v>0</v>
      </c>
      <c r="P913" s="26">
        <v>0</v>
      </c>
      <c r="Q913" s="26">
        <v>0</v>
      </c>
      <c r="R913" s="26">
        <v>0</v>
      </c>
      <c r="S913" s="26">
        <v>0</v>
      </c>
      <c r="T913" s="26">
        <v>0</v>
      </c>
      <c r="U913" s="26">
        <v>0</v>
      </c>
      <c r="V913" s="26">
        <v>0</v>
      </c>
      <c r="W913" s="26">
        <v>0</v>
      </c>
      <c r="X913" s="26">
        <v>0</v>
      </c>
      <c r="Y913" s="26">
        <v>0</v>
      </c>
      <c r="Z913" s="26">
        <v>0</v>
      </c>
      <c r="AA913" s="26">
        <v>0</v>
      </c>
      <c r="AB913" s="26">
        <v>0</v>
      </c>
      <c r="AC913" s="26">
        <v>0</v>
      </c>
      <c r="AD913" s="26">
        <v>0</v>
      </c>
      <c r="AE913" s="26">
        <v>0</v>
      </c>
      <c r="AF913" s="26">
        <v>0</v>
      </c>
      <c r="AG913" s="26"/>
      <c r="AH913" s="26">
        <v>0</v>
      </c>
    </row>
    <row r="914" spans="1:34" x14ac:dyDescent="0.2">
      <c r="A914" s="12" t="s">
        <v>232</v>
      </c>
      <c r="B914" s="12" t="s">
        <v>231</v>
      </c>
      <c r="C914" s="12" t="s">
        <v>33</v>
      </c>
      <c r="D914" s="12" t="s">
        <v>10</v>
      </c>
      <c r="E914" s="12" t="s">
        <v>6</v>
      </c>
      <c r="F914" s="12" t="s">
        <v>11</v>
      </c>
      <c r="G914" s="26">
        <v>0</v>
      </c>
      <c r="H914" s="26">
        <v>0</v>
      </c>
      <c r="I914" s="26"/>
      <c r="J914" s="26">
        <v>0</v>
      </c>
      <c r="K914" s="26"/>
      <c r="L914" s="26"/>
      <c r="M914" s="26"/>
      <c r="N914" s="26">
        <v>0</v>
      </c>
      <c r="O914" s="26">
        <v>0</v>
      </c>
      <c r="P914" s="26">
        <v>0</v>
      </c>
      <c r="Q914" s="26">
        <v>0</v>
      </c>
      <c r="R914" s="26">
        <v>0</v>
      </c>
      <c r="S914" s="26">
        <v>0</v>
      </c>
      <c r="T914" s="26"/>
      <c r="U914" s="26"/>
      <c r="V914" s="26"/>
      <c r="W914" s="26">
        <v>0</v>
      </c>
      <c r="X914" s="26">
        <v>0</v>
      </c>
      <c r="Y914" s="26">
        <v>0</v>
      </c>
      <c r="Z914" s="26">
        <v>0</v>
      </c>
      <c r="AA914" s="26">
        <v>0</v>
      </c>
      <c r="AB914" s="26">
        <v>0</v>
      </c>
      <c r="AC914" s="26">
        <v>0</v>
      </c>
      <c r="AD914" s="26">
        <v>0</v>
      </c>
      <c r="AE914" s="26">
        <v>0</v>
      </c>
      <c r="AF914" s="26">
        <v>0</v>
      </c>
      <c r="AG914" s="26"/>
      <c r="AH914" s="26">
        <v>0</v>
      </c>
    </row>
    <row r="915" spans="1:34" x14ac:dyDescent="0.2">
      <c r="A915" s="12" t="s">
        <v>232</v>
      </c>
      <c r="B915" s="12" t="s">
        <v>231</v>
      </c>
      <c r="C915" s="12" t="s">
        <v>34</v>
      </c>
      <c r="D915" s="12" t="s">
        <v>10</v>
      </c>
      <c r="E915" s="12" t="s">
        <v>6</v>
      </c>
      <c r="F915" s="12" t="s">
        <v>11</v>
      </c>
      <c r="G915" s="26"/>
      <c r="H915" s="26">
        <v>0</v>
      </c>
      <c r="I915" s="26"/>
      <c r="J915" s="26"/>
      <c r="K915" s="26"/>
      <c r="L915" s="26"/>
      <c r="M915" s="26">
        <v>0</v>
      </c>
      <c r="N915" s="26">
        <v>0</v>
      </c>
      <c r="O915" s="26">
        <v>0</v>
      </c>
      <c r="P915" s="26">
        <v>0</v>
      </c>
      <c r="Q915" s="26">
        <v>0</v>
      </c>
      <c r="R915" s="26">
        <v>0</v>
      </c>
      <c r="S915" s="26">
        <v>0</v>
      </c>
      <c r="T915" s="26">
        <v>0</v>
      </c>
      <c r="U915" s="26">
        <v>0</v>
      </c>
      <c r="V915" s="26">
        <v>0</v>
      </c>
      <c r="W915" s="26">
        <v>0</v>
      </c>
      <c r="X915" s="26">
        <v>0</v>
      </c>
      <c r="Y915" s="26">
        <v>0</v>
      </c>
      <c r="Z915" s="26">
        <v>0</v>
      </c>
      <c r="AA915" s="26">
        <v>0</v>
      </c>
      <c r="AB915" s="26">
        <v>0</v>
      </c>
      <c r="AC915" s="26">
        <v>0</v>
      </c>
      <c r="AD915" s="26">
        <v>0</v>
      </c>
      <c r="AE915" s="26">
        <v>0</v>
      </c>
      <c r="AF915" s="26">
        <v>0</v>
      </c>
      <c r="AG915" s="26"/>
      <c r="AH915" s="26">
        <v>0</v>
      </c>
    </row>
    <row r="916" spans="1:34" x14ac:dyDescent="0.2">
      <c r="A916" s="12" t="s">
        <v>232</v>
      </c>
      <c r="B916" s="12" t="s">
        <v>231</v>
      </c>
      <c r="C916" s="12" t="s">
        <v>35</v>
      </c>
      <c r="D916" s="12" t="s">
        <v>10</v>
      </c>
      <c r="E916" s="12" t="s">
        <v>6</v>
      </c>
      <c r="F916" s="12" t="s">
        <v>11</v>
      </c>
      <c r="G916" s="26"/>
      <c r="H916" s="26">
        <v>0</v>
      </c>
      <c r="I916" s="26">
        <v>0</v>
      </c>
      <c r="J916" s="26"/>
      <c r="K916" s="26">
        <v>0</v>
      </c>
      <c r="L916" s="26">
        <v>0</v>
      </c>
      <c r="M916" s="26">
        <v>0</v>
      </c>
      <c r="N916" s="26">
        <v>0</v>
      </c>
      <c r="O916" s="26">
        <v>0</v>
      </c>
      <c r="P916" s="26">
        <v>0</v>
      </c>
      <c r="Q916" s="26">
        <v>0</v>
      </c>
      <c r="R916" s="26">
        <v>0</v>
      </c>
      <c r="S916" s="26">
        <v>0</v>
      </c>
      <c r="T916" s="26">
        <v>0</v>
      </c>
      <c r="U916" s="26">
        <v>0</v>
      </c>
      <c r="V916" s="26">
        <v>0</v>
      </c>
      <c r="W916" s="26">
        <v>0</v>
      </c>
      <c r="X916" s="26">
        <v>0</v>
      </c>
      <c r="Y916" s="26">
        <v>0</v>
      </c>
      <c r="Z916" s="26">
        <v>0</v>
      </c>
      <c r="AA916" s="26">
        <v>0</v>
      </c>
      <c r="AB916" s="26">
        <v>0</v>
      </c>
      <c r="AC916" s="26">
        <v>0</v>
      </c>
      <c r="AD916" s="26">
        <v>0</v>
      </c>
      <c r="AE916" s="26">
        <v>0</v>
      </c>
      <c r="AF916" s="26">
        <v>0</v>
      </c>
      <c r="AG916" s="26"/>
      <c r="AH916" s="26">
        <v>0</v>
      </c>
    </row>
    <row r="917" spans="1:34" x14ac:dyDescent="0.2">
      <c r="A917" s="12" t="s">
        <v>232</v>
      </c>
      <c r="B917" s="12" t="s">
        <v>231</v>
      </c>
      <c r="C917" s="12" t="s">
        <v>36</v>
      </c>
      <c r="D917" s="12" t="s">
        <v>10</v>
      </c>
      <c r="E917" s="12" t="s">
        <v>6</v>
      </c>
      <c r="F917" s="12" t="s">
        <v>11</v>
      </c>
      <c r="G917" s="26"/>
      <c r="H917" s="26">
        <v>0</v>
      </c>
      <c r="I917" s="26"/>
      <c r="J917" s="26"/>
      <c r="K917" s="26"/>
      <c r="L917" s="26">
        <v>0</v>
      </c>
      <c r="M917" s="26">
        <v>0</v>
      </c>
      <c r="N917" s="26">
        <v>0</v>
      </c>
      <c r="O917" s="26"/>
      <c r="P917" s="26">
        <v>0</v>
      </c>
      <c r="Q917" s="26">
        <v>0</v>
      </c>
      <c r="R917" s="26">
        <v>0</v>
      </c>
      <c r="S917" s="26">
        <v>0</v>
      </c>
      <c r="T917" s="26">
        <v>0</v>
      </c>
      <c r="U917" s="26">
        <v>0</v>
      </c>
      <c r="V917" s="26">
        <v>0</v>
      </c>
      <c r="W917" s="26">
        <v>0</v>
      </c>
      <c r="X917" s="26">
        <v>0</v>
      </c>
      <c r="Y917" s="26">
        <v>0</v>
      </c>
      <c r="Z917" s="26">
        <v>0</v>
      </c>
      <c r="AA917" s="26">
        <v>0</v>
      </c>
      <c r="AB917" s="26">
        <v>0</v>
      </c>
      <c r="AC917" s="26">
        <v>0</v>
      </c>
      <c r="AD917" s="26">
        <v>0</v>
      </c>
      <c r="AE917" s="26">
        <v>0</v>
      </c>
      <c r="AF917" s="26">
        <v>0</v>
      </c>
      <c r="AG917" s="26"/>
      <c r="AH917" s="26">
        <v>0</v>
      </c>
    </row>
    <row r="918" spans="1:34" x14ac:dyDescent="0.2">
      <c r="A918" s="12" t="s">
        <v>232</v>
      </c>
      <c r="B918" s="12" t="s">
        <v>231</v>
      </c>
      <c r="C918" s="12" t="s">
        <v>37</v>
      </c>
      <c r="D918" s="12" t="s">
        <v>10</v>
      </c>
      <c r="E918" s="12" t="s">
        <v>6</v>
      </c>
      <c r="F918" s="12" t="s">
        <v>11</v>
      </c>
      <c r="G918" s="26"/>
      <c r="H918" s="26">
        <v>0</v>
      </c>
      <c r="I918" s="26">
        <v>0</v>
      </c>
      <c r="J918" s="26"/>
      <c r="K918" s="26">
        <v>0</v>
      </c>
      <c r="L918" s="26">
        <v>0</v>
      </c>
      <c r="M918" s="26">
        <v>12</v>
      </c>
      <c r="N918" s="26">
        <v>133</v>
      </c>
      <c r="O918" s="26">
        <v>27.3</v>
      </c>
      <c r="P918" s="26">
        <v>0</v>
      </c>
      <c r="Q918" s="26">
        <v>3</v>
      </c>
      <c r="R918" s="26">
        <v>5.3</v>
      </c>
      <c r="S918" s="26">
        <v>3</v>
      </c>
      <c r="T918" s="26">
        <v>0</v>
      </c>
      <c r="U918" s="26">
        <v>0</v>
      </c>
      <c r="V918" s="26">
        <v>0</v>
      </c>
      <c r="W918" s="26">
        <v>0</v>
      </c>
      <c r="X918" s="26">
        <v>0</v>
      </c>
      <c r="Y918" s="26">
        <v>0</v>
      </c>
      <c r="Z918" s="26">
        <v>0</v>
      </c>
      <c r="AA918" s="26">
        <v>0</v>
      </c>
      <c r="AB918" s="26">
        <v>0</v>
      </c>
      <c r="AC918" s="26">
        <v>0</v>
      </c>
      <c r="AD918" s="26">
        <v>0</v>
      </c>
      <c r="AE918" s="26">
        <v>0</v>
      </c>
      <c r="AF918" s="26">
        <v>0</v>
      </c>
      <c r="AG918" s="26"/>
      <c r="AH918" s="26">
        <v>3.8</v>
      </c>
    </row>
    <row r="919" spans="1:34" x14ac:dyDescent="0.2">
      <c r="A919" s="12" t="s">
        <v>232</v>
      </c>
      <c r="B919" s="12" t="s">
        <v>231</v>
      </c>
      <c r="C919" s="12" t="s">
        <v>38</v>
      </c>
      <c r="D919" s="12" t="s">
        <v>10</v>
      </c>
      <c r="E919" s="12" t="s">
        <v>6</v>
      </c>
      <c r="F919" s="12" t="s">
        <v>11</v>
      </c>
      <c r="G919" s="26"/>
      <c r="H919" s="26">
        <v>0</v>
      </c>
      <c r="I919" s="26"/>
      <c r="J919" s="26"/>
      <c r="K919" s="26"/>
      <c r="L919" s="26">
        <v>0</v>
      </c>
      <c r="M919" s="26">
        <v>0</v>
      </c>
      <c r="N919" s="26">
        <v>0</v>
      </c>
      <c r="O919" s="26">
        <v>0</v>
      </c>
      <c r="P919" s="26">
        <v>0</v>
      </c>
      <c r="Q919" s="26">
        <v>0</v>
      </c>
      <c r="R919" s="26">
        <v>0</v>
      </c>
      <c r="S919" s="26">
        <v>0</v>
      </c>
      <c r="T919" s="26">
        <v>0</v>
      </c>
      <c r="U919" s="26">
        <v>0</v>
      </c>
      <c r="V919" s="26">
        <v>0</v>
      </c>
      <c r="W919" s="26">
        <v>0</v>
      </c>
      <c r="X919" s="26">
        <v>0</v>
      </c>
      <c r="Y919" s="26">
        <v>0</v>
      </c>
      <c r="Z919" s="26">
        <v>0</v>
      </c>
      <c r="AA919" s="26">
        <v>0</v>
      </c>
      <c r="AB919" s="26">
        <v>0</v>
      </c>
      <c r="AC919" s="26">
        <v>0</v>
      </c>
      <c r="AD919" s="26">
        <v>0</v>
      </c>
      <c r="AE919" s="26">
        <v>0</v>
      </c>
      <c r="AF919" s="26">
        <v>0</v>
      </c>
      <c r="AG919" s="26"/>
      <c r="AH919" s="26">
        <v>0</v>
      </c>
    </row>
    <row r="920" spans="1:34" x14ac:dyDescent="0.2">
      <c r="A920" s="12" t="s">
        <v>232</v>
      </c>
      <c r="B920" s="12" t="s">
        <v>231</v>
      </c>
      <c r="C920" s="12" t="s">
        <v>39</v>
      </c>
      <c r="D920" s="12" t="s">
        <v>10</v>
      </c>
      <c r="E920" s="12" t="s">
        <v>6</v>
      </c>
      <c r="F920" s="12" t="s">
        <v>11</v>
      </c>
      <c r="G920" s="26"/>
      <c r="H920" s="26">
        <v>0</v>
      </c>
      <c r="I920" s="26">
        <v>0</v>
      </c>
      <c r="J920" s="26">
        <v>0</v>
      </c>
      <c r="K920" s="26">
        <v>0</v>
      </c>
      <c r="L920" s="26">
        <v>0</v>
      </c>
      <c r="M920" s="26">
        <v>0</v>
      </c>
      <c r="N920" s="26">
        <v>0</v>
      </c>
      <c r="O920" s="26">
        <v>0</v>
      </c>
      <c r="P920" s="26">
        <v>0</v>
      </c>
      <c r="Q920" s="26">
        <v>0</v>
      </c>
      <c r="R920" s="26">
        <v>0</v>
      </c>
      <c r="S920" s="26">
        <v>0</v>
      </c>
      <c r="T920" s="26">
        <v>0</v>
      </c>
      <c r="U920" s="26">
        <v>0</v>
      </c>
      <c r="V920" s="26">
        <v>0</v>
      </c>
      <c r="W920" s="26">
        <v>0</v>
      </c>
      <c r="X920" s="26">
        <v>0</v>
      </c>
      <c r="Y920" s="26">
        <v>0</v>
      </c>
      <c r="Z920" s="26">
        <v>0</v>
      </c>
      <c r="AA920" s="26">
        <v>0</v>
      </c>
      <c r="AB920" s="26">
        <v>0</v>
      </c>
      <c r="AC920" s="26">
        <v>0</v>
      </c>
      <c r="AD920" s="26">
        <v>0</v>
      </c>
      <c r="AE920" s="26">
        <v>0</v>
      </c>
      <c r="AF920" s="26"/>
      <c r="AG920" s="26"/>
      <c r="AH920" s="26">
        <v>0</v>
      </c>
    </row>
    <row r="921" spans="1:34" x14ac:dyDescent="0.2">
      <c r="A921" s="12" t="s">
        <v>232</v>
      </c>
      <c r="B921" s="12" t="s">
        <v>231</v>
      </c>
      <c r="C921" s="12" t="s">
        <v>40</v>
      </c>
      <c r="D921" s="12" t="s">
        <v>10</v>
      </c>
      <c r="E921" s="12" t="s">
        <v>6</v>
      </c>
      <c r="F921" s="12" t="s">
        <v>11</v>
      </c>
      <c r="G921" s="26">
        <v>0</v>
      </c>
      <c r="H921" s="26">
        <v>0</v>
      </c>
      <c r="I921" s="26">
        <v>0</v>
      </c>
      <c r="J921" s="26">
        <v>0</v>
      </c>
      <c r="K921" s="26">
        <v>0</v>
      </c>
      <c r="L921" s="26"/>
      <c r="M921" s="26"/>
      <c r="N921" s="26">
        <v>0</v>
      </c>
      <c r="O921" s="26">
        <v>0</v>
      </c>
      <c r="P921" s="26">
        <v>0</v>
      </c>
      <c r="Q921" s="26">
        <v>0</v>
      </c>
      <c r="R921" s="26">
        <v>0</v>
      </c>
      <c r="S921" s="26">
        <v>0</v>
      </c>
      <c r="T921" s="26">
        <v>0</v>
      </c>
      <c r="U921" s="26">
        <v>0</v>
      </c>
      <c r="V921" s="26">
        <v>0</v>
      </c>
      <c r="W921" s="26">
        <v>0</v>
      </c>
      <c r="X921" s="26">
        <v>0</v>
      </c>
      <c r="Y921" s="26">
        <v>0</v>
      </c>
      <c r="Z921" s="26">
        <v>0</v>
      </c>
      <c r="AA921" s="26">
        <v>0</v>
      </c>
      <c r="AB921" s="26">
        <v>0</v>
      </c>
      <c r="AC921" s="26">
        <v>0</v>
      </c>
      <c r="AD921" s="26">
        <v>0</v>
      </c>
      <c r="AE921" s="26">
        <v>0</v>
      </c>
      <c r="AF921" s="26">
        <v>0</v>
      </c>
      <c r="AG921" s="26"/>
      <c r="AH921" s="26">
        <v>0</v>
      </c>
    </row>
    <row r="922" spans="1:34" x14ac:dyDescent="0.2">
      <c r="A922" s="12" t="s">
        <v>232</v>
      </c>
      <c r="B922" s="12" t="s">
        <v>231</v>
      </c>
      <c r="C922" s="12" t="s">
        <v>41</v>
      </c>
      <c r="D922" s="12" t="s">
        <v>10</v>
      </c>
      <c r="E922" s="12" t="s">
        <v>6</v>
      </c>
      <c r="F922" s="12" t="s">
        <v>11</v>
      </c>
      <c r="G922" s="26">
        <v>0</v>
      </c>
      <c r="H922" s="26">
        <v>0</v>
      </c>
      <c r="I922" s="26"/>
      <c r="J922" s="26"/>
      <c r="K922" s="26"/>
      <c r="L922" s="26"/>
      <c r="M922" s="26"/>
      <c r="N922" s="26">
        <v>0</v>
      </c>
      <c r="O922" s="26">
        <v>0</v>
      </c>
      <c r="P922" s="26">
        <v>0</v>
      </c>
      <c r="Q922" s="26">
        <v>0</v>
      </c>
      <c r="R922" s="26">
        <v>0</v>
      </c>
      <c r="S922" s="26">
        <v>0</v>
      </c>
      <c r="T922" s="26">
        <v>0</v>
      </c>
      <c r="U922" s="26">
        <v>0</v>
      </c>
      <c r="V922" s="26">
        <v>0</v>
      </c>
      <c r="W922" s="26">
        <v>0</v>
      </c>
      <c r="X922" s="26">
        <v>0</v>
      </c>
      <c r="Y922" s="26">
        <v>0</v>
      </c>
      <c r="Z922" s="26">
        <v>0</v>
      </c>
      <c r="AA922" s="26">
        <v>0</v>
      </c>
      <c r="AB922" s="26">
        <v>0</v>
      </c>
      <c r="AC922" s="26">
        <v>0</v>
      </c>
      <c r="AD922" s="26">
        <v>0</v>
      </c>
      <c r="AE922" s="26">
        <v>0</v>
      </c>
      <c r="AF922" s="26">
        <v>0</v>
      </c>
      <c r="AG922" s="26"/>
      <c r="AH922" s="26">
        <v>0</v>
      </c>
    </row>
    <row r="923" spans="1:34" x14ac:dyDescent="0.2">
      <c r="A923" s="12" t="s">
        <v>232</v>
      </c>
      <c r="B923" s="12" t="s">
        <v>231</v>
      </c>
      <c r="C923" s="12" t="s">
        <v>42</v>
      </c>
      <c r="D923" s="12" t="s">
        <v>10</v>
      </c>
      <c r="E923" s="12" t="s">
        <v>6</v>
      </c>
      <c r="F923" s="12" t="s">
        <v>11</v>
      </c>
      <c r="G923" s="26"/>
      <c r="H923" s="26">
        <v>0</v>
      </c>
      <c r="I923" s="26">
        <v>0</v>
      </c>
      <c r="J923" s="26">
        <v>0</v>
      </c>
      <c r="K923" s="26">
        <v>0</v>
      </c>
      <c r="L923" s="26">
        <v>0</v>
      </c>
      <c r="M923" s="26">
        <v>0</v>
      </c>
      <c r="N923" s="26">
        <v>0</v>
      </c>
      <c r="O923" s="26">
        <v>0</v>
      </c>
      <c r="P923" s="26">
        <v>0</v>
      </c>
      <c r="Q923" s="26">
        <v>0</v>
      </c>
      <c r="R923" s="26">
        <v>0</v>
      </c>
      <c r="S923" s="26">
        <v>0</v>
      </c>
      <c r="T923" s="26">
        <v>0</v>
      </c>
      <c r="U923" s="26">
        <v>0</v>
      </c>
      <c r="V923" s="26">
        <v>0</v>
      </c>
      <c r="W923" s="26">
        <v>0</v>
      </c>
      <c r="X923" s="26">
        <v>0</v>
      </c>
      <c r="Y923" s="26">
        <v>0</v>
      </c>
      <c r="Z923" s="26">
        <v>0</v>
      </c>
      <c r="AA923" s="26">
        <v>0</v>
      </c>
      <c r="AB923" s="26">
        <v>0</v>
      </c>
      <c r="AC923" s="26">
        <v>0</v>
      </c>
      <c r="AD923" s="26">
        <v>0</v>
      </c>
      <c r="AE923" s="26">
        <v>0</v>
      </c>
      <c r="AF923" s="26">
        <v>0</v>
      </c>
      <c r="AG923" s="26"/>
      <c r="AH923" s="26">
        <v>0</v>
      </c>
    </row>
    <row r="924" spans="1:34" x14ac:dyDescent="0.2">
      <c r="A924" s="12" t="s">
        <v>232</v>
      </c>
      <c r="B924" s="12" t="s">
        <v>231</v>
      </c>
      <c r="C924" s="12" t="s">
        <v>43</v>
      </c>
      <c r="D924" s="12" t="s">
        <v>10</v>
      </c>
      <c r="E924" s="12" t="s">
        <v>6</v>
      </c>
      <c r="F924" s="12" t="s">
        <v>11</v>
      </c>
      <c r="G924" s="26">
        <v>0</v>
      </c>
      <c r="H924" s="26">
        <v>0</v>
      </c>
      <c r="I924" s="26">
        <v>0</v>
      </c>
      <c r="J924" s="26">
        <v>0</v>
      </c>
      <c r="K924" s="26">
        <v>0</v>
      </c>
      <c r="L924" s="26">
        <v>0</v>
      </c>
      <c r="M924" s="26">
        <v>0</v>
      </c>
      <c r="N924" s="26">
        <v>0</v>
      </c>
      <c r="O924" s="26">
        <v>0</v>
      </c>
      <c r="P924" s="26">
        <v>0</v>
      </c>
      <c r="Q924" s="26">
        <v>0</v>
      </c>
      <c r="R924" s="26">
        <v>0</v>
      </c>
      <c r="S924" s="26">
        <v>0</v>
      </c>
      <c r="T924" s="26">
        <v>0</v>
      </c>
      <c r="U924" s="26">
        <v>0</v>
      </c>
      <c r="V924" s="26">
        <v>0</v>
      </c>
      <c r="W924" s="26">
        <v>0</v>
      </c>
      <c r="X924" s="26">
        <v>0</v>
      </c>
      <c r="Y924" s="26">
        <v>0</v>
      </c>
      <c r="Z924" s="26">
        <v>0</v>
      </c>
      <c r="AA924" s="26">
        <v>0</v>
      </c>
      <c r="AB924" s="26">
        <v>0</v>
      </c>
      <c r="AC924" s="26">
        <v>0</v>
      </c>
      <c r="AD924" s="26">
        <v>0</v>
      </c>
      <c r="AE924" s="26">
        <v>0</v>
      </c>
      <c r="AF924" s="26">
        <v>0</v>
      </c>
      <c r="AG924" s="26"/>
      <c r="AH924" s="26">
        <v>0</v>
      </c>
    </row>
    <row r="925" spans="1:34" x14ac:dyDescent="0.2">
      <c r="A925" s="12" t="s">
        <v>232</v>
      </c>
      <c r="B925" s="12" t="s">
        <v>231</v>
      </c>
      <c r="C925" s="12" t="s">
        <v>44</v>
      </c>
      <c r="D925" s="12" t="s">
        <v>10</v>
      </c>
      <c r="E925" s="12" t="s">
        <v>6</v>
      </c>
      <c r="F925" s="12" t="s">
        <v>11</v>
      </c>
      <c r="G925" s="26"/>
      <c r="H925" s="26">
        <v>0</v>
      </c>
      <c r="I925" s="26"/>
      <c r="J925" s="26"/>
      <c r="K925" s="26"/>
      <c r="L925" s="26">
        <v>0</v>
      </c>
      <c r="M925" s="26">
        <v>0</v>
      </c>
      <c r="N925" s="26">
        <v>0</v>
      </c>
      <c r="O925" s="26">
        <v>0</v>
      </c>
      <c r="P925" s="26">
        <v>0</v>
      </c>
      <c r="Q925" s="26">
        <v>0</v>
      </c>
      <c r="R925" s="26">
        <v>0</v>
      </c>
      <c r="S925" s="26">
        <v>0</v>
      </c>
      <c r="T925" s="26">
        <v>0</v>
      </c>
      <c r="U925" s="26">
        <v>0</v>
      </c>
      <c r="V925" s="26">
        <v>0</v>
      </c>
      <c r="W925" s="26">
        <v>0</v>
      </c>
      <c r="X925" s="26">
        <v>0</v>
      </c>
      <c r="Y925" s="26">
        <v>0</v>
      </c>
      <c r="Z925" s="26">
        <v>0</v>
      </c>
      <c r="AA925" s="26">
        <v>0</v>
      </c>
      <c r="AB925" s="26">
        <v>0</v>
      </c>
      <c r="AC925" s="26">
        <v>0</v>
      </c>
      <c r="AD925" s="26">
        <v>0</v>
      </c>
      <c r="AE925" s="26">
        <v>0</v>
      </c>
      <c r="AF925" s="26"/>
      <c r="AG925" s="26"/>
      <c r="AH925" s="26">
        <v>0</v>
      </c>
    </row>
    <row r="926" spans="1:34" x14ac:dyDescent="0.2">
      <c r="A926" s="12" t="s">
        <v>232</v>
      </c>
      <c r="B926" s="12" t="s">
        <v>231</v>
      </c>
      <c r="C926" s="12" t="s">
        <v>45</v>
      </c>
      <c r="D926" s="12" t="s">
        <v>10</v>
      </c>
      <c r="E926" s="12" t="s">
        <v>6</v>
      </c>
      <c r="F926" s="12" t="s">
        <v>11</v>
      </c>
      <c r="G926" s="26">
        <v>0</v>
      </c>
      <c r="H926" s="26">
        <v>0</v>
      </c>
      <c r="I926" s="26">
        <v>0</v>
      </c>
      <c r="J926" s="26">
        <v>0</v>
      </c>
      <c r="K926" s="26">
        <v>0</v>
      </c>
      <c r="L926" s="26">
        <v>0</v>
      </c>
      <c r="M926" s="26">
        <v>0</v>
      </c>
      <c r="N926" s="26">
        <v>0</v>
      </c>
      <c r="O926" s="26">
        <v>0</v>
      </c>
      <c r="P926" s="26">
        <v>0</v>
      </c>
      <c r="Q926" s="26">
        <v>0</v>
      </c>
      <c r="R926" s="26">
        <v>0</v>
      </c>
      <c r="S926" s="26">
        <v>0</v>
      </c>
      <c r="T926" s="26">
        <v>0</v>
      </c>
      <c r="U926" s="26">
        <v>0</v>
      </c>
      <c r="V926" s="26">
        <v>0</v>
      </c>
      <c r="W926" s="26">
        <v>0</v>
      </c>
      <c r="X926" s="26">
        <v>0</v>
      </c>
      <c r="Y926" s="26">
        <v>0</v>
      </c>
      <c r="Z926" s="26">
        <v>0</v>
      </c>
      <c r="AA926" s="26">
        <v>0</v>
      </c>
      <c r="AB926" s="26">
        <v>0</v>
      </c>
      <c r="AC926" s="26">
        <v>0</v>
      </c>
      <c r="AD926" s="26">
        <v>0</v>
      </c>
      <c r="AE926" s="26">
        <v>0</v>
      </c>
      <c r="AF926" s="26">
        <v>0</v>
      </c>
      <c r="AG926" s="26"/>
      <c r="AH926" s="26">
        <v>0</v>
      </c>
    </row>
    <row r="927" spans="1:34" x14ac:dyDescent="0.2">
      <c r="A927" s="12" t="s">
        <v>232</v>
      </c>
      <c r="B927" s="12" t="s">
        <v>231</v>
      </c>
      <c r="C927" s="12" t="s">
        <v>46</v>
      </c>
      <c r="D927" s="12" t="s">
        <v>10</v>
      </c>
      <c r="E927" s="12" t="s">
        <v>6</v>
      </c>
      <c r="F927" s="12" t="s">
        <v>11</v>
      </c>
      <c r="G927" s="26"/>
      <c r="H927" s="26">
        <v>0</v>
      </c>
      <c r="I927" s="26">
        <v>0</v>
      </c>
      <c r="J927" s="26">
        <v>0</v>
      </c>
      <c r="K927" s="26">
        <v>0</v>
      </c>
      <c r="L927" s="26">
        <v>0</v>
      </c>
      <c r="M927" s="26">
        <v>0</v>
      </c>
      <c r="N927" s="26">
        <v>0</v>
      </c>
      <c r="O927" s="26">
        <v>0</v>
      </c>
      <c r="P927" s="26">
        <v>0</v>
      </c>
      <c r="Q927" s="26">
        <v>0</v>
      </c>
      <c r="R927" s="26">
        <v>0</v>
      </c>
      <c r="S927" s="26">
        <v>0</v>
      </c>
      <c r="T927" s="26">
        <v>1.2</v>
      </c>
      <c r="U927" s="26">
        <v>0</v>
      </c>
      <c r="V927" s="26">
        <v>0</v>
      </c>
      <c r="W927" s="26">
        <v>0</v>
      </c>
      <c r="X927" s="26">
        <v>0</v>
      </c>
      <c r="Y927" s="26">
        <v>0</v>
      </c>
      <c r="Z927" s="26">
        <v>0</v>
      </c>
      <c r="AA927" s="26">
        <v>0</v>
      </c>
      <c r="AB927" s="26">
        <v>0</v>
      </c>
      <c r="AC927" s="26">
        <v>0</v>
      </c>
      <c r="AD927" s="26">
        <v>0</v>
      </c>
      <c r="AE927" s="26">
        <v>0</v>
      </c>
      <c r="AF927" s="26">
        <v>0</v>
      </c>
      <c r="AG927" s="26"/>
      <c r="AH927" s="26">
        <v>0</v>
      </c>
    </row>
    <row r="928" spans="1:34" x14ac:dyDescent="0.2">
      <c r="A928" s="12" t="s">
        <v>232</v>
      </c>
      <c r="B928" s="12" t="s">
        <v>231</v>
      </c>
      <c r="C928" s="12" t="s">
        <v>47</v>
      </c>
      <c r="D928" s="12" t="s">
        <v>10</v>
      </c>
      <c r="E928" s="12" t="s">
        <v>6</v>
      </c>
      <c r="F928" s="12" t="s">
        <v>11</v>
      </c>
      <c r="G928" s="26"/>
      <c r="H928" s="26">
        <v>0</v>
      </c>
      <c r="I928" s="26"/>
      <c r="J928" s="26">
        <v>0</v>
      </c>
      <c r="K928" s="26">
        <v>0</v>
      </c>
      <c r="L928" s="26">
        <v>0</v>
      </c>
      <c r="M928" s="26">
        <v>1272.0999999999999</v>
      </c>
      <c r="N928" s="26">
        <v>136</v>
      </c>
      <c r="O928" s="26">
        <v>193</v>
      </c>
      <c r="P928" s="26">
        <v>50</v>
      </c>
      <c r="Q928" s="26">
        <v>23</v>
      </c>
      <c r="R928" s="26">
        <v>27</v>
      </c>
      <c r="S928" s="26">
        <v>27</v>
      </c>
      <c r="T928" s="26">
        <v>26.9</v>
      </c>
      <c r="U928" s="26">
        <v>26.9</v>
      </c>
      <c r="V928" s="26">
        <v>20.5</v>
      </c>
      <c r="W928" s="26">
        <v>20.5</v>
      </c>
      <c r="X928" s="26">
        <v>19.600000000000001</v>
      </c>
      <c r="Y928" s="26">
        <v>19.5</v>
      </c>
      <c r="Z928" s="26">
        <v>4</v>
      </c>
      <c r="AA928" s="26">
        <v>0</v>
      </c>
      <c r="AB928" s="26">
        <v>0</v>
      </c>
      <c r="AC928" s="26">
        <v>0</v>
      </c>
      <c r="AD928" s="26">
        <v>0</v>
      </c>
      <c r="AE928" s="26">
        <v>0</v>
      </c>
      <c r="AF928" s="26">
        <v>0</v>
      </c>
      <c r="AG928" s="26"/>
      <c r="AH928" s="26">
        <v>25.7</v>
      </c>
    </row>
    <row r="929" spans="1:34" x14ac:dyDescent="0.2">
      <c r="A929" s="12" t="s">
        <v>232</v>
      </c>
      <c r="B929" s="12" t="s">
        <v>231</v>
      </c>
      <c r="C929" s="12" t="s">
        <v>48</v>
      </c>
      <c r="D929" s="12" t="s">
        <v>10</v>
      </c>
      <c r="E929" s="12" t="s">
        <v>6</v>
      </c>
      <c r="F929" s="12" t="s">
        <v>11</v>
      </c>
      <c r="G929" s="26"/>
      <c r="H929" s="26">
        <v>0</v>
      </c>
      <c r="I929" s="26">
        <v>0</v>
      </c>
      <c r="J929" s="26">
        <v>0</v>
      </c>
      <c r="K929" s="26">
        <v>0</v>
      </c>
      <c r="L929" s="26"/>
      <c r="M929" s="26">
        <v>0</v>
      </c>
      <c r="N929" s="26">
        <v>0</v>
      </c>
      <c r="O929" s="26">
        <v>0</v>
      </c>
      <c r="P929" s="26">
        <v>0</v>
      </c>
      <c r="Q929" s="26">
        <v>-0.7</v>
      </c>
      <c r="R929" s="26">
        <v>0</v>
      </c>
      <c r="S929" s="26">
        <v>0</v>
      </c>
      <c r="T929" s="26">
        <v>0</v>
      </c>
      <c r="U929" s="26">
        <v>0</v>
      </c>
      <c r="V929" s="26">
        <v>0</v>
      </c>
      <c r="W929" s="26">
        <v>0</v>
      </c>
      <c r="X929" s="26">
        <v>0</v>
      </c>
      <c r="Y929" s="26">
        <v>0</v>
      </c>
      <c r="Z929" s="26">
        <v>0</v>
      </c>
      <c r="AA929" s="26">
        <v>0</v>
      </c>
      <c r="AB929" s="26">
        <v>0</v>
      </c>
      <c r="AC929" s="26">
        <v>0</v>
      </c>
      <c r="AD929" s="26">
        <v>0</v>
      </c>
      <c r="AE929" s="26">
        <v>0</v>
      </c>
      <c r="AF929" s="26">
        <v>0</v>
      </c>
      <c r="AG929" s="26"/>
      <c r="AH929" s="26">
        <v>0</v>
      </c>
    </row>
    <row r="930" spans="1:34" x14ac:dyDescent="0.2">
      <c r="A930" s="12" t="s">
        <v>232</v>
      </c>
      <c r="B930" s="12" t="s">
        <v>231</v>
      </c>
      <c r="C930" s="12" t="s">
        <v>49</v>
      </c>
      <c r="D930" s="12" t="s">
        <v>10</v>
      </c>
      <c r="E930" s="12" t="s">
        <v>6</v>
      </c>
      <c r="F930" s="12" t="s">
        <v>11</v>
      </c>
      <c r="G930" s="26"/>
      <c r="H930" s="26">
        <v>0</v>
      </c>
      <c r="I930" s="26"/>
      <c r="J930" s="26">
        <v>0</v>
      </c>
      <c r="K930" s="26"/>
      <c r="L930" s="26"/>
      <c r="M930" s="26"/>
      <c r="N930" s="26">
        <v>0</v>
      </c>
      <c r="O930" s="26">
        <v>0</v>
      </c>
      <c r="P930" s="26">
        <v>0</v>
      </c>
      <c r="Q930" s="26">
        <v>0</v>
      </c>
      <c r="R930" s="26">
        <v>0</v>
      </c>
      <c r="S930" s="26">
        <v>0</v>
      </c>
      <c r="T930" s="26">
        <v>0</v>
      </c>
      <c r="U930" s="26">
        <v>0</v>
      </c>
      <c r="V930" s="26">
        <v>0</v>
      </c>
      <c r="W930" s="26">
        <v>0</v>
      </c>
      <c r="X930" s="26">
        <v>0</v>
      </c>
      <c r="Y930" s="26">
        <v>0</v>
      </c>
      <c r="Z930" s="26">
        <v>0</v>
      </c>
      <c r="AA930" s="26">
        <v>0</v>
      </c>
      <c r="AB930" s="26">
        <v>0</v>
      </c>
      <c r="AC930" s="26">
        <v>0</v>
      </c>
      <c r="AD930" s="26">
        <v>0</v>
      </c>
      <c r="AE930" s="26">
        <v>0</v>
      </c>
      <c r="AF930" s="26">
        <v>0</v>
      </c>
      <c r="AG930" s="26"/>
      <c r="AH930" s="26">
        <v>0</v>
      </c>
    </row>
    <row r="931" spans="1:34" x14ac:dyDescent="0.2">
      <c r="A931" s="12" t="s">
        <v>232</v>
      </c>
      <c r="B931" s="12" t="s">
        <v>231</v>
      </c>
      <c r="C931" s="12" t="s">
        <v>50</v>
      </c>
      <c r="D931" s="12" t="s">
        <v>10</v>
      </c>
      <c r="E931" s="12" t="s">
        <v>6</v>
      </c>
      <c r="F931" s="12" t="s">
        <v>11</v>
      </c>
      <c r="G931" s="26"/>
      <c r="H931" s="26">
        <v>0</v>
      </c>
      <c r="I931" s="26"/>
      <c r="J931" s="26"/>
      <c r="K931" s="26"/>
      <c r="L931" s="26"/>
      <c r="M931" s="26">
        <v>0</v>
      </c>
      <c r="N931" s="26">
        <v>0</v>
      </c>
      <c r="O931" s="26">
        <v>0</v>
      </c>
      <c r="P931" s="26">
        <v>0</v>
      </c>
      <c r="Q931" s="26">
        <v>0</v>
      </c>
      <c r="R931" s="26">
        <v>0</v>
      </c>
      <c r="S931" s="26">
        <v>0</v>
      </c>
      <c r="T931" s="26">
        <v>0</v>
      </c>
      <c r="U931" s="26">
        <v>0</v>
      </c>
      <c r="V931" s="26">
        <v>0</v>
      </c>
      <c r="W931" s="26">
        <v>0</v>
      </c>
      <c r="X931" s="26">
        <v>0</v>
      </c>
      <c r="Y931" s="26">
        <v>0</v>
      </c>
      <c r="Z931" s="26">
        <v>0</v>
      </c>
      <c r="AA931" s="26">
        <v>0</v>
      </c>
      <c r="AB931" s="26">
        <v>0</v>
      </c>
      <c r="AC931" s="26">
        <v>0</v>
      </c>
      <c r="AD931" s="26">
        <v>0</v>
      </c>
      <c r="AE931" s="26">
        <v>0</v>
      </c>
      <c r="AF931" s="26">
        <v>0</v>
      </c>
      <c r="AG931" s="26"/>
      <c r="AH931" s="26">
        <v>0</v>
      </c>
    </row>
    <row r="932" spans="1:34" x14ac:dyDescent="0.2">
      <c r="A932" s="12" t="s">
        <v>232</v>
      </c>
      <c r="B932" s="12" t="s">
        <v>231</v>
      </c>
      <c r="C932" s="12" t="s">
        <v>51</v>
      </c>
      <c r="D932" s="12" t="s">
        <v>10</v>
      </c>
      <c r="E932" s="12" t="s">
        <v>6</v>
      </c>
      <c r="F932" s="12" t="s">
        <v>11</v>
      </c>
      <c r="G932" s="26"/>
      <c r="H932" s="26">
        <v>0</v>
      </c>
      <c r="I932" s="26"/>
      <c r="J932" s="26">
        <v>0</v>
      </c>
      <c r="K932" s="26"/>
      <c r="L932" s="26"/>
      <c r="M932" s="26"/>
      <c r="N932" s="26">
        <v>0</v>
      </c>
      <c r="O932" s="26">
        <v>0</v>
      </c>
      <c r="P932" s="26">
        <v>0</v>
      </c>
      <c r="Q932" s="26">
        <v>0</v>
      </c>
      <c r="R932" s="26">
        <v>0</v>
      </c>
      <c r="S932" s="26">
        <v>0</v>
      </c>
      <c r="T932" s="26"/>
      <c r="U932" s="26"/>
      <c r="V932" s="26">
        <v>0</v>
      </c>
      <c r="W932" s="26">
        <v>0</v>
      </c>
      <c r="X932" s="26">
        <v>0</v>
      </c>
      <c r="Y932" s="26">
        <v>0</v>
      </c>
      <c r="Z932" s="26">
        <v>0</v>
      </c>
      <c r="AA932" s="26">
        <v>0</v>
      </c>
      <c r="AB932" s="26">
        <v>0</v>
      </c>
      <c r="AC932" s="26">
        <v>0</v>
      </c>
      <c r="AD932" s="26">
        <v>0</v>
      </c>
      <c r="AE932" s="26">
        <v>0</v>
      </c>
      <c r="AF932" s="26">
        <v>0</v>
      </c>
      <c r="AG932" s="26"/>
      <c r="AH932" s="26">
        <v>0</v>
      </c>
    </row>
    <row r="933" spans="1:34" x14ac:dyDescent="0.2">
      <c r="A933" s="12" t="s">
        <v>232</v>
      </c>
      <c r="B933" s="12" t="s">
        <v>231</v>
      </c>
      <c r="C933" s="12" t="s">
        <v>52</v>
      </c>
      <c r="D933" s="12" t="s">
        <v>10</v>
      </c>
      <c r="E933" s="12" t="s">
        <v>6</v>
      </c>
      <c r="F933" s="12" t="s">
        <v>11</v>
      </c>
      <c r="G933" s="26"/>
      <c r="H933" s="26">
        <v>0</v>
      </c>
      <c r="I933" s="26"/>
      <c r="J933" s="26">
        <v>0</v>
      </c>
      <c r="K933" s="26">
        <v>0</v>
      </c>
      <c r="L933" s="26"/>
      <c r="M933" s="26">
        <v>0</v>
      </c>
      <c r="N933" s="26">
        <v>0</v>
      </c>
      <c r="O933" s="26">
        <v>0</v>
      </c>
      <c r="P933" s="26">
        <v>0</v>
      </c>
      <c r="Q933" s="26">
        <v>0</v>
      </c>
      <c r="R933" s="26">
        <v>0</v>
      </c>
      <c r="S933" s="26">
        <v>0</v>
      </c>
      <c r="T933" s="26">
        <v>0</v>
      </c>
      <c r="U933" s="26">
        <v>0</v>
      </c>
      <c r="V933" s="26">
        <v>0</v>
      </c>
      <c r="W933" s="26">
        <v>0</v>
      </c>
      <c r="X933" s="26">
        <v>0</v>
      </c>
      <c r="Y933" s="26">
        <v>0</v>
      </c>
      <c r="Z933" s="26">
        <v>0</v>
      </c>
      <c r="AA933" s="26">
        <v>0</v>
      </c>
      <c r="AB933" s="26">
        <v>0</v>
      </c>
      <c r="AC933" s="26">
        <v>0</v>
      </c>
      <c r="AD933" s="26">
        <v>0</v>
      </c>
      <c r="AE933" s="26">
        <v>0</v>
      </c>
      <c r="AF933" s="26">
        <v>0</v>
      </c>
      <c r="AG933" s="26"/>
      <c r="AH933" s="26">
        <v>0</v>
      </c>
    </row>
    <row r="934" spans="1:34" x14ac:dyDescent="0.2">
      <c r="A934" s="12" t="s">
        <v>232</v>
      </c>
      <c r="B934" s="12" t="s">
        <v>231</v>
      </c>
      <c r="C934" s="12" t="s">
        <v>53</v>
      </c>
      <c r="D934" s="12" t="s">
        <v>10</v>
      </c>
      <c r="E934" s="12" t="s">
        <v>6</v>
      </c>
      <c r="F934" s="12" t="s">
        <v>11</v>
      </c>
      <c r="G934" s="26"/>
      <c r="H934" s="26">
        <v>0</v>
      </c>
      <c r="I934" s="26"/>
      <c r="J934" s="26"/>
      <c r="K934" s="26"/>
      <c r="L934" s="26">
        <v>0</v>
      </c>
      <c r="M934" s="26">
        <v>0</v>
      </c>
      <c r="N934" s="26">
        <v>0</v>
      </c>
      <c r="O934" s="26">
        <v>0</v>
      </c>
      <c r="P934" s="26">
        <v>0</v>
      </c>
      <c r="Q934" s="26">
        <v>0</v>
      </c>
      <c r="R934" s="26">
        <v>0</v>
      </c>
      <c r="S934" s="26">
        <v>0</v>
      </c>
      <c r="T934" s="26">
        <v>0</v>
      </c>
      <c r="U934" s="26">
        <v>0</v>
      </c>
      <c r="V934" s="26">
        <v>0</v>
      </c>
      <c r="W934" s="26">
        <v>0</v>
      </c>
      <c r="X934" s="26">
        <v>0</v>
      </c>
      <c r="Y934" s="26">
        <v>0</v>
      </c>
      <c r="Z934" s="26">
        <v>0</v>
      </c>
      <c r="AA934" s="26">
        <v>0</v>
      </c>
      <c r="AB934" s="26">
        <v>0</v>
      </c>
      <c r="AC934" s="26">
        <v>0</v>
      </c>
      <c r="AD934" s="26">
        <v>0</v>
      </c>
      <c r="AE934" s="26">
        <v>0</v>
      </c>
      <c r="AF934" s="26">
        <v>0</v>
      </c>
      <c r="AG934" s="26"/>
      <c r="AH934" s="26">
        <v>0</v>
      </c>
    </row>
    <row r="935" spans="1:34" x14ac:dyDescent="0.2">
      <c r="A935" s="12" t="s">
        <v>232</v>
      </c>
      <c r="B935" s="12" t="s">
        <v>231</v>
      </c>
      <c r="C935" s="12" t="s">
        <v>54</v>
      </c>
      <c r="D935" s="12" t="s">
        <v>10</v>
      </c>
      <c r="E935" s="12" t="s">
        <v>6</v>
      </c>
      <c r="F935" s="12" t="s">
        <v>11</v>
      </c>
      <c r="G935" s="26"/>
      <c r="H935" s="26">
        <v>0</v>
      </c>
      <c r="I935" s="26">
        <v>0</v>
      </c>
      <c r="J935" s="26">
        <v>0</v>
      </c>
      <c r="K935" s="26">
        <v>0</v>
      </c>
      <c r="L935" s="26">
        <v>0</v>
      </c>
      <c r="M935" s="26">
        <v>0</v>
      </c>
      <c r="N935" s="26">
        <v>0</v>
      </c>
      <c r="O935" s="26">
        <v>0</v>
      </c>
      <c r="P935" s="26">
        <v>0</v>
      </c>
      <c r="Q935" s="26">
        <v>0</v>
      </c>
      <c r="R935" s="26">
        <v>0</v>
      </c>
      <c r="S935" s="26">
        <v>0</v>
      </c>
      <c r="T935" s="26">
        <v>0</v>
      </c>
      <c r="U935" s="26">
        <v>0</v>
      </c>
      <c r="V935" s="26">
        <v>0</v>
      </c>
      <c r="W935" s="26">
        <v>0</v>
      </c>
      <c r="X935" s="26">
        <v>0</v>
      </c>
      <c r="Y935" s="26">
        <v>0</v>
      </c>
      <c r="Z935" s="26">
        <v>0</v>
      </c>
      <c r="AA935" s="26">
        <v>0</v>
      </c>
      <c r="AB935" s="26">
        <v>0</v>
      </c>
      <c r="AC935" s="26">
        <v>0</v>
      </c>
      <c r="AD935" s="26">
        <v>0</v>
      </c>
      <c r="AE935" s="26">
        <v>0</v>
      </c>
      <c r="AF935" s="26"/>
      <c r="AG935" s="26"/>
      <c r="AH935" s="26">
        <v>0</v>
      </c>
    </row>
    <row r="936" spans="1:34" x14ac:dyDescent="0.2">
      <c r="A936" s="12" t="s">
        <v>232</v>
      </c>
      <c r="B936" s="12" t="s">
        <v>231</v>
      </c>
      <c r="C936" s="12" t="s">
        <v>55</v>
      </c>
      <c r="D936" s="12" t="s">
        <v>10</v>
      </c>
      <c r="E936" s="12" t="s">
        <v>6</v>
      </c>
      <c r="F936" s="12" t="s">
        <v>11</v>
      </c>
      <c r="G936" s="26"/>
      <c r="H936" s="26">
        <v>0</v>
      </c>
      <c r="I936" s="26"/>
      <c r="J936" s="26"/>
      <c r="K936" s="26"/>
      <c r="L936" s="26"/>
      <c r="M936" s="26"/>
      <c r="N936" s="26">
        <v>0</v>
      </c>
      <c r="O936" s="26">
        <v>0</v>
      </c>
      <c r="P936" s="26">
        <v>0</v>
      </c>
      <c r="Q936" s="26">
        <v>0</v>
      </c>
      <c r="R936" s="26">
        <v>0</v>
      </c>
      <c r="S936" s="26">
        <v>0</v>
      </c>
      <c r="T936" s="26">
        <v>0</v>
      </c>
      <c r="U936" s="26">
        <v>0</v>
      </c>
      <c r="V936" s="26">
        <v>0</v>
      </c>
      <c r="W936" s="26">
        <v>0</v>
      </c>
      <c r="X936" s="26">
        <v>0</v>
      </c>
      <c r="Y936" s="26">
        <v>0</v>
      </c>
      <c r="Z936" s="26">
        <v>0</v>
      </c>
      <c r="AA936" s="26">
        <v>0</v>
      </c>
      <c r="AB936" s="26">
        <v>0</v>
      </c>
      <c r="AC936" s="26">
        <v>0</v>
      </c>
      <c r="AD936" s="26">
        <v>0</v>
      </c>
      <c r="AE936" s="26">
        <v>0</v>
      </c>
      <c r="AF936" s="26">
        <v>0</v>
      </c>
      <c r="AG936" s="26"/>
      <c r="AH936" s="26">
        <v>0</v>
      </c>
    </row>
    <row r="937" spans="1:34" x14ac:dyDescent="0.2">
      <c r="A937" s="12" t="s">
        <v>232</v>
      </c>
      <c r="B937" s="12" t="s">
        <v>231</v>
      </c>
      <c r="C937" s="12" t="s">
        <v>56</v>
      </c>
      <c r="D937" s="12" t="s">
        <v>10</v>
      </c>
      <c r="E937" s="12" t="s">
        <v>6</v>
      </c>
      <c r="F937" s="12" t="s">
        <v>11</v>
      </c>
      <c r="G937" s="26"/>
      <c r="H937" s="26">
        <v>0</v>
      </c>
      <c r="I937" s="26"/>
      <c r="J937" s="26"/>
      <c r="K937" s="26"/>
      <c r="L937" s="26"/>
      <c r="M937" s="26"/>
      <c r="N937" s="26">
        <v>0</v>
      </c>
      <c r="O937" s="26">
        <v>0</v>
      </c>
      <c r="P937" s="26">
        <v>0</v>
      </c>
      <c r="Q937" s="26">
        <v>0</v>
      </c>
      <c r="R937" s="26">
        <v>0</v>
      </c>
      <c r="S937" s="26">
        <v>0</v>
      </c>
      <c r="T937" s="26">
        <v>0</v>
      </c>
      <c r="U937" s="26">
        <v>0</v>
      </c>
      <c r="V937" s="26">
        <v>0</v>
      </c>
      <c r="W937" s="26">
        <v>0</v>
      </c>
      <c r="X937" s="26">
        <v>0</v>
      </c>
      <c r="Y937" s="26">
        <v>0</v>
      </c>
      <c r="Z937" s="26">
        <v>0</v>
      </c>
      <c r="AA937" s="26">
        <v>0</v>
      </c>
      <c r="AB937" s="26">
        <v>0</v>
      </c>
      <c r="AC937" s="26">
        <v>0</v>
      </c>
      <c r="AD937" s="26">
        <v>0</v>
      </c>
      <c r="AE937" s="26">
        <v>0</v>
      </c>
      <c r="AF937" s="26">
        <v>0</v>
      </c>
      <c r="AG937" s="26"/>
      <c r="AH937" s="26">
        <v>0</v>
      </c>
    </row>
    <row r="938" spans="1:34" x14ac:dyDescent="0.2">
      <c r="A938" s="12" t="s">
        <v>232</v>
      </c>
      <c r="B938" s="12" t="s">
        <v>231</v>
      </c>
      <c r="C938" s="12" t="s">
        <v>57</v>
      </c>
      <c r="D938" s="12" t="s">
        <v>10</v>
      </c>
      <c r="E938" s="12" t="s">
        <v>6</v>
      </c>
      <c r="F938" s="12" t="s">
        <v>11</v>
      </c>
      <c r="G938" s="26">
        <v>0</v>
      </c>
      <c r="H938" s="26">
        <v>0</v>
      </c>
      <c r="I938" s="26"/>
      <c r="J938" s="26">
        <v>0</v>
      </c>
      <c r="K938" s="26"/>
      <c r="L938" s="26"/>
      <c r="M938" s="26"/>
      <c r="N938" s="26">
        <v>0</v>
      </c>
      <c r="O938" s="26">
        <v>0</v>
      </c>
      <c r="P938" s="26">
        <v>0</v>
      </c>
      <c r="Q938" s="26">
        <v>0</v>
      </c>
      <c r="R938" s="26">
        <v>0</v>
      </c>
      <c r="S938" s="26">
        <v>0</v>
      </c>
      <c r="T938" s="26">
        <v>0</v>
      </c>
      <c r="U938" s="26">
        <v>0</v>
      </c>
      <c r="V938" s="26">
        <v>0</v>
      </c>
      <c r="W938" s="26">
        <v>0</v>
      </c>
      <c r="X938" s="26">
        <v>0</v>
      </c>
      <c r="Y938" s="26">
        <v>0</v>
      </c>
      <c r="Z938" s="26">
        <v>0</v>
      </c>
      <c r="AA938" s="26">
        <v>0</v>
      </c>
      <c r="AB938" s="26">
        <v>0</v>
      </c>
      <c r="AC938" s="26">
        <v>0</v>
      </c>
      <c r="AD938" s="26">
        <v>0</v>
      </c>
      <c r="AE938" s="26">
        <v>0</v>
      </c>
      <c r="AF938" s="26">
        <v>0</v>
      </c>
      <c r="AG938" s="26"/>
      <c r="AH938" s="26">
        <v>0</v>
      </c>
    </row>
    <row r="939" spans="1:34" x14ac:dyDescent="0.2">
      <c r="A939" s="12" t="s">
        <v>232</v>
      </c>
      <c r="B939" s="12" t="s">
        <v>231</v>
      </c>
      <c r="C939" s="12" t="s">
        <v>58</v>
      </c>
      <c r="D939" s="12" t="s">
        <v>10</v>
      </c>
      <c r="E939" s="12" t="s">
        <v>6</v>
      </c>
      <c r="F939" s="12" t="s">
        <v>11</v>
      </c>
      <c r="G939" s="26">
        <v>0</v>
      </c>
      <c r="H939" s="26">
        <v>0</v>
      </c>
      <c r="I939" s="26"/>
      <c r="J939" s="26">
        <v>0</v>
      </c>
      <c r="K939" s="26"/>
      <c r="L939" s="26"/>
      <c r="M939" s="26"/>
      <c r="N939" s="26">
        <v>0</v>
      </c>
      <c r="O939" s="26">
        <v>0</v>
      </c>
      <c r="P939" s="26">
        <v>0</v>
      </c>
      <c r="Q939" s="26">
        <v>0</v>
      </c>
      <c r="R939" s="26">
        <v>0</v>
      </c>
      <c r="S939" s="26">
        <v>0</v>
      </c>
      <c r="T939" s="26">
        <v>0</v>
      </c>
      <c r="U939" s="26">
        <v>0</v>
      </c>
      <c r="V939" s="26">
        <v>0</v>
      </c>
      <c r="W939" s="26">
        <v>0</v>
      </c>
      <c r="X939" s="26">
        <v>0</v>
      </c>
      <c r="Y939" s="26">
        <v>0</v>
      </c>
      <c r="Z939" s="26">
        <v>0</v>
      </c>
      <c r="AA939" s="26">
        <v>0</v>
      </c>
      <c r="AB939" s="26">
        <v>0</v>
      </c>
      <c r="AC939" s="26">
        <v>0</v>
      </c>
      <c r="AD939" s="26">
        <v>0</v>
      </c>
      <c r="AE939" s="26">
        <v>0</v>
      </c>
      <c r="AF939" s="26">
        <v>0</v>
      </c>
      <c r="AG939" s="26"/>
      <c r="AH939" s="26">
        <v>0</v>
      </c>
    </row>
    <row r="940" spans="1:34" x14ac:dyDescent="0.2">
      <c r="A940" s="12" t="s">
        <v>232</v>
      </c>
      <c r="B940" s="12" t="s">
        <v>231</v>
      </c>
      <c r="C940" s="12" t="s">
        <v>59</v>
      </c>
      <c r="D940" s="12" t="s">
        <v>10</v>
      </c>
      <c r="E940" s="12" t="s">
        <v>6</v>
      </c>
      <c r="F940" s="12" t="s">
        <v>11</v>
      </c>
      <c r="G940" s="26"/>
      <c r="H940" s="26">
        <v>0</v>
      </c>
      <c r="I940" s="26"/>
      <c r="J940" s="26"/>
      <c r="K940" s="26"/>
      <c r="L940" s="26">
        <v>0</v>
      </c>
      <c r="M940" s="26">
        <v>0</v>
      </c>
      <c r="N940" s="26">
        <v>0</v>
      </c>
      <c r="O940" s="26">
        <v>0</v>
      </c>
      <c r="P940" s="26">
        <v>0</v>
      </c>
      <c r="Q940" s="26">
        <v>0</v>
      </c>
      <c r="R940" s="26">
        <v>0</v>
      </c>
      <c r="S940" s="26">
        <v>0</v>
      </c>
      <c r="T940" s="26">
        <v>0</v>
      </c>
      <c r="U940" s="26">
        <v>0</v>
      </c>
      <c r="V940" s="26">
        <v>0</v>
      </c>
      <c r="W940" s="26">
        <v>0</v>
      </c>
      <c r="X940" s="26">
        <v>0</v>
      </c>
      <c r="Y940" s="26">
        <v>0</v>
      </c>
      <c r="Z940" s="26">
        <v>0</v>
      </c>
      <c r="AA940" s="26">
        <v>0</v>
      </c>
      <c r="AB940" s="26">
        <v>0</v>
      </c>
      <c r="AC940" s="26">
        <v>0</v>
      </c>
      <c r="AD940" s="26">
        <v>0</v>
      </c>
      <c r="AE940" s="26">
        <v>0</v>
      </c>
      <c r="AF940" s="26">
        <v>0</v>
      </c>
      <c r="AG940" s="26"/>
      <c r="AH940" s="26">
        <v>0</v>
      </c>
    </row>
    <row r="941" spans="1:34" x14ac:dyDescent="0.2">
      <c r="A941" s="12" t="s">
        <v>232</v>
      </c>
      <c r="B941" s="12" t="s">
        <v>231</v>
      </c>
      <c r="C941" s="12" t="s">
        <v>60</v>
      </c>
      <c r="D941" s="12" t="s">
        <v>10</v>
      </c>
      <c r="E941" s="12" t="s">
        <v>6</v>
      </c>
      <c r="F941" s="12" t="s">
        <v>11</v>
      </c>
      <c r="G941" s="26"/>
      <c r="H941" s="26">
        <v>0</v>
      </c>
      <c r="I941" s="26"/>
      <c r="J941" s="26"/>
      <c r="K941" s="26"/>
      <c r="L941" s="26">
        <v>0</v>
      </c>
      <c r="M941" s="26"/>
      <c r="N941" s="26">
        <v>0</v>
      </c>
      <c r="O941" s="26"/>
      <c r="P941" s="26">
        <v>0</v>
      </c>
      <c r="Q941" s="26">
        <v>0</v>
      </c>
      <c r="R941" s="26">
        <v>0</v>
      </c>
      <c r="S941" s="26">
        <v>0</v>
      </c>
      <c r="T941" s="26">
        <v>0</v>
      </c>
      <c r="U941" s="26">
        <v>0</v>
      </c>
      <c r="V941" s="26">
        <v>0</v>
      </c>
      <c r="W941" s="26">
        <v>0</v>
      </c>
      <c r="X941" s="26">
        <v>0</v>
      </c>
      <c r="Y941" s="26">
        <v>0</v>
      </c>
      <c r="Z941" s="26">
        <v>0</v>
      </c>
      <c r="AA941" s="26">
        <v>0</v>
      </c>
      <c r="AB941" s="26">
        <v>0</v>
      </c>
      <c r="AC941" s="26">
        <v>0</v>
      </c>
      <c r="AD941" s="26">
        <v>0</v>
      </c>
      <c r="AE941" s="26">
        <v>0</v>
      </c>
      <c r="AF941" s="26">
        <v>0</v>
      </c>
      <c r="AG941" s="26"/>
      <c r="AH941" s="26">
        <v>0</v>
      </c>
    </row>
    <row r="942" spans="1:34" x14ac:dyDescent="0.2">
      <c r="A942" s="12" t="s">
        <v>232</v>
      </c>
      <c r="B942" s="12" t="s">
        <v>231</v>
      </c>
      <c r="C942" s="12" t="s">
        <v>61</v>
      </c>
      <c r="D942" s="12" t="s">
        <v>10</v>
      </c>
      <c r="E942" s="12" t="s">
        <v>6</v>
      </c>
      <c r="F942" s="12" t="s">
        <v>11</v>
      </c>
      <c r="G942" s="26"/>
      <c r="H942" s="26">
        <v>0</v>
      </c>
      <c r="I942" s="26"/>
      <c r="J942" s="26"/>
      <c r="K942" s="26">
        <v>0</v>
      </c>
      <c r="L942" s="26">
        <v>0</v>
      </c>
      <c r="M942" s="26">
        <v>0</v>
      </c>
      <c r="N942" s="26">
        <v>2.1</v>
      </c>
      <c r="O942" s="26">
        <v>0</v>
      </c>
      <c r="P942" s="26">
        <v>66.8</v>
      </c>
      <c r="Q942" s="26">
        <v>2.9</v>
      </c>
      <c r="R942" s="26">
        <v>0</v>
      </c>
      <c r="S942" s="26">
        <v>0</v>
      </c>
      <c r="T942" s="26">
        <v>0.4</v>
      </c>
      <c r="U942" s="26">
        <v>0</v>
      </c>
      <c r="V942" s="26">
        <v>0</v>
      </c>
      <c r="W942" s="26">
        <v>0</v>
      </c>
      <c r="X942" s="26">
        <v>0</v>
      </c>
      <c r="Y942" s="26">
        <v>0</v>
      </c>
      <c r="Z942" s="26">
        <v>0</v>
      </c>
      <c r="AA942" s="26">
        <v>0</v>
      </c>
      <c r="AB942" s="26">
        <v>0</v>
      </c>
      <c r="AC942" s="26">
        <v>0</v>
      </c>
      <c r="AD942" s="26">
        <v>0</v>
      </c>
      <c r="AE942" s="26">
        <v>0</v>
      </c>
      <c r="AF942" s="26">
        <v>0</v>
      </c>
      <c r="AG942" s="26"/>
      <c r="AH942" s="26">
        <v>1</v>
      </c>
    </row>
    <row r="943" spans="1:34" x14ac:dyDescent="0.2">
      <c r="A943" s="12" t="s">
        <v>232</v>
      </c>
      <c r="B943" s="12" t="s">
        <v>231</v>
      </c>
      <c r="C943" s="12" t="s">
        <v>62</v>
      </c>
      <c r="D943" s="12" t="s">
        <v>10</v>
      </c>
      <c r="E943" s="12" t="s">
        <v>6</v>
      </c>
      <c r="F943" s="12" t="s">
        <v>11</v>
      </c>
      <c r="G943" s="26"/>
      <c r="H943" s="26">
        <v>0</v>
      </c>
      <c r="I943" s="26">
        <v>50</v>
      </c>
      <c r="J943" s="26">
        <v>50</v>
      </c>
      <c r="K943" s="26"/>
      <c r="L943" s="26">
        <v>0</v>
      </c>
      <c r="M943" s="26">
        <v>0</v>
      </c>
      <c r="N943" s="26">
        <v>0</v>
      </c>
      <c r="O943" s="26">
        <v>0</v>
      </c>
      <c r="P943" s="26">
        <v>0</v>
      </c>
      <c r="Q943" s="26">
        <v>0</v>
      </c>
      <c r="R943" s="26">
        <v>0</v>
      </c>
      <c r="S943" s="26">
        <v>0</v>
      </c>
      <c r="T943" s="26">
        <v>0</v>
      </c>
      <c r="U943" s="26">
        <v>0</v>
      </c>
      <c r="V943" s="26">
        <v>0</v>
      </c>
      <c r="W943" s="26">
        <v>0</v>
      </c>
      <c r="X943" s="26">
        <v>0</v>
      </c>
      <c r="Y943" s="26">
        <v>0</v>
      </c>
      <c r="Z943" s="26">
        <v>0</v>
      </c>
      <c r="AA943" s="26">
        <v>0</v>
      </c>
      <c r="AB943" s="26">
        <v>0</v>
      </c>
      <c r="AC943" s="26">
        <v>0</v>
      </c>
      <c r="AD943" s="26">
        <v>0</v>
      </c>
      <c r="AE943" s="26">
        <v>0</v>
      </c>
      <c r="AF943" s="26">
        <v>0</v>
      </c>
      <c r="AG943" s="26"/>
      <c r="AH943" s="26">
        <v>0</v>
      </c>
    </row>
    <row r="944" spans="1:34" x14ac:dyDescent="0.2">
      <c r="A944" s="12" t="s">
        <v>232</v>
      </c>
      <c r="B944" s="12" t="s">
        <v>231</v>
      </c>
      <c r="C944" s="12" t="s">
        <v>63</v>
      </c>
      <c r="D944" s="12" t="s">
        <v>10</v>
      </c>
      <c r="E944" s="12" t="s">
        <v>6</v>
      </c>
      <c r="F944" s="12" t="s">
        <v>11</v>
      </c>
      <c r="G944" s="26"/>
      <c r="H944" s="26">
        <v>0</v>
      </c>
      <c r="I944" s="26"/>
      <c r="J944" s="26"/>
      <c r="K944" s="26">
        <v>0</v>
      </c>
      <c r="L944" s="26"/>
      <c r="M944" s="26"/>
      <c r="N944" s="26"/>
      <c r="O944" s="26"/>
      <c r="P944" s="26">
        <v>0</v>
      </c>
      <c r="Q944" s="26">
        <v>0</v>
      </c>
      <c r="R944" s="26">
        <v>0</v>
      </c>
      <c r="S944" s="26">
        <v>0</v>
      </c>
      <c r="T944" s="26">
        <v>0</v>
      </c>
      <c r="U944" s="26">
        <v>0</v>
      </c>
      <c r="V944" s="26">
        <v>0</v>
      </c>
      <c r="W944" s="26">
        <v>0</v>
      </c>
      <c r="X944" s="26">
        <v>0</v>
      </c>
      <c r="Y944" s="26">
        <v>0</v>
      </c>
      <c r="Z944" s="26">
        <v>0</v>
      </c>
      <c r="AA944" s="26">
        <v>0</v>
      </c>
      <c r="AB944" s="26">
        <v>0</v>
      </c>
      <c r="AC944" s="26">
        <v>0</v>
      </c>
      <c r="AD944" s="26">
        <v>0</v>
      </c>
      <c r="AE944" s="26">
        <v>0</v>
      </c>
      <c r="AF944" s="26">
        <v>0</v>
      </c>
      <c r="AG944" s="26"/>
      <c r="AH944" s="26">
        <v>0</v>
      </c>
    </row>
    <row r="945" spans="1:34" x14ac:dyDescent="0.2">
      <c r="A945" s="12" t="s">
        <v>232</v>
      </c>
      <c r="B945" s="12" t="s">
        <v>231</v>
      </c>
      <c r="C945" s="12" t="s">
        <v>64</v>
      </c>
      <c r="D945" s="12" t="s">
        <v>10</v>
      </c>
      <c r="E945" s="12" t="s">
        <v>6</v>
      </c>
      <c r="F945" s="12" t="s">
        <v>11</v>
      </c>
      <c r="G945" s="26">
        <v>0</v>
      </c>
      <c r="H945" s="26">
        <v>0</v>
      </c>
      <c r="I945" s="26">
        <v>0</v>
      </c>
      <c r="J945" s="26">
        <v>0</v>
      </c>
      <c r="K945" s="26">
        <v>0</v>
      </c>
      <c r="L945" s="26">
        <v>0</v>
      </c>
      <c r="M945" s="26">
        <v>0</v>
      </c>
      <c r="N945" s="26">
        <v>0</v>
      </c>
      <c r="O945" s="26">
        <v>0</v>
      </c>
      <c r="P945" s="26">
        <v>0</v>
      </c>
      <c r="Q945" s="26">
        <v>0</v>
      </c>
      <c r="R945" s="26">
        <v>0</v>
      </c>
      <c r="S945" s="26">
        <v>0</v>
      </c>
      <c r="T945" s="26">
        <v>0</v>
      </c>
      <c r="U945" s="26">
        <v>0</v>
      </c>
      <c r="V945" s="26">
        <v>0</v>
      </c>
      <c r="W945" s="26">
        <v>0</v>
      </c>
      <c r="X945" s="26">
        <v>0</v>
      </c>
      <c r="Y945" s="26">
        <v>0</v>
      </c>
      <c r="Z945" s="26">
        <v>0</v>
      </c>
      <c r="AA945" s="26">
        <v>0</v>
      </c>
      <c r="AB945" s="26">
        <v>0</v>
      </c>
      <c r="AC945" s="26">
        <v>0</v>
      </c>
      <c r="AD945" s="26">
        <v>0</v>
      </c>
      <c r="AE945" s="26">
        <v>0</v>
      </c>
      <c r="AF945" s="26">
        <v>0</v>
      </c>
      <c r="AG945" s="26"/>
      <c r="AH945" s="26">
        <v>0</v>
      </c>
    </row>
    <row r="946" spans="1:34" x14ac:dyDescent="0.2">
      <c r="A946" s="12" t="s">
        <v>232</v>
      </c>
      <c r="B946" s="12" t="s">
        <v>231</v>
      </c>
      <c r="C946" s="12" t="s">
        <v>65</v>
      </c>
      <c r="D946" s="12" t="s">
        <v>10</v>
      </c>
      <c r="E946" s="12" t="s">
        <v>6</v>
      </c>
      <c r="F946" s="12" t="s">
        <v>11</v>
      </c>
      <c r="G946" s="26">
        <v>0</v>
      </c>
      <c r="H946" s="26">
        <v>0</v>
      </c>
      <c r="I946" s="26"/>
      <c r="J946" s="26">
        <v>0</v>
      </c>
      <c r="K946" s="26"/>
      <c r="L946" s="26"/>
      <c r="M946" s="26"/>
      <c r="N946" s="26">
        <v>0</v>
      </c>
      <c r="O946" s="26">
        <v>0</v>
      </c>
      <c r="P946" s="26">
        <v>0</v>
      </c>
      <c r="Q946" s="26">
        <v>0</v>
      </c>
      <c r="R946" s="26">
        <v>0</v>
      </c>
      <c r="S946" s="26">
        <v>0</v>
      </c>
      <c r="T946" s="26"/>
      <c r="U946" s="26"/>
      <c r="V946" s="26"/>
      <c r="W946" s="26"/>
      <c r="X946" s="26">
        <v>0</v>
      </c>
      <c r="Y946" s="26">
        <v>0</v>
      </c>
      <c r="Z946" s="26">
        <v>0</v>
      </c>
      <c r="AA946" s="26">
        <v>0</v>
      </c>
      <c r="AB946" s="26">
        <v>0</v>
      </c>
      <c r="AC946" s="26">
        <v>0</v>
      </c>
      <c r="AD946" s="26">
        <v>0</v>
      </c>
      <c r="AE946" s="26">
        <v>0</v>
      </c>
      <c r="AF946" s="26">
        <v>0</v>
      </c>
      <c r="AG946" s="26"/>
      <c r="AH946" s="26">
        <v>0</v>
      </c>
    </row>
    <row r="947" spans="1:34" x14ac:dyDescent="0.2">
      <c r="A947" s="12" t="s">
        <v>232</v>
      </c>
      <c r="B947" s="12" t="s">
        <v>231</v>
      </c>
      <c r="C947" s="12" t="s">
        <v>66</v>
      </c>
      <c r="D947" s="12" t="s">
        <v>10</v>
      </c>
      <c r="E947" s="12" t="s">
        <v>6</v>
      </c>
      <c r="F947" s="12" t="s">
        <v>11</v>
      </c>
      <c r="G947" s="26"/>
      <c r="H947" s="26">
        <v>0</v>
      </c>
      <c r="I947" s="26"/>
      <c r="J947" s="26"/>
      <c r="K947" s="26"/>
      <c r="L947" s="26"/>
      <c r="M947" s="26"/>
      <c r="N947" s="26">
        <v>0</v>
      </c>
      <c r="O947" s="26">
        <v>0</v>
      </c>
      <c r="P947" s="26">
        <v>0</v>
      </c>
      <c r="Q947" s="26">
        <v>0</v>
      </c>
      <c r="R947" s="26">
        <v>0</v>
      </c>
      <c r="S947" s="26">
        <v>0</v>
      </c>
      <c r="T947" s="26">
        <v>0</v>
      </c>
      <c r="U947" s="26">
        <v>0</v>
      </c>
      <c r="V947" s="26">
        <v>0</v>
      </c>
      <c r="W947" s="26">
        <v>0</v>
      </c>
      <c r="X947" s="26">
        <v>0</v>
      </c>
      <c r="Y947" s="26">
        <v>0</v>
      </c>
      <c r="Z947" s="26">
        <v>0</v>
      </c>
      <c r="AA947" s="26">
        <v>0</v>
      </c>
      <c r="AB947" s="26">
        <v>0</v>
      </c>
      <c r="AC947" s="26">
        <v>0</v>
      </c>
      <c r="AD947" s="26">
        <v>0</v>
      </c>
      <c r="AE947" s="26">
        <v>0</v>
      </c>
      <c r="AF947" s="26">
        <v>0</v>
      </c>
      <c r="AG947" s="26"/>
      <c r="AH947" s="26">
        <v>0</v>
      </c>
    </row>
    <row r="948" spans="1:34" x14ac:dyDescent="0.2">
      <c r="A948" s="12" t="s">
        <v>232</v>
      </c>
      <c r="B948" s="12" t="s">
        <v>231</v>
      </c>
      <c r="C948" s="12" t="s">
        <v>257</v>
      </c>
      <c r="D948" s="12" t="s">
        <v>10</v>
      </c>
      <c r="E948" s="12" t="s">
        <v>6</v>
      </c>
      <c r="F948" s="12" t="s">
        <v>11</v>
      </c>
      <c r="G948" s="26">
        <v>0</v>
      </c>
      <c r="H948" s="26">
        <v>0</v>
      </c>
      <c r="I948" s="26">
        <v>0</v>
      </c>
      <c r="J948" s="26">
        <v>0</v>
      </c>
      <c r="K948" s="26">
        <v>0</v>
      </c>
      <c r="L948" s="26">
        <v>0</v>
      </c>
      <c r="M948" s="26">
        <v>0</v>
      </c>
      <c r="N948" s="26">
        <v>0</v>
      </c>
      <c r="O948" s="26">
        <v>0</v>
      </c>
      <c r="P948" s="26">
        <v>0</v>
      </c>
      <c r="Q948" s="26">
        <v>0</v>
      </c>
      <c r="R948" s="26">
        <v>0</v>
      </c>
      <c r="S948" s="26">
        <v>0</v>
      </c>
      <c r="T948" s="26">
        <v>0</v>
      </c>
      <c r="U948" s="26">
        <v>0</v>
      </c>
      <c r="V948" s="26">
        <v>0</v>
      </c>
      <c r="W948" s="26">
        <v>0</v>
      </c>
      <c r="X948" s="26">
        <v>0</v>
      </c>
      <c r="Y948" s="26">
        <v>0</v>
      </c>
      <c r="Z948" s="26">
        <v>0</v>
      </c>
      <c r="AA948" s="26">
        <v>0</v>
      </c>
      <c r="AB948" s="26">
        <v>0</v>
      </c>
      <c r="AC948" s="26">
        <v>0</v>
      </c>
      <c r="AD948" s="26">
        <v>0</v>
      </c>
      <c r="AE948" s="26">
        <v>0</v>
      </c>
      <c r="AF948" s="26"/>
      <c r="AG948" s="26"/>
      <c r="AH948" s="26">
        <v>0</v>
      </c>
    </row>
    <row r="949" spans="1:34" x14ac:dyDescent="0.2">
      <c r="A949" s="12" t="s">
        <v>232</v>
      </c>
      <c r="B949" s="12" t="s">
        <v>231</v>
      </c>
      <c r="C949" s="12" t="s">
        <v>67</v>
      </c>
      <c r="D949" s="12" t="s">
        <v>10</v>
      </c>
      <c r="E949" s="12" t="s">
        <v>6</v>
      </c>
      <c r="F949" s="12" t="s">
        <v>11</v>
      </c>
      <c r="G949" s="26"/>
      <c r="H949" s="26">
        <v>0</v>
      </c>
      <c r="I949" s="26">
        <v>0</v>
      </c>
      <c r="J949" s="26">
        <v>0</v>
      </c>
      <c r="K949" s="26">
        <v>0</v>
      </c>
      <c r="L949" s="26">
        <v>0</v>
      </c>
      <c r="M949" s="26">
        <v>0</v>
      </c>
      <c r="N949" s="26">
        <v>0</v>
      </c>
      <c r="O949" s="26">
        <v>0</v>
      </c>
      <c r="P949" s="26">
        <v>0</v>
      </c>
      <c r="Q949" s="26">
        <v>0</v>
      </c>
      <c r="R949" s="26">
        <v>0</v>
      </c>
      <c r="S949" s="26">
        <v>0</v>
      </c>
      <c r="T949" s="26">
        <v>0</v>
      </c>
      <c r="U949" s="26">
        <v>0</v>
      </c>
      <c r="V949" s="26">
        <v>0</v>
      </c>
      <c r="W949" s="26">
        <v>0</v>
      </c>
      <c r="X949" s="26">
        <v>0</v>
      </c>
      <c r="Y949" s="26">
        <v>0</v>
      </c>
      <c r="Z949" s="26">
        <v>0</v>
      </c>
      <c r="AA949" s="26">
        <v>0</v>
      </c>
      <c r="AB949" s="26">
        <v>0</v>
      </c>
      <c r="AC949" s="26">
        <v>0</v>
      </c>
      <c r="AD949" s="26">
        <v>0</v>
      </c>
      <c r="AE949" s="26">
        <v>0</v>
      </c>
      <c r="AF949" s="26">
        <v>0</v>
      </c>
      <c r="AG949" s="26"/>
      <c r="AH949" s="26">
        <v>0</v>
      </c>
    </row>
    <row r="950" spans="1:34" x14ac:dyDescent="0.2">
      <c r="A950" s="12" t="s">
        <v>232</v>
      </c>
      <c r="B950" s="12" t="s">
        <v>231</v>
      </c>
      <c r="C950" s="12" t="s">
        <v>68</v>
      </c>
      <c r="D950" s="12" t="s">
        <v>10</v>
      </c>
      <c r="E950" s="12" t="s">
        <v>6</v>
      </c>
      <c r="F950" s="12" t="s">
        <v>11</v>
      </c>
      <c r="G950" s="26"/>
      <c r="H950" s="26">
        <v>0</v>
      </c>
      <c r="I950" s="26"/>
      <c r="J950" s="26"/>
      <c r="K950" s="26"/>
      <c r="L950" s="26"/>
      <c r="M950" s="26"/>
      <c r="N950" s="26"/>
      <c r="O950" s="26"/>
      <c r="P950" s="26">
        <v>0</v>
      </c>
      <c r="Q950" s="26">
        <v>0</v>
      </c>
      <c r="R950" s="26">
        <v>0</v>
      </c>
      <c r="S950" s="26">
        <v>0</v>
      </c>
      <c r="T950" s="26">
        <v>0</v>
      </c>
      <c r="U950" s="26">
        <v>0</v>
      </c>
      <c r="V950" s="26">
        <v>0</v>
      </c>
      <c r="W950" s="26">
        <v>0</v>
      </c>
      <c r="X950" s="26">
        <v>0</v>
      </c>
      <c r="Y950" s="26">
        <v>0</v>
      </c>
      <c r="Z950" s="26">
        <v>0</v>
      </c>
      <c r="AA950" s="26">
        <v>0</v>
      </c>
      <c r="AB950" s="26">
        <v>0</v>
      </c>
      <c r="AC950" s="26">
        <v>0</v>
      </c>
      <c r="AD950" s="26">
        <v>0</v>
      </c>
      <c r="AE950" s="26">
        <v>0</v>
      </c>
      <c r="AF950" s="26">
        <v>0</v>
      </c>
      <c r="AG950" s="26"/>
      <c r="AH950" s="26">
        <v>0</v>
      </c>
    </row>
    <row r="951" spans="1:34" x14ac:dyDescent="0.2">
      <c r="A951" s="12" t="s">
        <v>232</v>
      </c>
      <c r="B951" s="12" t="s">
        <v>231</v>
      </c>
      <c r="C951" s="12" t="s">
        <v>69</v>
      </c>
      <c r="D951" s="12" t="s">
        <v>10</v>
      </c>
      <c r="E951" s="12" t="s">
        <v>6</v>
      </c>
      <c r="F951" s="12" t="s">
        <v>11</v>
      </c>
      <c r="G951" s="26"/>
      <c r="H951" s="26">
        <v>0</v>
      </c>
      <c r="I951" s="26">
        <v>0</v>
      </c>
      <c r="J951" s="26">
        <v>0</v>
      </c>
      <c r="K951" s="26">
        <v>0</v>
      </c>
      <c r="L951" s="26">
        <v>0</v>
      </c>
      <c r="M951" s="26">
        <v>0</v>
      </c>
      <c r="N951" s="26">
        <v>0</v>
      </c>
      <c r="O951" s="26">
        <v>0</v>
      </c>
      <c r="P951" s="26">
        <v>0</v>
      </c>
      <c r="Q951" s="26">
        <v>0</v>
      </c>
      <c r="R951" s="26">
        <v>0</v>
      </c>
      <c r="S951" s="26">
        <v>0</v>
      </c>
      <c r="T951" s="26">
        <v>0</v>
      </c>
      <c r="U951" s="26">
        <v>0</v>
      </c>
      <c r="V951" s="26">
        <v>0</v>
      </c>
      <c r="W951" s="26">
        <v>0</v>
      </c>
      <c r="X951" s="26">
        <v>0</v>
      </c>
      <c r="Y951" s="26">
        <v>0</v>
      </c>
      <c r="Z951" s="26">
        <v>0</v>
      </c>
      <c r="AA951" s="26">
        <v>0</v>
      </c>
      <c r="AB951" s="26">
        <v>0</v>
      </c>
      <c r="AC951" s="26">
        <v>0</v>
      </c>
      <c r="AD951" s="26">
        <v>0</v>
      </c>
      <c r="AE951" s="26">
        <v>0</v>
      </c>
      <c r="AF951" s="26">
        <v>0</v>
      </c>
      <c r="AG951" s="26"/>
      <c r="AH951" s="26">
        <v>0</v>
      </c>
    </row>
    <row r="952" spans="1:34" x14ac:dyDescent="0.2">
      <c r="A952" s="12" t="s">
        <v>232</v>
      </c>
      <c r="B952" s="12" t="s">
        <v>231</v>
      </c>
      <c r="C952" s="12" t="s">
        <v>70</v>
      </c>
      <c r="D952" s="12" t="s">
        <v>10</v>
      </c>
      <c r="E952" s="12" t="s">
        <v>6</v>
      </c>
      <c r="F952" s="12" t="s">
        <v>11</v>
      </c>
      <c r="G952" s="26"/>
      <c r="H952" s="26">
        <v>10</v>
      </c>
      <c r="I952" s="26"/>
      <c r="J952" s="26"/>
      <c r="K952" s="26"/>
      <c r="L952" s="26"/>
      <c r="M952" s="26">
        <v>0</v>
      </c>
      <c r="N952" s="26">
        <v>0</v>
      </c>
      <c r="O952" s="26">
        <v>0</v>
      </c>
      <c r="P952" s="26">
        <v>0</v>
      </c>
      <c r="Q952" s="26">
        <v>0</v>
      </c>
      <c r="R952" s="26">
        <v>0</v>
      </c>
      <c r="S952" s="26">
        <v>0</v>
      </c>
      <c r="T952" s="26">
        <v>0</v>
      </c>
      <c r="U952" s="26">
        <v>0</v>
      </c>
      <c r="V952" s="26">
        <v>0</v>
      </c>
      <c r="W952" s="26">
        <v>0</v>
      </c>
      <c r="X952" s="26">
        <v>0</v>
      </c>
      <c r="Y952" s="26">
        <v>0</v>
      </c>
      <c r="Z952" s="26">
        <v>0</v>
      </c>
      <c r="AA952" s="26">
        <v>0</v>
      </c>
      <c r="AB952" s="26">
        <v>0</v>
      </c>
      <c r="AC952" s="26">
        <v>0</v>
      </c>
      <c r="AD952" s="26">
        <v>0</v>
      </c>
      <c r="AE952" s="26">
        <v>0</v>
      </c>
      <c r="AF952" s="26">
        <v>0</v>
      </c>
      <c r="AG952" s="26"/>
      <c r="AH952" s="26">
        <v>0</v>
      </c>
    </row>
    <row r="953" spans="1:34" x14ac:dyDescent="0.2">
      <c r="A953" s="12" t="s">
        <v>232</v>
      </c>
      <c r="B953" s="12" t="s">
        <v>231</v>
      </c>
      <c r="C953" s="12" t="s">
        <v>71</v>
      </c>
      <c r="D953" s="12" t="s">
        <v>10</v>
      </c>
      <c r="E953" s="12" t="s">
        <v>6</v>
      </c>
      <c r="F953" s="12" t="s">
        <v>11</v>
      </c>
      <c r="G953" s="26"/>
      <c r="H953" s="26">
        <v>0</v>
      </c>
      <c r="I953" s="26">
        <v>0</v>
      </c>
      <c r="J953" s="26">
        <v>0</v>
      </c>
      <c r="K953" s="26">
        <v>0</v>
      </c>
      <c r="L953" s="26">
        <v>0</v>
      </c>
      <c r="M953" s="26">
        <v>0</v>
      </c>
      <c r="N953" s="26">
        <v>0</v>
      </c>
      <c r="O953" s="26">
        <v>0</v>
      </c>
      <c r="P953" s="26">
        <v>0</v>
      </c>
      <c r="Q953" s="26">
        <v>0</v>
      </c>
      <c r="R953" s="26">
        <v>0</v>
      </c>
      <c r="S953" s="26">
        <v>0</v>
      </c>
      <c r="T953" s="26">
        <v>0</v>
      </c>
      <c r="U953" s="26">
        <v>0</v>
      </c>
      <c r="V953" s="26">
        <v>0</v>
      </c>
      <c r="W953" s="26">
        <v>0</v>
      </c>
      <c r="X953" s="26">
        <v>0</v>
      </c>
      <c r="Y953" s="26">
        <v>0</v>
      </c>
      <c r="Z953" s="26">
        <v>0</v>
      </c>
      <c r="AA953" s="26">
        <v>0</v>
      </c>
      <c r="AB953" s="26">
        <v>0</v>
      </c>
      <c r="AC953" s="26">
        <v>0</v>
      </c>
      <c r="AD953" s="26">
        <v>0</v>
      </c>
      <c r="AE953" s="26">
        <v>0</v>
      </c>
      <c r="AF953" s="26">
        <v>0</v>
      </c>
      <c r="AG953" s="26"/>
      <c r="AH953" s="26">
        <v>0</v>
      </c>
    </row>
    <row r="954" spans="1:34" x14ac:dyDescent="0.2">
      <c r="A954" s="12" t="s">
        <v>232</v>
      </c>
      <c r="B954" s="12" t="s">
        <v>231</v>
      </c>
      <c r="C954" s="12" t="s">
        <v>72</v>
      </c>
      <c r="D954" s="12" t="s">
        <v>10</v>
      </c>
      <c r="E954" s="12" t="s">
        <v>6</v>
      </c>
      <c r="F954" s="12" t="s">
        <v>11</v>
      </c>
      <c r="G954" s="26"/>
      <c r="H954" s="26">
        <v>0</v>
      </c>
      <c r="I954" s="26"/>
      <c r="J954" s="26"/>
      <c r="K954" s="26"/>
      <c r="L954" s="26">
        <v>0</v>
      </c>
      <c r="M954" s="26">
        <v>0</v>
      </c>
      <c r="N954" s="26">
        <v>0</v>
      </c>
      <c r="O954" s="26">
        <v>0</v>
      </c>
      <c r="P954" s="26">
        <v>0</v>
      </c>
      <c r="Q954" s="26">
        <v>0</v>
      </c>
      <c r="R954" s="26">
        <v>0</v>
      </c>
      <c r="S954" s="26">
        <v>0</v>
      </c>
      <c r="T954" s="26">
        <v>0</v>
      </c>
      <c r="U954" s="26">
        <v>0</v>
      </c>
      <c r="V954" s="26">
        <v>0</v>
      </c>
      <c r="W954" s="26">
        <v>0</v>
      </c>
      <c r="X954" s="26">
        <v>0</v>
      </c>
      <c r="Y954" s="26">
        <v>0</v>
      </c>
      <c r="Z954" s="26">
        <v>0</v>
      </c>
      <c r="AA954" s="26">
        <v>0</v>
      </c>
      <c r="AB954" s="26">
        <v>0</v>
      </c>
      <c r="AC954" s="26">
        <v>0</v>
      </c>
      <c r="AD954" s="26">
        <v>0</v>
      </c>
      <c r="AE954" s="26">
        <v>0</v>
      </c>
      <c r="AF954" s="26">
        <v>0</v>
      </c>
      <c r="AG954" s="26"/>
      <c r="AH954" s="26">
        <v>0</v>
      </c>
    </row>
    <row r="955" spans="1:34" x14ac:dyDescent="0.2">
      <c r="A955" s="12" t="s">
        <v>232</v>
      </c>
      <c r="B955" s="12" t="s">
        <v>231</v>
      </c>
      <c r="C955" s="12" t="s">
        <v>73</v>
      </c>
      <c r="D955" s="12" t="s">
        <v>10</v>
      </c>
      <c r="E955" s="12" t="s">
        <v>6</v>
      </c>
      <c r="F955" s="12" t="s">
        <v>11</v>
      </c>
      <c r="G955" s="26"/>
      <c r="H955" s="26">
        <v>0</v>
      </c>
      <c r="I955" s="26">
        <v>0</v>
      </c>
      <c r="J955" s="26">
        <v>0</v>
      </c>
      <c r="K955" s="26">
        <v>0</v>
      </c>
      <c r="L955" s="26">
        <v>0</v>
      </c>
      <c r="M955" s="26">
        <v>0</v>
      </c>
      <c r="N955" s="26">
        <v>0</v>
      </c>
      <c r="O955" s="26">
        <v>0</v>
      </c>
      <c r="P955" s="26">
        <v>0</v>
      </c>
      <c r="Q955" s="26">
        <v>0</v>
      </c>
      <c r="R955" s="26">
        <v>0</v>
      </c>
      <c r="S955" s="26">
        <v>0</v>
      </c>
      <c r="T955" s="26">
        <v>0</v>
      </c>
      <c r="U955" s="26">
        <v>0</v>
      </c>
      <c r="V955" s="26">
        <v>0</v>
      </c>
      <c r="W955" s="26">
        <v>0</v>
      </c>
      <c r="X955" s="26">
        <v>0</v>
      </c>
      <c r="Y955" s="26">
        <v>0</v>
      </c>
      <c r="Z955" s="26">
        <v>0</v>
      </c>
      <c r="AA955" s="26">
        <v>0</v>
      </c>
      <c r="AB955" s="26">
        <v>0</v>
      </c>
      <c r="AC955" s="26">
        <v>0</v>
      </c>
      <c r="AD955" s="26">
        <v>0</v>
      </c>
      <c r="AE955" s="26">
        <v>0</v>
      </c>
      <c r="AF955" s="26">
        <v>0</v>
      </c>
      <c r="AG955" s="26"/>
      <c r="AH955" s="26">
        <v>0</v>
      </c>
    </row>
    <row r="956" spans="1:34" x14ac:dyDescent="0.2">
      <c r="A956" s="12" t="s">
        <v>232</v>
      </c>
      <c r="B956" s="12" t="s">
        <v>231</v>
      </c>
      <c r="C956" s="12" t="s">
        <v>74</v>
      </c>
      <c r="D956" s="12" t="s">
        <v>10</v>
      </c>
      <c r="E956" s="12" t="s">
        <v>6</v>
      </c>
      <c r="F956" s="12" t="s">
        <v>11</v>
      </c>
      <c r="G956" s="26"/>
      <c r="H956" s="26">
        <v>0</v>
      </c>
      <c r="I956" s="26">
        <v>0</v>
      </c>
      <c r="J956" s="26">
        <v>0</v>
      </c>
      <c r="K956" s="26">
        <v>0</v>
      </c>
      <c r="L956" s="26">
        <v>0</v>
      </c>
      <c r="M956" s="26">
        <v>0</v>
      </c>
      <c r="N956" s="26">
        <v>0</v>
      </c>
      <c r="O956" s="26">
        <v>0</v>
      </c>
      <c r="P956" s="26">
        <v>0</v>
      </c>
      <c r="Q956" s="26">
        <v>0</v>
      </c>
      <c r="R956" s="26">
        <v>0</v>
      </c>
      <c r="S956" s="26">
        <v>0</v>
      </c>
      <c r="T956" s="26">
        <v>0</v>
      </c>
      <c r="U956" s="26">
        <v>0</v>
      </c>
      <c r="V956" s="26">
        <v>0</v>
      </c>
      <c r="W956" s="26">
        <v>0</v>
      </c>
      <c r="X956" s="26">
        <v>0</v>
      </c>
      <c r="Y956" s="26">
        <v>0</v>
      </c>
      <c r="Z956" s="26">
        <v>0</v>
      </c>
      <c r="AA956" s="26">
        <v>0</v>
      </c>
      <c r="AB956" s="26">
        <v>0</v>
      </c>
      <c r="AC956" s="26">
        <v>0</v>
      </c>
      <c r="AD956" s="26">
        <v>0</v>
      </c>
      <c r="AE956" s="26">
        <v>0</v>
      </c>
      <c r="AF956" s="26">
        <v>0</v>
      </c>
      <c r="AG956" s="26"/>
      <c r="AH956" s="26">
        <v>0</v>
      </c>
    </row>
    <row r="957" spans="1:34" x14ac:dyDescent="0.2">
      <c r="A957" s="12" t="s">
        <v>232</v>
      </c>
      <c r="B957" s="12" t="s">
        <v>231</v>
      </c>
      <c r="C957" s="12" t="s">
        <v>75</v>
      </c>
      <c r="D957" s="12" t="s">
        <v>10</v>
      </c>
      <c r="E957" s="12" t="s">
        <v>6</v>
      </c>
      <c r="F957" s="12" t="s">
        <v>11</v>
      </c>
      <c r="G957" s="26">
        <v>0</v>
      </c>
      <c r="H957" s="26">
        <v>0</v>
      </c>
      <c r="I957" s="26">
        <v>0</v>
      </c>
      <c r="J957" s="26">
        <v>0</v>
      </c>
      <c r="K957" s="26">
        <v>0</v>
      </c>
      <c r="L957" s="26">
        <v>0</v>
      </c>
      <c r="M957" s="26">
        <v>0</v>
      </c>
      <c r="N957" s="26">
        <v>0</v>
      </c>
      <c r="O957" s="26">
        <v>0</v>
      </c>
      <c r="P957" s="26">
        <v>0</v>
      </c>
      <c r="Q957" s="26">
        <v>0</v>
      </c>
      <c r="R957" s="26">
        <v>0</v>
      </c>
      <c r="S957" s="26">
        <v>0</v>
      </c>
      <c r="T957" s="26">
        <v>0</v>
      </c>
      <c r="U957" s="26">
        <v>0</v>
      </c>
      <c r="V957" s="26">
        <v>0</v>
      </c>
      <c r="W957" s="26">
        <v>0</v>
      </c>
      <c r="X957" s="26">
        <v>0</v>
      </c>
      <c r="Y957" s="26">
        <v>0</v>
      </c>
      <c r="Z957" s="26">
        <v>0</v>
      </c>
      <c r="AA957" s="26">
        <v>0</v>
      </c>
      <c r="AB957" s="26">
        <v>0</v>
      </c>
      <c r="AC957" s="26">
        <v>0</v>
      </c>
      <c r="AD957" s="26">
        <v>0</v>
      </c>
      <c r="AE957" s="26">
        <v>0</v>
      </c>
      <c r="AF957" s="26">
        <v>0</v>
      </c>
      <c r="AG957" s="26"/>
      <c r="AH957" s="26">
        <v>0</v>
      </c>
    </row>
    <row r="958" spans="1:34" x14ac:dyDescent="0.2">
      <c r="A958" s="12" t="s">
        <v>232</v>
      </c>
      <c r="B958" s="12" t="s">
        <v>231</v>
      </c>
      <c r="C958" s="12" t="s">
        <v>76</v>
      </c>
      <c r="D958" s="12" t="s">
        <v>10</v>
      </c>
      <c r="E958" s="12" t="s">
        <v>6</v>
      </c>
      <c r="F958" s="12" t="s">
        <v>11</v>
      </c>
      <c r="G958" s="26"/>
      <c r="H958" s="26">
        <v>0</v>
      </c>
      <c r="I958" s="26">
        <v>0</v>
      </c>
      <c r="J958" s="26">
        <v>0</v>
      </c>
      <c r="K958" s="26">
        <v>0</v>
      </c>
      <c r="L958" s="26"/>
      <c r="M958" s="26"/>
      <c r="N958" s="26">
        <v>0</v>
      </c>
      <c r="O958" s="26">
        <v>0</v>
      </c>
      <c r="P958" s="26">
        <v>0</v>
      </c>
      <c r="Q958" s="26">
        <v>0</v>
      </c>
      <c r="R958" s="26">
        <v>0</v>
      </c>
      <c r="S958" s="26">
        <v>0</v>
      </c>
      <c r="T958" s="26">
        <v>0</v>
      </c>
      <c r="U958" s="26">
        <v>0</v>
      </c>
      <c r="V958" s="26">
        <v>0</v>
      </c>
      <c r="W958" s="26">
        <v>0</v>
      </c>
      <c r="X958" s="26">
        <v>0</v>
      </c>
      <c r="Y958" s="26">
        <v>0</v>
      </c>
      <c r="Z958" s="26">
        <v>0</v>
      </c>
      <c r="AA958" s="26">
        <v>0</v>
      </c>
      <c r="AB958" s="26">
        <v>0</v>
      </c>
      <c r="AC958" s="26">
        <v>0</v>
      </c>
      <c r="AD958" s="26">
        <v>0</v>
      </c>
      <c r="AE958" s="26">
        <v>0</v>
      </c>
      <c r="AF958" s="26">
        <v>0</v>
      </c>
      <c r="AG958" s="26"/>
      <c r="AH958" s="26">
        <v>0</v>
      </c>
    </row>
    <row r="959" spans="1:34" x14ac:dyDescent="0.2">
      <c r="A959" s="12" t="s">
        <v>232</v>
      </c>
      <c r="B959" s="12" t="s">
        <v>231</v>
      </c>
      <c r="C959" s="12" t="s">
        <v>77</v>
      </c>
      <c r="D959" s="12" t="s">
        <v>10</v>
      </c>
      <c r="E959" s="12" t="s">
        <v>6</v>
      </c>
      <c r="F959" s="12" t="s">
        <v>11</v>
      </c>
      <c r="G959" s="26">
        <v>0</v>
      </c>
      <c r="H959" s="26">
        <v>0</v>
      </c>
      <c r="I959" s="26"/>
      <c r="J959" s="26"/>
      <c r="K959" s="26"/>
      <c r="L959" s="26"/>
      <c r="M959" s="26"/>
      <c r="N959" s="26"/>
      <c r="O959" s="26"/>
      <c r="P959" s="26"/>
      <c r="Q959" s="26">
        <v>0</v>
      </c>
      <c r="R959" s="26">
        <v>0</v>
      </c>
      <c r="S959" s="26">
        <v>0</v>
      </c>
      <c r="T959" s="26">
        <v>0</v>
      </c>
      <c r="U959" s="26">
        <v>0</v>
      </c>
      <c r="V959" s="26">
        <v>0</v>
      </c>
      <c r="W959" s="26">
        <v>0</v>
      </c>
      <c r="X959" s="26">
        <v>0</v>
      </c>
      <c r="Y959" s="26">
        <v>0</v>
      </c>
      <c r="Z959" s="26">
        <v>0</v>
      </c>
      <c r="AA959" s="26">
        <v>0</v>
      </c>
      <c r="AB959" s="26">
        <v>0</v>
      </c>
      <c r="AC959" s="26">
        <v>0</v>
      </c>
      <c r="AD959" s="26">
        <v>0</v>
      </c>
      <c r="AE959" s="26">
        <v>0</v>
      </c>
      <c r="AF959" s="26"/>
      <c r="AG959" s="26"/>
      <c r="AH959" s="26">
        <v>0</v>
      </c>
    </row>
    <row r="960" spans="1:34" x14ac:dyDescent="0.2">
      <c r="A960" s="12" t="s">
        <v>232</v>
      </c>
      <c r="B960" s="12" t="s">
        <v>231</v>
      </c>
      <c r="C960" s="12" t="s">
        <v>78</v>
      </c>
      <c r="D960" s="12" t="s">
        <v>10</v>
      </c>
      <c r="E960" s="12" t="s">
        <v>6</v>
      </c>
      <c r="F960" s="12" t="s">
        <v>11</v>
      </c>
      <c r="G960" s="26"/>
      <c r="H960" s="26">
        <v>0.4</v>
      </c>
      <c r="I960" s="26"/>
      <c r="J960" s="26"/>
      <c r="K960" s="26"/>
      <c r="L960" s="26"/>
      <c r="M960" s="26"/>
      <c r="N960" s="26">
        <v>0</v>
      </c>
      <c r="O960" s="26">
        <v>0</v>
      </c>
      <c r="P960" s="26">
        <v>0</v>
      </c>
      <c r="Q960" s="26">
        <v>0</v>
      </c>
      <c r="R960" s="26">
        <v>0</v>
      </c>
      <c r="S960" s="26">
        <v>0</v>
      </c>
      <c r="T960" s="26">
        <v>0</v>
      </c>
      <c r="U960" s="26">
        <v>0</v>
      </c>
      <c r="V960" s="26">
        <v>0</v>
      </c>
      <c r="W960" s="26">
        <v>0</v>
      </c>
      <c r="X960" s="26">
        <v>0</v>
      </c>
      <c r="Y960" s="26">
        <v>0</v>
      </c>
      <c r="Z960" s="26">
        <v>0</v>
      </c>
      <c r="AA960" s="26">
        <v>0</v>
      </c>
      <c r="AB960" s="26">
        <v>0</v>
      </c>
      <c r="AC960" s="26">
        <v>0</v>
      </c>
      <c r="AD960" s="26">
        <v>0</v>
      </c>
      <c r="AE960" s="26">
        <v>0</v>
      </c>
      <c r="AF960" s="26">
        <v>0</v>
      </c>
      <c r="AG960" s="26"/>
      <c r="AH960" s="26">
        <v>0</v>
      </c>
    </row>
    <row r="961" spans="1:34" x14ac:dyDescent="0.2">
      <c r="A961" s="12" t="s">
        <v>232</v>
      </c>
      <c r="B961" s="12" t="s">
        <v>231</v>
      </c>
      <c r="C961" s="12" t="s">
        <v>79</v>
      </c>
      <c r="D961" s="12" t="s">
        <v>10</v>
      </c>
      <c r="E961" s="12" t="s">
        <v>6</v>
      </c>
      <c r="F961" s="12" t="s">
        <v>11</v>
      </c>
      <c r="G961" s="26"/>
      <c r="H961" s="26">
        <v>0</v>
      </c>
      <c r="I961" s="26">
        <v>0</v>
      </c>
      <c r="J961" s="26">
        <v>0</v>
      </c>
      <c r="K961" s="26">
        <v>0</v>
      </c>
      <c r="L961" s="26">
        <v>0</v>
      </c>
      <c r="M961" s="26">
        <v>0</v>
      </c>
      <c r="N961" s="26">
        <v>0</v>
      </c>
      <c r="O961" s="26">
        <v>0</v>
      </c>
      <c r="P961" s="26">
        <v>0</v>
      </c>
      <c r="Q961" s="26">
        <v>0</v>
      </c>
      <c r="R961" s="26">
        <v>0</v>
      </c>
      <c r="S961" s="26">
        <v>0</v>
      </c>
      <c r="T961" s="26">
        <v>0</v>
      </c>
      <c r="U961" s="26">
        <v>0</v>
      </c>
      <c r="V961" s="26">
        <v>-28.3</v>
      </c>
      <c r="W961" s="26">
        <v>0</v>
      </c>
      <c r="X961" s="26">
        <v>0</v>
      </c>
      <c r="Y961" s="26">
        <v>0</v>
      </c>
      <c r="Z961" s="26">
        <v>0</v>
      </c>
      <c r="AA961" s="26">
        <v>0</v>
      </c>
      <c r="AB961" s="26">
        <v>0</v>
      </c>
      <c r="AC961" s="26">
        <v>0</v>
      </c>
      <c r="AD961" s="26">
        <v>0</v>
      </c>
      <c r="AE961" s="26">
        <v>0</v>
      </c>
      <c r="AF961" s="26">
        <v>0</v>
      </c>
      <c r="AG961" s="26"/>
      <c r="AH961" s="26">
        <v>0</v>
      </c>
    </row>
    <row r="962" spans="1:34" x14ac:dyDescent="0.2">
      <c r="A962" s="12" t="s">
        <v>232</v>
      </c>
      <c r="B962" s="12" t="s">
        <v>231</v>
      </c>
      <c r="C962" s="12" t="s">
        <v>80</v>
      </c>
      <c r="D962" s="12" t="s">
        <v>10</v>
      </c>
      <c r="E962" s="12" t="s">
        <v>6</v>
      </c>
      <c r="F962" s="12" t="s">
        <v>11</v>
      </c>
      <c r="G962" s="26"/>
      <c r="H962" s="26">
        <v>0</v>
      </c>
      <c r="I962" s="26"/>
      <c r="J962" s="26"/>
      <c r="K962" s="26">
        <v>0</v>
      </c>
      <c r="L962" s="26">
        <v>0</v>
      </c>
      <c r="M962" s="26">
        <v>0</v>
      </c>
      <c r="N962" s="26">
        <v>0</v>
      </c>
      <c r="O962" s="26">
        <v>0</v>
      </c>
      <c r="P962" s="26">
        <v>0</v>
      </c>
      <c r="Q962" s="26">
        <v>0</v>
      </c>
      <c r="R962" s="26">
        <v>0</v>
      </c>
      <c r="S962" s="26">
        <v>0</v>
      </c>
      <c r="T962" s="26">
        <v>0</v>
      </c>
      <c r="U962" s="26">
        <v>0</v>
      </c>
      <c r="V962" s="26">
        <v>0</v>
      </c>
      <c r="W962" s="26">
        <v>0</v>
      </c>
      <c r="X962" s="26">
        <v>0</v>
      </c>
      <c r="Y962" s="26">
        <v>0</v>
      </c>
      <c r="Z962" s="26">
        <v>0</v>
      </c>
      <c r="AA962" s="26">
        <v>0</v>
      </c>
      <c r="AB962" s="26">
        <v>0</v>
      </c>
      <c r="AC962" s="26">
        <v>0</v>
      </c>
      <c r="AD962" s="26">
        <v>0</v>
      </c>
      <c r="AE962" s="26">
        <v>0</v>
      </c>
      <c r="AF962" s="26">
        <v>0</v>
      </c>
      <c r="AG962" s="26"/>
      <c r="AH962" s="26">
        <v>0</v>
      </c>
    </row>
    <row r="963" spans="1:34" x14ac:dyDescent="0.2">
      <c r="A963" s="12" t="s">
        <v>232</v>
      </c>
      <c r="B963" s="12" t="s">
        <v>231</v>
      </c>
      <c r="C963" s="12" t="s">
        <v>81</v>
      </c>
      <c r="D963" s="12" t="s">
        <v>10</v>
      </c>
      <c r="E963" s="12" t="s">
        <v>6</v>
      </c>
      <c r="F963" s="12" t="s">
        <v>11</v>
      </c>
      <c r="G963" s="26"/>
      <c r="H963" s="26">
        <v>0</v>
      </c>
      <c r="I963" s="26"/>
      <c r="J963" s="26">
        <v>0</v>
      </c>
      <c r="K963" s="26">
        <v>0</v>
      </c>
      <c r="L963" s="26">
        <v>0</v>
      </c>
      <c r="M963" s="26">
        <v>0</v>
      </c>
      <c r="N963" s="26">
        <v>0</v>
      </c>
      <c r="O963" s="26">
        <v>0</v>
      </c>
      <c r="P963" s="26">
        <v>0</v>
      </c>
      <c r="Q963" s="26">
        <v>0</v>
      </c>
      <c r="R963" s="26">
        <v>0</v>
      </c>
      <c r="S963" s="26">
        <v>0</v>
      </c>
      <c r="T963" s="26">
        <v>0</v>
      </c>
      <c r="U963" s="26">
        <v>0</v>
      </c>
      <c r="V963" s="26">
        <v>0</v>
      </c>
      <c r="W963" s="26">
        <v>0</v>
      </c>
      <c r="X963" s="26">
        <v>0</v>
      </c>
      <c r="Y963" s="26">
        <v>0</v>
      </c>
      <c r="Z963" s="26">
        <v>0</v>
      </c>
      <c r="AA963" s="26">
        <v>0</v>
      </c>
      <c r="AB963" s="26">
        <v>0</v>
      </c>
      <c r="AC963" s="26">
        <v>0</v>
      </c>
      <c r="AD963" s="26">
        <v>0</v>
      </c>
      <c r="AE963" s="26">
        <v>0</v>
      </c>
      <c r="AF963" s="26">
        <v>0</v>
      </c>
      <c r="AG963" s="26"/>
      <c r="AH963" s="26">
        <v>0</v>
      </c>
    </row>
    <row r="964" spans="1:34" x14ac:dyDescent="0.2">
      <c r="A964" s="12" t="s">
        <v>232</v>
      </c>
      <c r="B964" s="12" t="s">
        <v>231</v>
      </c>
      <c r="C964" s="12" t="s">
        <v>237</v>
      </c>
      <c r="D964" s="12" t="s">
        <v>10</v>
      </c>
      <c r="E964" s="12" t="s">
        <v>6</v>
      </c>
      <c r="F964" s="12" t="s">
        <v>11</v>
      </c>
      <c r="G964" s="26"/>
      <c r="H964" s="26">
        <v>0</v>
      </c>
      <c r="I964" s="26"/>
      <c r="J964" s="26"/>
      <c r="K964" s="26"/>
      <c r="L964" s="26"/>
      <c r="M964" s="26"/>
      <c r="N964" s="26"/>
      <c r="O964" s="26"/>
      <c r="P964" s="26"/>
      <c r="Q964" s="26">
        <v>0</v>
      </c>
      <c r="R964" s="26">
        <v>0</v>
      </c>
      <c r="S964" s="26">
        <v>0</v>
      </c>
      <c r="T964" s="26"/>
      <c r="U964" s="26"/>
      <c r="V964" s="26"/>
      <c r="W964" s="26"/>
      <c r="X964" s="26"/>
      <c r="Y964" s="26">
        <v>0</v>
      </c>
      <c r="Z964" s="26">
        <v>0</v>
      </c>
      <c r="AA964" s="26">
        <v>0</v>
      </c>
      <c r="AB964" s="26">
        <v>0</v>
      </c>
      <c r="AC964" s="26">
        <v>0</v>
      </c>
      <c r="AD964" s="26">
        <v>0</v>
      </c>
      <c r="AE964" s="26">
        <v>0</v>
      </c>
      <c r="AF964" s="26"/>
      <c r="AG964" s="26"/>
      <c r="AH964" s="26">
        <v>0</v>
      </c>
    </row>
    <row r="965" spans="1:34" x14ac:dyDescent="0.2">
      <c r="A965" s="12" t="s">
        <v>232</v>
      </c>
      <c r="B965" s="12" t="s">
        <v>231</v>
      </c>
      <c r="C965" s="12" t="s">
        <v>82</v>
      </c>
      <c r="D965" s="12" t="s">
        <v>10</v>
      </c>
      <c r="E965" s="12" t="s">
        <v>6</v>
      </c>
      <c r="F965" s="12" t="s">
        <v>11</v>
      </c>
      <c r="G965" s="26"/>
      <c r="H965" s="26">
        <v>0</v>
      </c>
      <c r="I965" s="26"/>
      <c r="J965" s="26"/>
      <c r="K965" s="26"/>
      <c r="L965" s="26">
        <v>0</v>
      </c>
      <c r="M965" s="26">
        <v>0</v>
      </c>
      <c r="N965" s="26">
        <v>0</v>
      </c>
      <c r="O965" s="26">
        <v>0</v>
      </c>
      <c r="P965" s="26">
        <v>0</v>
      </c>
      <c r="Q965" s="26">
        <v>0</v>
      </c>
      <c r="R965" s="26">
        <v>0</v>
      </c>
      <c r="S965" s="26">
        <v>0</v>
      </c>
      <c r="T965" s="26">
        <v>0</v>
      </c>
      <c r="U965" s="26">
        <v>0</v>
      </c>
      <c r="V965" s="26">
        <v>0</v>
      </c>
      <c r="W965" s="26">
        <v>0</v>
      </c>
      <c r="X965" s="26">
        <v>0</v>
      </c>
      <c r="Y965" s="26">
        <v>0</v>
      </c>
      <c r="Z965" s="26">
        <v>0</v>
      </c>
      <c r="AA965" s="26">
        <v>0</v>
      </c>
      <c r="AB965" s="26">
        <v>0</v>
      </c>
      <c r="AC965" s="26">
        <v>0</v>
      </c>
      <c r="AD965" s="26">
        <v>0</v>
      </c>
      <c r="AE965" s="26">
        <v>0</v>
      </c>
      <c r="AF965" s="26">
        <v>0</v>
      </c>
      <c r="AG965" s="26"/>
      <c r="AH965" s="26">
        <v>0</v>
      </c>
    </row>
    <row r="966" spans="1:34" x14ac:dyDescent="0.2">
      <c r="A966" s="12" t="s">
        <v>232</v>
      </c>
      <c r="B966" s="12" t="s">
        <v>231</v>
      </c>
      <c r="C966" s="12" t="s">
        <v>83</v>
      </c>
      <c r="D966" s="12" t="s">
        <v>10</v>
      </c>
      <c r="E966" s="12" t="s">
        <v>6</v>
      </c>
      <c r="F966" s="12" t="s">
        <v>11</v>
      </c>
      <c r="G966" s="26"/>
      <c r="H966" s="26">
        <v>0.3</v>
      </c>
      <c r="I966" s="26">
        <v>0.3</v>
      </c>
      <c r="J966" s="26">
        <v>0.2</v>
      </c>
      <c r="K966" s="26">
        <v>0.3</v>
      </c>
      <c r="L966" s="26">
        <v>0.3</v>
      </c>
      <c r="M966" s="26">
        <v>15</v>
      </c>
      <c r="N966" s="26">
        <v>15</v>
      </c>
      <c r="O966" s="26">
        <v>0</v>
      </c>
      <c r="P966" s="26">
        <v>0</v>
      </c>
      <c r="Q966" s="26">
        <v>0</v>
      </c>
      <c r="R966" s="26">
        <v>10</v>
      </c>
      <c r="S966" s="26">
        <v>0.1</v>
      </c>
      <c r="T966" s="26">
        <v>0</v>
      </c>
      <c r="U966" s="26">
        <v>0</v>
      </c>
      <c r="V966" s="26">
        <v>0</v>
      </c>
      <c r="W966" s="26">
        <v>0</v>
      </c>
      <c r="X966" s="26">
        <v>0</v>
      </c>
      <c r="Y966" s="26">
        <v>0</v>
      </c>
      <c r="Z966" s="26">
        <v>0</v>
      </c>
      <c r="AA966" s="26">
        <v>0</v>
      </c>
      <c r="AB966" s="26">
        <v>0</v>
      </c>
      <c r="AC966" s="26">
        <v>0</v>
      </c>
      <c r="AD966" s="26">
        <v>0</v>
      </c>
      <c r="AE966" s="26">
        <v>0</v>
      </c>
      <c r="AF966" s="26">
        <v>0</v>
      </c>
      <c r="AG966" s="26"/>
      <c r="AH966" s="26">
        <v>3.4</v>
      </c>
    </row>
    <row r="967" spans="1:34" x14ac:dyDescent="0.2">
      <c r="A967" s="12" t="s">
        <v>232</v>
      </c>
      <c r="B967" s="12" t="s">
        <v>231</v>
      </c>
      <c r="C967" s="12" t="s">
        <v>84</v>
      </c>
      <c r="D967" s="12" t="s">
        <v>10</v>
      </c>
      <c r="E967" s="12" t="s">
        <v>6</v>
      </c>
      <c r="F967" s="12" t="s">
        <v>11</v>
      </c>
      <c r="G967" s="26"/>
      <c r="H967" s="26">
        <v>0</v>
      </c>
      <c r="I967" s="26">
        <v>0</v>
      </c>
      <c r="J967" s="26">
        <v>0</v>
      </c>
      <c r="K967" s="26">
        <v>0</v>
      </c>
      <c r="L967" s="26">
        <v>0</v>
      </c>
      <c r="M967" s="26">
        <v>0</v>
      </c>
      <c r="N967" s="26">
        <v>0</v>
      </c>
      <c r="O967" s="26">
        <v>0</v>
      </c>
      <c r="P967" s="26">
        <v>0</v>
      </c>
      <c r="Q967" s="26">
        <v>0</v>
      </c>
      <c r="R967" s="26">
        <v>0</v>
      </c>
      <c r="S967" s="26">
        <v>0</v>
      </c>
      <c r="T967" s="26">
        <v>0</v>
      </c>
      <c r="U967" s="26">
        <v>0</v>
      </c>
      <c r="V967" s="26">
        <v>0</v>
      </c>
      <c r="W967" s="26">
        <v>0</v>
      </c>
      <c r="X967" s="26">
        <v>0</v>
      </c>
      <c r="Y967" s="26">
        <v>0</v>
      </c>
      <c r="Z967" s="26">
        <v>0</v>
      </c>
      <c r="AA967" s="26">
        <v>0</v>
      </c>
      <c r="AB967" s="26">
        <v>0</v>
      </c>
      <c r="AC967" s="26">
        <v>0</v>
      </c>
      <c r="AD967" s="26">
        <v>0</v>
      </c>
      <c r="AE967" s="26">
        <v>0</v>
      </c>
      <c r="AF967" s="26">
        <v>0</v>
      </c>
      <c r="AG967" s="26"/>
      <c r="AH967" s="26">
        <v>0</v>
      </c>
    </row>
    <row r="968" spans="1:34" x14ac:dyDescent="0.2">
      <c r="A968" s="12" t="s">
        <v>232</v>
      </c>
      <c r="B968" s="12" t="s">
        <v>231</v>
      </c>
      <c r="C968" s="12" t="s">
        <v>85</v>
      </c>
      <c r="D968" s="12" t="s">
        <v>10</v>
      </c>
      <c r="E968" s="12" t="s">
        <v>6</v>
      </c>
      <c r="F968" s="12" t="s">
        <v>11</v>
      </c>
      <c r="G968" s="26"/>
      <c r="H968" s="26">
        <v>0</v>
      </c>
      <c r="I968" s="26"/>
      <c r="J968" s="26">
        <v>0</v>
      </c>
      <c r="K968" s="26"/>
      <c r="L968" s="26">
        <v>0</v>
      </c>
      <c r="M968" s="26">
        <v>0</v>
      </c>
      <c r="N968" s="26">
        <v>0</v>
      </c>
      <c r="O968" s="26">
        <v>0</v>
      </c>
      <c r="P968" s="26">
        <v>0</v>
      </c>
      <c r="Q968" s="26">
        <v>0</v>
      </c>
      <c r="R968" s="26">
        <v>0</v>
      </c>
      <c r="S968" s="26">
        <v>0</v>
      </c>
      <c r="T968" s="26">
        <v>0</v>
      </c>
      <c r="U968" s="26">
        <v>0</v>
      </c>
      <c r="V968" s="26">
        <v>0</v>
      </c>
      <c r="W968" s="26">
        <v>0</v>
      </c>
      <c r="X968" s="26">
        <v>0</v>
      </c>
      <c r="Y968" s="26">
        <v>0</v>
      </c>
      <c r="Z968" s="26">
        <v>0</v>
      </c>
      <c r="AA968" s="26">
        <v>0</v>
      </c>
      <c r="AB968" s="26">
        <v>0</v>
      </c>
      <c r="AC968" s="26">
        <v>0</v>
      </c>
      <c r="AD968" s="26">
        <v>0</v>
      </c>
      <c r="AE968" s="26">
        <v>0</v>
      </c>
      <c r="AF968" s="26">
        <v>0</v>
      </c>
      <c r="AG968" s="26"/>
      <c r="AH968" s="26">
        <v>0</v>
      </c>
    </row>
    <row r="969" spans="1:34" x14ac:dyDescent="0.2">
      <c r="A969" s="12" t="s">
        <v>232</v>
      </c>
      <c r="B969" s="12" t="s">
        <v>231</v>
      </c>
      <c r="C969" s="12" t="s">
        <v>86</v>
      </c>
      <c r="D969" s="12" t="s">
        <v>10</v>
      </c>
      <c r="E969" s="12" t="s">
        <v>6</v>
      </c>
      <c r="F969" s="12" t="s">
        <v>11</v>
      </c>
      <c r="G969" s="26"/>
      <c r="H969" s="26">
        <v>1</v>
      </c>
      <c r="I969" s="26"/>
      <c r="J969" s="26"/>
      <c r="K969" s="26"/>
      <c r="L969" s="26"/>
      <c r="M969" s="26">
        <v>0</v>
      </c>
      <c r="N969" s="26">
        <v>0</v>
      </c>
      <c r="O969" s="26">
        <v>0</v>
      </c>
      <c r="P969" s="26">
        <v>0</v>
      </c>
      <c r="Q969" s="26">
        <v>0</v>
      </c>
      <c r="R969" s="26">
        <v>0</v>
      </c>
      <c r="S969" s="26">
        <v>0</v>
      </c>
      <c r="T969" s="26">
        <v>0</v>
      </c>
      <c r="U969" s="26">
        <v>0</v>
      </c>
      <c r="V969" s="26">
        <v>0</v>
      </c>
      <c r="W969" s="26">
        <v>0</v>
      </c>
      <c r="X969" s="26">
        <v>0</v>
      </c>
      <c r="Y969" s="26">
        <v>0</v>
      </c>
      <c r="Z969" s="26">
        <v>0</v>
      </c>
      <c r="AA969" s="26">
        <v>0</v>
      </c>
      <c r="AB969" s="26">
        <v>0</v>
      </c>
      <c r="AC969" s="26">
        <v>0</v>
      </c>
      <c r="AD969" s="26">
        <v>0</v>
      </c>
      <c r="AE969" s="26">
        <v>0</v>
      </c>
      <c r="AF969" s="26"/>
      <c r="AG969" s="26"/>
      <c r="AH969" s="26">
        <v>0</v>
      </c>
    </row>
    <row r="970" spans="1:34" x14ac:dyDescent="0.2">
      <c r="A970" s="12" t="s">
        <v>232</v>
      </c>
      <c r="B970" s="12" t="s">
        <v>231</v>
      </c>
      <c r="C970" s="12" t="s">
        <v>87</v>
      </c>
      <c r="D970" s="12" t="s">
        <v>10</v>
      </c>
      <c r="E970" s="12" t="s">
        <v>6</v>
      </c>
      <c r="F970" s="12" t="s">
        <v>11</v>
      </c>
      <c r="G970" s="26"/>
      <c r="H970" s="26">
        <v>2</v>
      </c>
      <c r="I970" s="26"/>
      <c r="J970" s="26">
        <v>2</v>
      </c>
      <c r="K970" s="26">
        <v>2</v>
      </c>
      <c r="L970" s="26">
        <v>2</v>
      </c>
      <c r="M970" s="26">
        <v>2</v>
      </c>
      <c r="N970" s="26">
        <v>2</v>
      </c>
      <c r="O970" s="26">
        <v>2.5</v>
      </c>
      <c r="P970" s="26">
        <v>6</v>
      </c>
      <c r="Q970" s="26">
        <v>0</v>
      </c>
      <c r="R970" s="26">
        <v>0</v>
      </c>
      <c r="S970" s="26">
        <v>0.1</v>
      </c>
      <c r="T970" s="26">
        <v>0</v>
      </c>
      <c r="U970" s="26">
        <v>0</v>
      </c>
      <c r="V970" s="26">
        <v>0</v>
      </c>
      <c r="W970" s="26">
        <v>0</v>
      </c>
      <c r="X970" s="26">
        <v>0</v>
      </c>
      <c r="Y970" s="26">
        <v>0</v>
      </c>
      <c r="Z970" s="26">
        <v>0</v>
      </c>
      <c r="AA970" s="26">
        <v>0</v>
      </c>
      <c r="AB970" s="26">
        <v>0</v>
      </c>
      <c r="AC970" s="26">
        <v>0</v>
      </c>
      <c r="AD970" s="26">
        <v>0</v>
      </c>
      <c r="AE970" s="26">
        <v>0</v>
      </c>
      <c r="AF970" s="26">
        <v>0</v>
      </c>
      <c r="AG970" s="26"/>
      <c r="AH970" s="26">
        <v>0</v>
      </c>
    </row>
    <row r="971" spans="1:34" x14ac:dyDescent="0.2">
      <c r="A971" s="12" t="s">
        <v>232</v>
      </c>
      <c r="B971" s="12" t="s">
        <v>231</v>
      </c>
      <c r="C971" s="12" t="s">
        <v>88</v>
      </c>
      <c r="D971" s="12" t="s">
        <v>10</v>
      </c>
      <c r="E971" s="12" t="s">
        <v>6</v>
      </c>
      <c r="F971" s="12" t="s">
        <v>11</v>
      </c>
      <c r="G971" s="26"/>
      <c r="H971" s="26">
        <v>0</v>
      </c>
      <c r="I971" s="26"/>
      <c r="J971" s="26"/>
      <c r="K971" s="26">
        <v>0</v>
      </c>
      <c r="L971" s="26"/>
      <c r="M971" s="26"/>
      <c r="N971" s="26"/>
      <c r="O971" s="26"/>
      <c r="P971" s="26">
        <v>0</v>
      </c>
      <c r="Q971" s="26">
        <v>0</v>
      </c>
      <c r="R971" s="26">
        <v>0</v>
      </c>
      <c r="S971" s="26">
        <v>0</v>
      </c>
      <c r="T971" s="26">
        <v>0</v>
      </c>
      <c r="U971" s="26">
        <v>0</v>
      </c>
      <c r="V971" s="26">
        <v>0</v>
      </c>
      <c r="W971" s="26">
        <v>0</v>
      </c>
      <c r="X971" s="26">
        <v>0</v>
      </c>
      <c r="Y971" s="26">
        <v>0</v>
      </c>
      <c r="Z971" s="26">
        <v>0</v>
      </c>
      <c r="AA971" s="26">
        <v>0</v>
      </c>
      <c r="AB971" s="26">
        <v>0</v>
      </c>
      <c r="AC971" s="26">
        <v>0</v>
      </c>
      <c r="AD971" s="26">
        <v>0</v>
      </c>
      <c r="AE971" s="26">
        <v>0</v>
      </c>
      <c r="AF971" s="26"/>
      <c r="AG971" s="26"/>
      <c r="AH971" s="26">
        <v>0</v>
      </c>
    </row>
    <row r="972" spans="1:34" x14ac:dyDescent="0.2">
      <c r="A972" s="12" t="s">
        <v>232</v>
      </c>
      <c r="B972" s="12" t="s">
        <v>231</v>
      </c>
      <c r="C972" s="12" t="s">
        <v>89</v>
      </c>
      <c r="D972" s="12" t="s">
        <v>10</v>
      </c>
      <c r="E972" s="12" t="s">
        <v>6</v>
      </c>
      <c r="F972" s="12" t="s">
        <v>11</v>
      </c>
      <c r="G972" s="26"/>
      <c r="H972" s="26">
        <v>0</v>
      </c>
      <c r="I972" s="26"/>
      <c r="J972" s="26"/>
      <c r="K972" s="26"/>
      <c r="L972" s="26">
        <v>0</v>
      </c>
      <c r="M972" s="26">
        <v>0</v>
      </c>
      <c r="N972" s="26">
        <v>0</v>
      </c>
      <c r="O972" s="26">
        <v>0</v>
      </c>
      <c r="P972" s="26">
        <v>0</v>
      </c>
      <c r="Q972" s="26">
        <v>0</v>
      </c>
      <c r="R972" s="26">
        <v>0.5</v>
      </c>
      <c r="S972" s="26">
        <v>0</v>
      </c>
      <c r="T972" s="26">
        <v>0</v>
      </c>
      <c r="U972" s="26">
        <v>0</v>
      </c>
      <c r="V972" s="26">
        <v>0</v>
      </c>
      <c r="W972" s="26">
        <v>0</v>
      </c>
      <c r="X972" s="26">
        <v>0</v>
      </c>
      <c r="Y972" s="26">
        <v>0</v>
      </c>
      <c r="Z972" s="26">
        <v>0</v>
      </c>
      <c r="AA972" s="26">
        <v>0</v>
      </c>
      <c r="AB972" s="26">
        <v>0</v>
      </c>
      <c r="AC972" s="26">
        <v>0</v>
      </c>
      <c r="AD972" s="26">
        <v>0</v>
      </c>
      <c r="AE972" s="26">
        <v>0</v>
      </c>
      <c r="AF972" s="26">
        <v>0</v>
      </c>
      <c r="AG972" s="26"/>
      <c r="AH972" s="26">
        <v>0.2</v>
      </c>
    </row>
    <row r="973" spans="1:34" x14ac:dyDescent="0.2">
      <c r="A973" s="12" t="s">
        <v>232</v>
      </c>
      <c r="B973" s="12" t="s">
        <v>231</v>
      </c>
      <c r="C973" s="12" t="s">
        <v>90</v>
      </c>
      <c r="D973" s="12" t="s">
        <v>10</v>
      </c>
      <c r="E973" s="12" t="s">
        <v>6</v>
      </c>
      <c r="F973" s="12" t="s">
        <v>11</v>
      </c>
      <c r="G973" s="26"/>
      <c r="H973" s="26">
        <v>0</v>
      </c>
      <c r="I973" s="26"/>
      <c r="J973" s="26"/>
      <c r="K973" s="26"/>
      <c r="L973" s="26"/>
      <c r="M973" s="26">
        <v>0</v>
      </c>
      <c r="N973" s="26">
        <v>0</v>
      </c>
      <c r="O973" s="26">
        <v>0</v>
      </c>
      <c r="P973" s="26">
        <v>0</v>
      </c>
      <c r="Q973" s="26">
        <v>0</v>
      </c>
      <c r="R973" s="26">
        <v>0</v>
      </c>
      <c r="S973" s="26">
        <v>0</v>
      </c>
      <c r="T973" s="26">
        <v>0</v>
      </c>
      <c r="U973" s="26">
        <v>0</v>
      </c>
      <c r="V973" s="26">
        <v>0</v>
      </c>
      <c r="W973" s="26">
        <v>0</v>
      </c>
      <c r="X973" s="26">
        <v>0</v>
      </c>
      <c r="Y973" s="26">
        <v>0</v>
      </c>
      <c r="Z973" s="26">
        <v>0</v>
      </c>
      <c r="AA973" s="26">
        <v>0</v>
      </c>
      <c r="AB973" s="26">
        <v>0</v>
      </c>
      <c r="AC973" s="26">
        <v>0</v>
      </c>
      <c r="AD973" s="26">
        <v>0</v>
      </c>
      <c r="AE973" s="26">
        <v>0</v>
      </c>
      <c r="AF973" s="26">
        <v>0</v>
      </c>
      <c r="AG973" s="26"/>
      <c r="AH973" s="26">
        <v>0</v>
      </c>
    </row>
    <row r="974" spans="1:34" x14ac:dyDescent="0.2">
      <c r="A974" s="12" t="s">
        <v>232</v>
      </c>
      <c r="B974" s="12" t="s">
        <v>231</v>
      </c>
      <c r="C974" s="12" t="s">
        <v>91</v>
      </c>
      <c r="D974" s="12" t="s">
        <v>10</v>
      </c>
      <c r="E974" s="12" t="s">
        <v>6</v>
      </c>
      <c r="F974" s="12" t="s">
        <v>11</v>
      </c>
      <c r="G974" s="26">
        <v>0</v>
      </c>
      <c r="H974" s="26">
        <v>0</v>
      </c>
      <c r="I974" s="26">
        <v>0</v>
      </c>
      <c r="J974" s="26">
        <v>0</v>
      </c>
      <c r="K974" s="26">
        <v>0</v>
      </c>
      <c r="L974" s="26">
        <v>0</v>
      </c>
      <c r="M974" s="26">
        <v>0</v>
      </c>
      <c r="N974" s="26">
        <v>0</v>
      </c>
      <c r="O974" s="26">
        <v>0</v>
      </c>
      <c r="P974" s="26">
        <v>0</v>
      </c>
      <c r="Q974" s="26">
        <v>0</v>
      </c>
      <c r="R974" s="26">
        <v>0</v>
      </c>
      <c r="S974" s="26">
        <v>0</v>
      </c>
      <c r="T974" s="26">
        <v>0</v>
      </c>
      <c r="U974" s="26">
        <v>0</v>
      </c>
      <c r="V974" s="26">
        <v>0</v>
      </c>
      <c r="W974" s="26">
        <v>0</v>
      </c>
      <c r="X974" s="26">
        <v>0</v>
      </c>
      <c r="Y974" s="26">
        <v>0</v>
      </c>
      <c r="Z974" s="26">
        <v>0</v>
      </c>
      <c r="AA974" s="26">
        <v>0</v>
      </c>
      <c r="AB974" s="26">
        <v>0</v>
      </c>
      <c r="AC974" s="26">
        <v>0</v>
      </c>
      <c r="AD974" s="26">
        <v>0</v>
      </c>
      <c r="AE974" s="26">
        <v>0</v>
      </c>
      <c r="AF974" s="26">
        <v>0</v>
      </c>
      <c r="AG974" s="26"/>
      <c r="AH974" s="26">
        <v>0</v>
      </c>
    </row>
    <row r="975" spans="1:34" x14ac:dyDescent="0.2">
      <c r="A975" s="12" t="s">
        <v>232</v>
      </c>
      <c r="B975" s="12" t="s">
        <v>231</v>
      </c>
      <c r="C975" s="12" t="s">
        <v>249</v>
      </c>
      <c r="D975" s="12" t="s">
        <v>10</v>
      </c>
      <c r="E975" s="12" t="s">
        <v>6</v>
      </c>
      <c r="F975" s="12" t="s">
        <v>11</v>
      </c>
      <c r="G975" s="26">
        <v>0</v>
      </c>
      <c r="H975" s="26">
        <v>0</v>
      </c>
      <c r="I975" s="26">
        <v>0</v>
      </c>
      <c r="J975" s="26">
        <v>0</v>
      </c>
      <c r="K975" s="26">
        <v>0</v>
      </c>
      <c r="L975" s="26">
        <v>0</v>
      </c>
      <c r="M975" s="26">
        <v>0</v>
      </c>
      <c r="N975" s="26"/>
      <c r="O975" s="26"/>
      <c r="P975" s="26">
        <v>0</v>
      </c>
      <c r="Q975" s="26">
        <v>0</v>
      </c>
      <c r="R975" s="26">
        <v>0</v>
      </c>
      <c r="S975" s="26">
        <v>0</v>
      </c>
      <c r="T975" s="26">
        <v>0</v>
      </c>
      <c r="U975" s="26">
        <v>0</v>
      </c>
      <c r="V975" s="26">
        <v>0</v>
      </c>
      <c r="W975" s="26">
        <v>0</v>
      </c>
      <c r="X975" s="26">
        <v>0</v>
      </c>
      <c r="Y975" s="26">
        <v>0</v>
      </c>
      <c r="Z975" s="26">
        <v>0</v>
      </c>
      <c r="AA975" s="26">
        <v>0</v>
      </c>
      <c r="AB975" s="26">
        <v>0</v>
      </c>
      <c r="AC975" s="26">
        <v>0</v>
      </c>
      <c r="AD975" s="26">
        <v>0</v>
      </c>
      <c r="AE975" s="26">
        <v>0</v>
      </c>
      <c r="AF975" s="26"/>
      <c r="AG975" s="26"/>
      <c r="AH975" s="26">
        <v>0</v>
      </c>
    </row>
    <row r="976" spans="1:34" x14ac:dyDescent="0.2">
      <c r="A976" s="12" t="s">
        <v>232</v>
      </c>
      <c r="B976" s="12" t="s">
        <v>231</v>
      </c>
      <c r="C976" s="12" t="s">
        <v>92</v>
      </c>
      <c r="D976" s="12" t="s">
        <v>10</v>
      </c>
      <c r="E976" s="12" t="s">
        <v>6</v>
      </c>
      <c r="F976" s="12" t="s">
        <v>11</v>
      </c>
      <c r="G976" s="26"/>
      <c r="H976" s="26">
        <v>0.6</v>
      </c>
      <c r="I976" s="26"/>
      <c r="J976" s="26"/>
      <c r="K976" s="26"/>
      <c r="L976" s="26"/>
      <c r="M976" s="26"/>
      <c r="N976" s="26">
        <v>0</v>
      </c>
      <c r="O976" s="26">
        <v>0</v>
      </c>
      <c r="P976" s="26">
        <v>0.2</v>
      </c>
      <c r="Q976" s="26">
        <v>1.1000000000000001</v>
      </c>
      <c r="R976" s="26">
        <v>1.5</v>
      </c>
      <c r="S976" s="26">
        <v>0</v>
      </c>
      <c r="T976" s="26">
        <v>0</v>
      </c>
      <c r="U976" s="26">
        <v>0</v>
      </c>
      <c r="V976" s="26">
        <v>0</v>
      </c>
      <c r="W976" s="26">
        <v>0</v>
      </c>
      <c r="X976" s="26">
        <v>0</v>
      </c>
      <c r="Y976" s="26">
        <v>0</v>
      </c>
      <c r="Z976" s="26">
        <v>0</v>
      </c>
      <c r="AA976" s="26">
        <v>0</v>
      </c>
      <c r="AB976" s="26">
        <v>0</v>
      </c>
      <c r="AC976" s="26">
        <v>0</v>
      </c>
      <c r="AD976" s="26">
        <v>0</v>
      </c>
      <c r="AE976" s="26">
        <v>0</v>
      </c>
      <c r="AF976" s="26">
        <v>0</v>
      </c>
      <c r="AG976" s="26"/>
      <c r="AH976" s="26">
        <v>0.9</v>
      </c>
    </row>
    <row r="977" spans="1:34" x14ac:dyDescent="0.2">
      <c r="A977" s="12" t="s">
        <v>232</v>
      </c>
      <c r="B977" s="12" t="s">
        <v>231</v>
      </c>
      <c r="C977" s="12" t="s">
        <v>93</v>
      </c>
      <c r="D977" s="12" t="s">
        <v>10</v>
      </c>
      <c r="E977" s="12" t="s">
        <v>6</v>
      </c>
      <c r="F977" s="12" t="s">
        <v>11</v>
      </c>
      <c r="G977" s="26"/>
      <c r="H977" s="26">
        <v>0</v>
      </c>
      <c r="I977" s="26"/>
      <c r="J977" s="26"/>
      <c r="K977" s="26"/>
      <c r="L977" s="26">
        <v>0</v>
      </c>
      <c r="M977" s="26">
        <v>0</v>
      </c>
      <c r="N977" s="26">
        <v>0</v>
      </c>
      <c r="O977" s="26">
        <v>0</v>
      </c>
      <c r="P977" s="26">
        <v>0</v>
      </c>
      <c r="Q977" s="26">
        <v>0</v>
      </c>
      <c r="R977" s="26">
        <v>0</v>
      </c>
      <c r="S977" s="26">
        <v>0</v>
      </c>
      <c r="T977" s="26">
        <v>0</v>
      </c>
      <c r="U977" s="26">
        <v>0</v>
      </c>
      <c r="V977" s="26">
        <v>0</v>
      </c>
      <c r="W977" s="26">
        <v>0</v>
      </c>
      <c r="X977" s="26">
        <v>0</v>
      </c>
      <c r="Y977" s="26">
        <v>0</v>
      </c>
      <c r="Z977" s="26">
        <v>0</v>
      </c>
      <c r="AA977" s="26">
        <v>0</v>
      </c>
      <c r="AB977" s="26">
        <v>0</v>
      </c>
      <c r="AC977" s="26">
        <v>0</v>
      </c>
      <c r="AD977" s="26">
        <v>0</v>
      </c>
      <c r="AE977" s="26">
        <v>0</v>
      </c>
      <c r="AF977" s="26">
        <v>0</v>
      </c>
      <c r="AG977" s="26"/>
      <c r="AH977" s="26">
        <v>0</v>
      </c>
    </row>
    <row r="978" spans="1:34" x14ac:dyDescent="0.2">
      <c r="A978" s="12" t="s">
        <v>232</v>
      </c>
      <c r="B978" s="12" t="s">
        <v>231</v>
      </c>
      <c r="C978" s="12" t="s">
        <v>94</v>
      </c>
      <c r="D978" s="12" t="s">
        <v>10</v>
      </c>
      <c r="E978" s="12" t="s">
        <v>6</v>
      </c>
      <c r="F978" s="12" t="s">
        <v>11</v>
      </c>
      <c r="G978" s="26"/>
      <c r="H978" s="26">
        <v>0</v>
      </c>
      <c r="I978" s="26"/>
      <c r="J978" s="26"/>
      <c r="K978" s="26"/>
      <c r="L978" s="26">
        <v>0</v>
      </c>
      <c r="M978" s="26">
        <v>1</v>
      </c>
      <c r="N978" s="26">
        <v>204.1</v>
      </c>
      <c r="O978" s="26">
        <v>18.600000000000001</v>
      </c>
      <c r="P978" s="26">
        <v>39.1</v>
      </c>
      <c r="Q978" s="26">
        <v>12.2</v>
      </c>
      <c r="R978" s="26">
        <v>21.1</v>
      </c>
      <c r="S978" s="26">
        <v>0</v>
      </c>
      <c r="T978" s="26">
        <v>10.6</v>
      </c>
      <c r="U978" s="26">
        <v>0</v>
      </c>
      <c r="V978" s="26">
        <v>0</v>
      </c>
      <c r="W978" s="26">
        <v>0</v>
      </c>
      <c r="X978" s="26">
        <v>0</v>
      </c>
      <c r="Y978" s="26">
        <v>0</v>
      </c>
      <c r="Z978" s="26">
        <v>0</v>
      </c>
      <c r="AA978" s="26">
        <v>0</v>
      </c>
      <c r="AB978" s="26">
        <v>0</v>
      </c>
      <c r="AC978" s="26">
        <v>0</v>
      </c>
      <c r="AD978" s="26">
        <v>0</v>
      </c>
      <c r="AE978" s="26">
        <v>0</v>
      </c>
      <c r="AF978" s="26">
        <v>0</v>
      </c>
      <c r="AG978" s="26"/>
      <c r="AH978" s="26">
        <v>11.1</v>
      </c>
    </row>
    <row r="979" spans="1:34" x14ac:dyDescent="0.2">
      <c r="A979" s="12" t="s">
        <v>232</v>
      </c>
      <c r="B979" s="12" t="s">
        <v>231</v>
      </c>
      <c r="C979" s="12" t="s">
        <v>95</v>
      </c>
      <c r="D979" s="12" t="s">
        <v>10</v>
      </c>
      <c r="E979" s="12" t="s">
        <v>6</v>
      </c>
      <c r="F979" s="12" t="s">
        <v>11</v>
      </c>
      <c r="G979" s="26"/>
      <c r="H979" s="26">
        <v>0</v>
      </c>
      <c r="I979" s="26">
        <v>0</v>
      </c>
      <c r="J979" s="26">
        <v>0</v>
      </c>
      <c r="K979" s="26">
        <v>0</v>
      </c>
      <c r="L979" s="26">
        <v>0</v>
      </c>
      <c r="M979" s="26">
        <v>0</v>
      </c>
      <c r="N979" s="26">
        <v>0</v>
      </c>
      <c r="O979" s="26">
        <v>0</v>
      </c>
      <c r="P979" s="26">
        <v>0</v>
      </c>
      <c r="Q979" s="26">
        <v>0</v>
      </c>
      <c r="R979" s="26">
        <v>0</v>
      </c>
      <c r="S979" s="26">
        <v>0</v>
      </c>
      <c r="T979" s="26">
        <v>0</v>
      </c>
      <c r="U979" s="26">
        <v>0</v>
      </c>
      <c r="V979" s="26">
        <v>0</v>
      </c>
      <c r="W979" s="26">
        <v>0</v>
      </c>
      <c r="X979" s="26">
        <v>0</v>
      </c>
      <c r="Y979" s="26">
        <v>0</v>
      </c>
      <c r="Z979" s="26">
        <v>0</v>
      </c>
      <c r="AA979" s="26">
        <v>0</v>
      </c>
      <c r="AB979" s="26">
        <v>0</v>
      </c>
      <c r="AC979" s="26">
        <v>0</v>
      </c>
      <c r="AD979" s="26">
        <v>0</v>
      </c>
      <c r="AE979" s="26">
        <v>0</v>
      </c>
      <c r="AF979" s="26">
        <v>0</v>
      </c>
      <c r="AG979" s="26"/>
      <c r="AH979" s="26">
        <v>0</v>
      </c>
    </row>
    <row r="980" spans="1:34" x14ac:dyDescent="0.2">
      <c r="A980" s="12" t="s">
        <v>232</v>
      </c>
      <c r="B980" s="12" t="s">
        <v>231</v>
      </c>
      <c r="C980" s="12" t="s">
        <v>96</v>
      </c>
      <c r="D980" s="12" t="s">
        <v>10</v>
      </c>
      <c r="E980" s="12" t="s">
        <v>6</v>
      </c>
      <c r="F980" s="12" t="s">
        <v>11</v>
      </c>
      <c r="G980" s="26"/>
      <c r="H980" s="26">
        <v>0</v>
      </c>
      <c r="I980" s="26">
        <v>0</v>
      </c>
      <c r="J980" s="26">
        <v>0</v>
      </c>
      <c r="K980" s="26">
        <v>0</v>
      </c>
      <c r="L980" s="26">
        <v>0</v>
      </c>
      <c r="M980" s="26">
        <v>0</v>
      </c>
      <c r="N980" s="26">
        <v>0</v>
      </c>
      <c r="O980" s="26">
        <v>0</v>
      </c>
      <c r="P980" s="26">
        <v>0</v>
      </c>
      <c r="Q980" s="26">
        <v>0</v>
      </c>
      <c r="R980" s="26">
        <v>0</v>
      </c>
      <c r="S980" s="26">
        <v>0</v>
      </c>
      <c r="T980" s="26">
        <v>0</v>
      </c>
      <c r="U980" s="26">
        <v>0</v>
      </c>
      <c r="V980" s="26">
        <v>0</v>
      </c>
      <c r="W980" s="26">
        <v>0</v>
      </c>
      <c r="X980" s="26">
        <v>0</v>
      </c>
      <c r="Y980" s="26">
        <v>0</v>
      </c>
      <c r="Z980" s="26">
        <v>0</v>
      </c>
      <c r="AA980" s="26">
        <v>0</v>
      </c>
      <c r="AB980" s="26">
        <v>0</v>
      </c>
      <c r="AC980" s="26">
        <v>0</v>
      </c>
      <c r="AD980" s="26">
        <v>0</v>
      </c>
      <c r="AE980" s="26">
        <v>0</v>
      </c>
      <c r="AF980" s="26">
        <v>0</v>
      </c>
      <c r="AG980" s="26"/>
      <c r="AH980" s="26">
        <v>0</v>
      </c>
    </row>
    <row r="981" spans="1:34" x14ac:dyDescent="0.2">
      <c r="A981" s="12" t="s">
        <v>232</v>
      </c>
      <c r="B981" s="12" t="s">
        <v>231</v>
      </c>
      <c r="C981" s="12" t="s">
        <v>97</v>
      </c>
      <c r="D981" s="12" t="s">
        <v>10</v>
      </c>
      <c r="E981" s="12" t="s">
        <v>6</v>
      </c>
      <c r="F981" s="12" t="s">
        <v>11</v>
      </c>
      <c r="G981" s="26">
        <v>0</v>
      </c>
      <c r="H981" s="26">
        <v>0</v>
      </c>
      <c r="I981" s="26"/>
      <c r="J981" s="26"/>
      <c r="K981" s="26"/>
      <c r="L981" s="26">
        <v>0</v>
      </c>
      <c r="M981" s="26">
        <v>0</v>
      </c>
      <c r="N981" s="26">
        <v>0</v>
      </c>
      <c r="O981" s="26">
        <v>0</v>
      </c>
      <c r="P981" s="26">
        <v>0</v>
      </c>
      <c r="Q981" s="26">
        <v>0</v>
      </c>
      <c r="R981" s="26">
        <v>0</v>
      </c>
      <c r="S981" s="26">
        <v>0</v>
      </c>
      <c r="T981" s="26">
        <v>0</v>
      </c>
      <c r="U981" s="26">
        <v>0</v>
      </c>
      <c r="V981" s="26">
        <v>0</v>
      </c>
      <c r="W981" s="26">
        <v>0</v>
      </c>
      <c r="X981" s="26">
        <v>0</v>
      </c>
      <c r="Y981" s="26">
        <v>0</v>
      </c>
      <c r="Z981" s="26">
        <v>0</v>
      </c>
      <c r="AA981" s="26">
        <v>0</v>
      </c>
      <c r="AB981" s="26">
        <v>0</v>
      </c>
      <c r="AC981" s="26">
        <v>0</v>
      </c>
      <c r="AD981" s="26">
        <v>0</v>
      </c>
      <c r="AE981" s="26">
        <v>0</v>
      </c>
      <c r="AF981" s="26">
        <v>0</v>
      </c>
      <c r="AG981" s="26"/>
      <c r="AH981" s="26">
        <v>0</v>
      </c>
    </row>
    <row r="982" spans="1:34" x14ac:dyDescent="0.2">
      <c r="A982" s="12" t="s">
        <v>232</v>
      </c>
      <c r="B982" s="12" t="s">
        <v>231</v>
      </c>
      <c r="C982" s="12" t="s">
        <v>98</v>
      </c>
      <c r="D982" s="12" t="s">
        <v>10</v>
      </c>
      <c r="E982" s="12" t="s">
        <v>6</v>
      </c>
      <c r="F982" s="12" t="s">
        <v>11</v>
      </c>
      <c r="G982" s="26"/>
      <c r="H982" s="26">
        <v>0</v>
      </c>
      <c r="I982" s="26"/>
      <c r="J982" s="26"/>
      <c r="K982" s="26"/>
      <c r="L982" s="26"/>
      <c r="M982" s="26">
        <v>0</v>
      </c>
      <c r="N982" s="26">
        <v>0</v>
      </c>
      <c r="O982" s="26">
        <v>0</v>
      </c>
      <c r="P982" s="26">
        <v>0</v>
      </c>
      <c r="Q982" s="26">
        <v>0</v>
      </c>
      <c r="R982" s="26">
        <v>0</v>
      </c>
      <c r="S982" s="26">
        <v>0</v>
      </c>
      <c r="T982" s="26">
        <v>0</v>
      </c>
      <c r="U982" s="26">
        <v>0</v>
      </c>
      <c r="V982" s="26">
        <v>0</v>
      </c>
      <c r="W982" s="26">
        <v>0</v>
      </c>
      <c r="X982" s="26">
        <v>0</v>
      </c>
      <c r="Y982" s="26">
        <v>0</v>
      </c>
      <c r="Z982" s="26">
        <v>0</v>
      </c>
      <c r="AA982" s="26">
        <v>0</v>
      </c>
      <c r="AB982" s="26">
        <v>0</v>
      </c>
      <c r="AC982" s="26">
        <v>0</v>
      </c>
      <c r="AD982" s="26">
        <v>0</v>
      </c>
      <c r="AE982" s="26">
        <v>0</v>
      </c>
      <c r="AF982" s="26">
        <v>0</v>
      </c>
      <c r="AG982" s="26"/>
      <c r="AH982" s="26">
        <v>0</v>
      </c>
    </row>
    <row r="983" spans="1:34" s="12" customFormat="1" x14ac:dyDescent="0.2">
      <c r="A983" s="12" t="s">
        <v>232</v>
      </c>
      <c r="B983" s="12" t="s">
        <v>231</v>
      </c>
      <c r="C983" s="12" t="s">
        <v>99</v>
      </c>
      <c r="D983" s="12" t="s">
        <v>10</v>
      </c>
      <c r="E983" s="12" t="s">
        <v>6</v>
      </c>
      <c r="F983" s="12" t="s">
        <v>11</v>
      </c>
      <c r="G983" s="26"/>
      <c r="H983" s="26">
        <v>0</v>
      </c>
      <c r="I983" s="26"/>
      <c r="J983" s="26"/>
      <c r="K983" s="26"/>
      <c r="L983" s="26">
        <v>0</v>
      </c>
      <c r="M983" s="26">
        <v>0</v>
      </c>
      <c r="N983" s="26">
        <v>0</v>
      </c>
      <c r="O983" s="26">
        <v>0</v>
      </c>
      <c r="P983" s="26">
        <v>0</v>
      </c>
      <c r="Q983" s="26">
        <v>0</v>
      </c>
      <c r="R983" s="26">
        <v>0</v>
      </c>
      <c r="S983" s="26">
        <v>0</v>
      </c>
      <c r="T983" s="26">
        <v>0</v>
      </c>
      <c r="U983" s="26">
        <v>0</v>
      </c>
      <c r="V983" s="26">
        <v>0</v>
      </c>
      <c r="W983" s="26">
        <v>0</v>
      </c>
      <c r="X983" s="26">
        <v>0</v>
      </c>
      <c r="Y983" s="26">
        <v>0</v>
      </c>
      <c r="Z983" s="26">
        <v>0</v>
      </c>
      <c r="AA983" s="26">
        <v>0</v>
      </c>
      <c r="AB983" s="26">
        <v>0</v>
      </c>
      <c r="AC983" s="26">
        <v>0</v>
      </c>
      <c r="AD983" s="26">
        <v>0</v>
      </c>
      <c r="AE983" s="26">
        <v>0</v>
      </c>
      <c r="AF983" s="26">
        <v>0</v>
      </c>
      <c r="AG983" s="26"/>
      <c r="AH983" s="26">
        <v>0</v>
      </c>
    </row>
    <row r="984" spans="1:34" x14ac:dyDescent="0.2">
      <c r="A984" s="12" t="s">
        <v>232</v>
      </c>
      <c r="B984" s="12" t="s">
        <v>231</v>
      </c>
      <c r="C984" s="12" t="s">
        <v>100</v>
      </c>
      <c r="D984" s="12" t="s">
        <v>10</v>
      </c>
      <c r="E984" s="12" t="s">
        <v>6</v>
      </c>
      <c r="F984" s="12" t="s">
        <v>11</v>
      </c>
      <c r="G984" s="26"/>
      <c r="H984" s="26">
        <v>0.5</v>
      </c>
      <c r="I984" s="26">
        <v>4</v>
      </c>
      <c r="J984" s="26">
        <v>0</v>
      </c>
      <c r="K984" s="26">
        <v>0</v>
      </c>
      <c r="L984" s="26">
        <v>53.7</v>
      </c>
      <c r="M984" s="26">
        <v>2.6</v>
      </c>
      <c r="N984" s="26">
        <v>0.8</v>
      </c>
      <c r="O984" s="26">
        <v>0</v>
      </c>
      <c r="P984" s="26">
        <v>0</v>
      </c>
      <c r="Q984" s="26">
        <v>0</v>
      </c>
      <c r="R984" s="26">
        <v>0</v>
      </c>
      <c r="S984" s="26">
        <v>0</v>
      </c>
      <c r="T984" s="26">
        <v>0</v>
      </c>
      <c r="U984" s="26">
        <v>0</v>
      </c>
      <c r="V984" s="26">
        <v>0</v>
      </c>
      <c r="W984" s="26">
        <v>0</v>
      </c>
      <c r="X984" s="26">
        <v>0</v>
      </c>
      <c r="Y984" s="26">
        <v>0</v>
      </c>
      <c r="Z984" s="26">
        <v>0</v>
      </c>
      <c r="AA984" s="26">
        <v>0</v>
      </c>
      <c r="AB984" s="26">
        <v>0</v>
      </c>
      <c r="AC984" s="26">
        <v>0</v>
      </c>
      <c r="AD984" s="26">
        <v>0</v>
      </c>
      <c r="AE984" s="26">
        <v>0</v>
      </c>
      <c r="AF984" s="26">
        <v>0</v>
      </c>
      <c r="AG984" s="26"/>
      <c r="AH984" s="26">
        <v>0</v>
      </c>
    </row>
    <row r="985" spans="1:34" x14ac:dyDescent="0.2">
      <c r="A985" s="12" t="s">
        <v>232</v>
      </c>
      <c r="B985" s="12" t="s">
        <v>231</v>
      </c>
      <c r="C985" s="12" t="s">
        <v>101</v>
      </c>
      <c r="D985" s="12" t="s">
        <v>10</v>
      </c>
      <c r="E985" s="12" t="s">
        <v>6</v>
      </c>
      <c r="F985" s="12" t="s">
        <v>11</v>
      </c>
      <c r="G985" s="26">
        <v>0</v>
      </c>
      <c r="H985" s="26">
        <v>0</v>
      </c>
      <c r="I985" s="26"/>
      <c r="J985" s="26">
        <v>0</v>
      </c>
      <c r="K985" s="26"/>
      <c r="L985" s="26"/>
      <c r="M985" s="26"/>
      <c r="N985" s="26">
        <v>0</v>
      </c>
      <c r="O985" s="26">
        <v>0</v>
      </c>
      <c r="P985" s="26">
        <v>0</v>
      </c>
      <c r="Q985" s="26">
        <v>0</v>
      </c>
      <c r="R985" s="26">
        <v>0</v>
      </c>
      <c r="S985" s="26">
        <v>0</v>
      </c>
      <c r="T985" s="26">
        <v>0</v>
      </c>
      <c r="U985" s="26">
        <v>0</v>
      </c>
      <c r="V985" s="26">
        <v>0</v>
      </c>
      <c r="W985" s="26">
        <v>0</v>
      </c>
      <c r="X985" s="26">
        <v>0</v>
      </c>
      <c r="Y985" s="26">
        <v>0</v>
      </c>
      <c r="Z985" s="26">
        <v>0</v>
      </c>
      <c r="AA985" s="26">
        <v>0</v>
      </c>
      <c r="AB985" s="26">
        <v>0</v>
      </c>
      <c r="AC985" s="26">
        <v>0</v>
      </c>
      <c r="AD985" s="26">
        <v>0</v>
      </c>
      <c r="AE985" s="26">
        <v>0</v>
      </c>
      <c r="AF985" s="26">
        <v>0</v>
      </c>
      <c r="AG985" s="26"/>
      <c r="AH985" s="26">
        <v>0</v>
      </c>
    </row>
    <row r="986" spans="1:34" x14ac:dyDescent="0.2">
      <c r="A986" s="12" t="s">
        <v>232</v>
      </c>
      <c r="B986" s="12" t="s">
        <v>231</v>
      </c>
      <c r="C986" s="12" t="s">
        <v>102</v>
      </c>
      <c r="D986" s="12" t="s">
        <v>10</v>
      </c>
      <c r="E986" s="12" t="s">
        <v>6</v>
      </c>
      <c r="F986" s="12" t="s">
        <v>11</v>
      </c>
      <c r="G986" s="26"/>
      <c r="H986" s="26">
        <v>0</v>
      </c>
      <c r="I986" s="26"/>
      <c r="J986" s="26"/>
      <c r="K986" s="26"/>
      <c r="L986" s="26"/>
      <c r="M986" s="26"/>
      <c r="N986" s="26">
        <v>0</v>
      </c>
      <c r="O986" s="26">
        <v>0</v>
      </c>
      <c r="P986" s="26">
        <v>0</v>
      </c>
      <c r="Q986" s="26">
        <v>0</v>
      </c>
      <c r="R986" s="26">
        <v>0</v>
      </c>
      <c r="S986" s="26">
        <v>0</v>
      </c>
      <c r="T986" s="26">
        <v>0</v>
      </c>
      <c r="U986" s="26">
        <v>0</v>
      </c>
      <c r="V986" s="26">
        <v>0</v>
      </c>
      <c r="W986" s="26">
        <v>0</v>
      </c>
      <c r="X986" s="26">
        <v>0</v>
      </c>
      <c r="Y986" s="26">
        <v>0</v>
      </c>
      <c r="Z986" s="26">
        <v>0</v>
      </c>
      <c r="AA986" s="26">
        <v>0</v>
      </c>
      <c r="AB986" s="26">
        <v>0</v>
      </c>
      <c r="AC986" s="26">
        <v>0</v>
      </c>
      <c r="AD986" s="26">
        <v>0</v>
      </c>
      <c r="AE986" s="26">
        <v>0</v>
      </c>
      <c r="AF986" s="26">
        <v>0</v>
      </c>
      <c r="AG986" s="26"/>
      <c r="AH986" s="26">
        <v>0</v>
      </c>
    </row>
    <row r="987" spans="1:34" x14ac:dyDescent="0.2">
      <c r="A987" s="12" t="s">
        <v>232</v>
      </c>
      <c r="B987" s="12" t="s">
        <v>231</v>
      </c>
      <c r="C987" s="12" t="s">
        <v>103</v>
      </c>
      <c r="D987" s="12" t="s">
        <v>10</v>
      </c>
      <c r="E987" s="12" t="s">
        <v>6</v>
      </c>
      <c r="F987" s="12" t="s">
        <v>11</v>
      </c>
      <c r="G987" s="26"/>
      <c r="H987" s="26">
        <v>0</v>
      </c>
      <c r="I987" s="26"/>
      <c r="J987" s="26"/>
      <c r="K987" s="26"/>
      <c r="L987" s="26"/>
      <c r="M987" s="26"/>
      <c r="N987" s="26"/>
      <c r="O987" s="26"/>
      <c r="P987" s="26"/>
      <c r="Q987" s="26">
        <v>0</v>
      </c>
      <c r="R987" s="26">
        <v>0</v>
      </c>
      <c r="S987" s="26">
        <v>0</v>
      </c>
      <c r="T987" s="26"/>
      <c r="U987" s="26"/>
      <c r="V987" s="26"/>
      <c r="W987" s="26"/>
      <c r="X987" s="26"/>
      <c r="Y987" s="26">
        <v>0</v>
      </c>
      <c r="Z987" s="26">
        <v>0</v>
      </c>
      <c r="AA987" s="26">
        <v>0</v>
      </c>
      <c r="AB987" s="26">
        <v>0</v>
      </c>
      <c r="AC987" s="26">
        <v>0</v>
      </c>
      <c r="AD987" s="26">
        <v>0</v>
      </c>
      <c r="AE987" s="26">
        <v>0</v>
      </c>
      <c r="AF987" s="26">
        <v>0</v>
      </c>
      <c r="AG987" s="26"/>
      <c r="AH987" s="26">
        <v>0</v>
      </c>
    </row>
    <row r="988" spans="1:34" x14ac:dyDescent="0.2">
      <c r="A988" s="12" t="s">
        <v>232</v>
      </c>
      <c r="B988" s="12" t="s">
        <v>231</v>
      </c>
      <c r="C988" s="12" t="s">
        <v>104</v>
      </c>
      <c r="D988" s="12" t="s">
        <v>10</v>
      </c>
      <c r="E988" s="12" t="s">
        <v>6</v>
      </c>
      <c r="F988" s="12" t="s">
        <v>11</v>
      </c>
      <c r="G988" s="26"/>
      <c r="H988" s="26">
        <v>0</v>
      </c>
      <c r="I988" s="26">
        <v>0</v>
      </c>
      <c r="J988" s="26">
        <v>0</v>
      </c>
      <c r="K988" s="26">
        <v>0</v>
      </c>
      <c r="L988" s="26">
        <v>0</v>
      </c>
      <c r="M988" s="26">
        <v>0</v>
      </c>
      <c r="N988" s="26">
        <v>0</v>
      </c>
      <c r="O988" s="26">
        <v>0</v>
      </c>
      <c r="P988" s="26">
        <v>0</v>
      </c>
      <c r="Q988" s="26">
        <v>0</v>
      </c>
      <c r="R988" s="26">
        <v>0</v>
      </c>
      <c r="S988" s="26">
        <v>0</v>
      </c>
      <c r="T988" s="26">
        <v>0</v>
      </c>
      <c r="U988" s="26">
        <v>8.4</v>
      </c>
      <c r="V988" s="26">
        <v>0</v>
      </c>
      <c r="W988" s="26">
        <v>0</v>
      </c>
      <c r="X988" s="26">
        <v>0</v>
      </c>
      <c r="Y988" s="26">
        <v>0</v>
      </c>
      <c r="Z988" s="26">
        <v>0</v>
      </c>
      <c r="AA988" s="26">
        <v>0</v>
      </c>
      <c r="AB988" s="26">
        <v>0</v>
      </c>
      <c r="AC988" s="26">
        <v>0</v>
      </c>
      <c r="AD988" s="26">
        <v>0</v>
      </c>
      <c r="AE988" s="26">
        <v>0</v>
      </c>
      <c r="AF988" s="26">
        <v>0</v>
      </c>
      <c r="AG988" s="26"/>
      <c r="AH988" s="26">
        <v>0</v>
      </c>
    </row>
    <row r="989" spans="1:34" x14ac:dyDescent="0.2">
      <c r="A989" s="12" t="s">
        <v>232</v>
      </c>
      <c r="B989" s="12" t="s">
        <v>231</v>
      </c>
      <c r="C989" s="12" t="s">
        <v>105</v>
      </c>
      <c r="D989" s="12" t="s">
        <v>10</v>
      </c>
      <c r="E989" s="12" t="s">
        <v>6</v>
      </c>
      <c r="F989" s="12" t="s">
        <v>11</v>
      </c>
      <c r="G989" s="26"/>
      <c r="H989" s="26">
        <v>0</v>
      </c>
      <c r="I989" s="26"/>
      <c r="J989" s="26"/>
      <c r="K989" s="26"/>
      <c r="L989" s="26"/>
      <c r="M989" s="26">
        <v>0</v>
      </c>
      <c r="N989" s="26">
        <v>0</v>
      </c>
      <c r="O989" s="26">
        <v>0</v>
      </c>
      <c r="P989" s="26">
        <v>0</v>
      </c>
      <c r="Q989" s="26">
        <v>0</v>
      </c>
      <c r="R989" s="26">
        <v>0</v>
      </c>
      <c r="S989" s="26">
        <v>0</v>
      </c>
      <c r="T989" s="26">
        <v>0</v>
      </c>
      <c r="U989" s="26">
        <v>0</v>
      </c>
      <c r="V989" s="26">
        <v>0</v>
      </c>
      <c r="W989" s="26">
        <v>0</v>
      </c>
      <c r="X989" s="26">
        <v>0</v>
      </c>
      <c r="Y989" s="26">
        <v>0</v>
      </c>
      <c r="Z989" s="26">
        <v>0</v>
      </c>
      <c r="AA989" s="26">
        <v>0</v>
      </c>
      <c r="AB989" s="26">
        <v>0</v>
      </c>
      <c r="AC989" s="26">
        <v>0</v>
      </c>
      <c r="AD989" s="26">
        <v>0</v>
      </c>
      <c r="AE989" s="26">
        <v>0</v>
      </c>
      <c r="AF989" s="26">
        <v>0</v>
      </c>
      <c r="AG989" s="26"/>
      <c r="AH989" s="26">
        <v>0</v>
      </c>
    </row>
    <row r="990" spans="1:34" x14ac:dyDescent="0.2">
      <c r="A990" s="12" t="s">
        <v>232</v>
      </c>
      <c r="B990" s="12" t="s">
        <v>231</v>
      </c>
      <c r="C990" s="12" t="s">
        <v>106</v>
      </c>
      <c r="D990" s="12" t="s">
        <v>10</v>
      </c>
      <c r="E990" s="12" t="s">
        <v>6</v>
      </c>
      <c r="F990" s="12" t="s">
        <v>11</v>
      </c>
      <c r="G990" s="26"/>
      <c r="H990" s="26">
        <v>0</v>
      </c>
      <c r="I990" s="26"/>
      <c r="J990" s="26">
        <v>0</v>
      </c>
      <c r="K990" s="26"/>
      <c r="L990" s="26"/>
      <c r="M990" s="26">
        <v>0</v>
      </c>
      <c r="N990" s="26">
        <v>0</v>
      </c>
      <c r="O990" s="26">
        <v>0</v>
      </c>
      <c r="P990" s="26">
        <v>0</v>
      </c>
      <c r="Q990" s="26">
        <v>0</v>
      </c>
      <c r="R990" s="26">
        <v>0</v>
      </c>
      <c r="S990" s="26">
        <v>0</v>
      </c>
      <c r="T990" s="26">
        <v>0</v>
      </c>
      <c r="U990" s="26">
        <v>0</v>
      </c>
      <c r="V990" s="26">
        <v>0</v>
      </c>
      <c r="W990" s="26">
        <v>0</v>
      </c>
      <c r="X990" s="26">
        <v>0</v>
      </c>
      <c r="Y990" s="26">
        <v>0</v>
      </c>
      <c r="Z990" s="26">
        <v>0</v>
      </c>
      <c r="AA990" s="26">
        <v>0</v>
      </c>
      <c r="AB990" s="26">
        <v>0</v>
      </c>
      <c r="AC990" s="26">
        <v>0</v>
      </c>
      <c r="AD990" s="26">
        <v>0</v>
      </c>
      <c r="AE990" s="26">
        <v>0</v>
      </c>
      <c r="AF990" s="26"/>
      <c r="AG990" s="26"/>
      <c r="AH990" s="26">
        <v>0</v>
      </c>
    </row>
    <row r="991" spans="1:34" x14ac:dyDescent="0.2">
      <c r="A991" s="12" t="s">
        <v>232</v>
      </c>
      <c r="B991" s="12" t="s">
        <v>231</v>
      </c>
      <c r="C991" s="12" t="s">
        <v>107</v>
      </c>
      <c r="D991" s="12" t="s">
        <v>10</v>
      </c>
      <c r="E991" s="12" t="s">
        <v>6</v>
      </c>
      <c r="F991" s="12" t="s">
        <v>11</v>
      </c>
      <c r="G991" s="26"/>
      <c r="H991" s="26">
        <v>0</v>
      </c>
      <c r="I991" s="26"/>
      <c r="J991" s="26"/>
      <c r="K991" s="26"/>
      <c r="L991" s="26">
        <v>0</v>
      </c>
      <c r="M991" s="26">
        <v>0</v>
      </c>
      <c r="N991" s="26">
        <v>0</v>
      </c>
      <c r="O991" s="26">
        <v>0</v>
      </c>
      <c r="P991" s="26">
        <v>0</v>
      </c>
      <c r="Q991" s="26">
        <v>0</v>
      </c>
      <c r="R991" s="26">
        <v>0</v>
      </c>
      <c r="S991" s="26">
        <v>0</v>
      </c>
      <c r="T991" s="26">
        <v>0</v>
      </c>
      <c r="U991" s="26">
        <v>0</v>
      </c>
      <c r="V991" s="26">
        <v>0</v>
      </c>
      <c r="W991" s="26">
        <v>0</v>
      </c>
      <c r="X991" s="26">
        <v>0</v>
      </c>
      <c r="Y991" s="26">
        <v>0</v>
      </c>
      <c r="Z991" s="26">
        <v>0</v>
      </c>
      <c r="AA991" s="26">
        <v>0</v>
      </c>
      <c r="AB991" s="26">
        <v>0</v>
      </c>
      <c r="AC991" s="26">
        <v>0</v>
      </c>
      <c r="AD991" s="26">
        <v>0</v>
      </c>
      <c r="AE991" s="26">
        <v>0</v>
      </c>
      <c r="AF991" s="26">
        <v>0</v>
      </c>
      <c r="AG991" s="26"/>
      <c r="AH991" s="26">
        <v>0</v>
      </c>
    </row>
    <row r="992" spans="1:34" x14ac:dyDescent="0.2">
      <c r="A992" s="12" t="s">
        <v>232</v>
      </c>
      <c r="B992" s="12" t="s">
        <v>231</v>
      </c>
      <c r="C992" s="12" t="s">
        <v>108</v>
      </c>
      <c r="D992" s="12" t="s">
        <v>10</v>
      </c>
      <c r="E992" s="12" t="s">
        <v>6</v>
      </c>
      <c r="F992" s="12" t="s">
        <v>11</v>
      </c>
      <c r="G992" s="26">
        <v>0</v>
      </c>
      <c r="H992" s="26">
        <v>0</v>
      </c>
      <c r="I992" s="26"/>
      <c r="J992" s="26"/>
      <c r="K992" s="26"/>
      <c r="L992" s="26"/>
      <c r="M992" s="26"/>
      <c r="N992" s="26">
        <v>0</v>
      </c>
      <c r="O992" s="26">
        <v>0</v>
      </c>
      <c r="P992" s="26">
        <v>0</v>
      </c>
      <c r="Q992" s="26">
        <v>0</v>
      </c>
      <c r="R992" s="26">
        <v>0</v>
      </c>
      <c r="S992" s="26">
        <v>0</v>
      </c>
      <c r="T992" s="26">
        <v>0</v>
      </c>
      <c r="U992" s="26">
        <v>0</v>
      </c>
      <c r="V992" s="26">
        <v>0</v>
      </c>
      <c r="W992" s="26">
        <v>0</v>
      </c>
      <c r="X992" s="26">
        <v>0</v>
      </c>
      <c r="Y992" s="26">
        <v>0</v>
      </c>
      <c r="Z992" s="26">
        <v>0</v>
      </c>
      <c r="AA992" s="26">
        <v>0</v>
      </c>
      <c r="AB992" s="26">
        <v>0</v>
      </c>
      <c r="AC992" s="26">
        <v>0</v>
      </c>
      <c r="AD992" s="26">
        <v>0</v>
      </c>
      <c r="AE992" s="26">
        <v>0</v>
      </c>
      <c r="AF992" s="26">
        <v>0</v>
      </c>
      <c r="AG992" s="26"/>
      <c r="AH992" s="26">
        <v>0</v>
      </c>
    </row>
    <row r="993" spans="1:34" x14ac:dyDescent="0.2">
      <c r="A993" s="12" t="s">
        <v>232</v>
      </c>
      <c r="B993" s="12" t="s">
        <v>231</v>
      </c>
      <c r="C993" s="12" t="s">
        <v>109</v>
      </c>
      <c r="D993" s="12" t="s">
        <v>10</v>
      </c>
      <c r="E993" s="12" t="s">
        <v>6</v>
      </c>
      <c r="F993" s="12" t="s">
        <v>11</v>
      </c>
      <c r="G993" s="26"/>
      <c r="H993" s="26">
        <v>0</v>
      </c>
      <c r="I993" s="26"/>
      <c r="J993" s="26">
        <v>0</v>
      </c>
      <c r="K993" s="26">
        <v>0</v>
      </c>
      <c r="L993" s="26">
        <v>0</v>
      </c>
      <c r="M993" s="26">
        <v>0</v>
      </c>
      <c r="N993" s="26">
        <v>0</v>
      </c>
      <c r="O993" s="26">
        <v>0</v>
      </c>
      <c r="P993" s="26">
        <v>0</v>
      </c>
      <c r="Q993" s="26">
        <v>0</v>
      </c>
      <c r="R993" s="26">
        <v>0</v>
      </c>
      <c r="S993" s="26">
        <v>0</v>
      </c>
      <c r="T993" s="26">
        <v>0</v>
      </c>
      <c r="U993" s="26">
        <v>0</v>
      </c>
      <c r="V993" s="26">
        <v>0</v>
      </c>
      <c r="W993" s="26">
        <v>0</v>
      </c>
      <c r="X993" s="26">
        <v>0</v>
      </c>
      <c r="Y993" s="26">
        <v>0</v>
      </c>
      <c r="Z993" s="26">
        <v>0</v>
      </c>
      <c r="AA993" s="26">
        <v>0</v>
      </c>
      <c r="AB993" s="26">
        <v>0</v>
      </c>
      <c r="AC993" s="26">
        <v>0</v>
      </c>
      <c r="AD993" s="26">
        <v>0</v>
      </c>
      <c r="AE993" s="26">
        <v>0</v>
      </c>
      <c r="AF993" s="26">
        <v>0</v>
      </c>
      <c r="AG993" s="26"/>
      <c r="AH993" s="26">
        <v>0</v>
      </c>
    </row>
    <row r="994" spans="1:34" x14ac:dyDescent="0.2">
      <c r="A994" s="12" t="s">
        <v>232</v>
      </c>
      <c r="B994" s="12" t="s">
        <v>231</v>
      </c>
      <c r="C994" s="12" t="s">
        <v>110</v>
      </c>
      <c r="D994" s="12" t="s">
        <v>10</v>
      </c>
      <c r="E994" s="12" t="s">
        <v>6</v>
      </c>
      <c r="F994" s="12" t="s">
        <v>11</v>
      </c>
      <c r="G994" s="26"/>
      <c r="H994" s="26">
        <v>0</v>
      </c>
      <c r="I994" s="26">
        <v>0</v>
      </c>
      <c r="J994" s="26">
        <v>0</v>
      </c>
      <c r="K994" s="26">
        <v>0</v>
      </c>
      <c r="L994" s="26">
        <v>0</v>
      </c>
      <c r="M994" s="26">
        <v>0</v>
      </c>
      <c r="N994" s="26">
        <v>0</v>
      </c>
      <c r="O994" s="26">
        <v>0</v>
      </c>
      <c r="P994" s="26">
        <v>0</v>
      </c>
      <c r="Q994" s="26">
        <v>0</v>
      </c>
      <c r="R994" s="26">
        <v>0</v>
      </c>
      <c r="S994" s="26">
        <v>0</v>
      </c>
      <c r="T994" s="26">
        <v>0</v>
      </c>
      <c r="U994" s="26">
        <v>0</v>
      </c>
      <c r="V994" s="26">
        <v>0</v>
      </c>
      <c r="W994" s="26">
        <v>0</v>
      </c>
      <c r="X994" s="26">
        <v>0</v>
      </c>
      <c r="Y994" s="26">
        <v>0</v>
      </c>
      <c r="Z994" s="26">
        <v>0</v>
      </c>
      <c r="AA994" s="26">
        <v>0</v>
      </c>
      <c r="AB994" s="26">
        <v>0</v>
      </c>
      <c r="AC994" s="26">
        <v>0</v>
      </c>
      <c r="AD994" s="26">
        <v>0</v>
      </c>
      <c r="AE994" s="26">
        <v>0</v>
      </c>
      <c r="AF994" s="26">
        <v>0</v>
      </c>
      <c r="AG994" s="26"/>
      <c r="AH994" s="26">
        <v>0</v>
      </c>
    </row>
    <row r="995" spans="1:34" x14ac:dyDescent="0.2">
      <c r="A995" s="12" t="s">
        <v>232</v>
      </c>
      <c r="B995" s="12" t="s">
        <v>231</v>
      </c>
      <c r="C995" s="12" t="s">
        <v>111</v>
      </c>
      <c r="D995" s="12" t="s">
        <v>10</v>
      </c>
      <c r="E995" s="12" t="s">
        <v>6</v>
      </c>
      <c r="F995" s="12" t="s">
        <v>11</v>
      </c>
      <c r="G995" s="26"/>
      <c r="H995" s="26">
        <v>0</v>
      </c>
      <c r="I995" s="26"/>
      <c r="J995" s="26"/>
      <c r="K995" s="26"/>
      <c r="L995" s="26"/>
      <c r="M995" s="26">
        <v>0</v>
      </c>
      <c r="N995" s="26">
        <v>0</v>
      </c>
      <c r="O995" s="26">
        <v>0</v>
      </c>
      <c r="P995" s="26">
        <v>0</v>
      </c>
      <c r="Q995" s="26">
        <v>0</v>
      </c>
      <c r="R995" s="26">
        <v>0</v>
      </c>
      <c r="S995" s="26">
        <v>0</v>
      </c>
      <c r="T995" s="26">
        <v>0</v>
      </c>
      <c r="U995" s="26">
        <v>0</v>
      </c>
      <c r="V995" s="26">
        <v>0</v>
      </c>
      <c r="W995" s="26">
        <v>0</v>
      </c>
      <c r="X995" s="26">
        <v>0</v>
      </c>
      <c r="Y995" s="26">
        <v>0</v>
      </c>
      <c r="Z995" s="26">
        <v>0</v>
      </c>
      <c r="AA995" s="26">
        <v>0</v>
      </c>
      <c r="AB995" s="26">
        <v>0</v>
      </c>
      <c r="AC995" s="26">
        <v>0</v>
      </c>
      <c r="AD995" s="26">
        <v>0</v>
      </c>
      <c r="AE995" s="26">
        <v>0</v>
      </c>
      <c r="AF995" s="26">
        <v>0</v>
      </c>
      <c r="AG995" s="26"/>
      <c r="AH995" s="26">
        <v>0</v>
      </c>
    </row>
    <row r="996" spans="1:34" x14ac:dyDescent="0.2">
      <c r="A996" s="12" t="s">
        <v>232</v>
      </c>
      <c r="B996" s="12" t="s">
        <v>231</v>
      </c>
      <c r="C996" s="12" t="s">
        <v>112</v>
      </c>
      <c r="D996" s="12" t="s">
        <v>10</v>
      </c>
      <c r="E996" s="12" t="s">
        <v>6</v>
      </c>
      <c r="F996" s="12" t="s">
        <v>11</v>
      </c>
      <c r="G996" s="26">
        <v>0</v>
      </c>
      <c r="H996" s="26">
        <v>0</v>
      </c>
      <c r="I996" s="26"/>
      <c r="J996" s="26"/>
      <c r="K996" s="26"/>
      <c r="L996" s="26">
        <v>7.2</v>
      </c>
      <c r="M996" s="26">
        <v>7.2</v>
      </c>
      <c r="N996" s="26">
        <v>7.2</v>
      </c>
      <c r="O996" s="26">
        <v>0</v>
      </c>
      <c r="P996" s="26">
        <v>0</v>
      </c>
      <c r="Q996" s="26">
        <v>0</v>
      </c>
      <c r="R996" s="26">
        <v>0</v>
      </c>
      <c r="S996" s="26">
        <v>0</v>
      </c>
      <c r="T996" s="26">
        <v>0</v>
      </c>
      <c r="U996" s="26">
        <v>0</v>
      </c>
      <c r="V996" s="26">
        <v>0</v>
      </c>
      <c r="W996" s="26">
        <v>0</v>
      </c>
      <c r="X996" s="26">
        <v>0</v>
      </c>
      <c r="Y996" s="26">
        <v>0</v>
      </c>
      <c r="Z996" s="26">
        <v>0</v>
      </c>
      <c r="AA996" s="26">
        <v>0</v>
      </c>
      <c r="AB996" s="26">
        <v>0</v>
      </c>
      <c r="AC996" s="26">
        <v>0</v>
      </c>
      <c r="AD996" s="26">
        <v>0</v>
      </c>
      <c r="AE996" s="26">
        <v>0</v>
      </c>
      <c r="AF996" s="26">
        <v>0</v>
      </c>
      <c r="AG996" s="26"/>
      <c r="AH996" s="26">
        <v>0</v>
      </c>
    </row>
    <row r="997" spans="1:34" x14ac:dyDescent="0.2">
      <c r="A997" s="12" t="s">
        <v>232</v>
      </c>
      <c r="B997" s="12" t="s">
        <v>231</v>
      </c>
      <c r="C997" s="12" t="s">
        <v>113</v>
      </c>
      <c r="D997" s="12" t="s">
        <v>10</v>
      </c>
      <c r="E997" s="12" t="s">
        <v>6</v>
      </c>
      <c r="F997" s="12" t="s">
        <v>11</v>
      </c>
      <c r="G997" s="26">
        <v>0</v>
      </c>
      <c r="H997" s="26">
        <v>0</v>
      </c>
      <c r="I997" s="26"/>
      <c r="J997" s="26">
        <v>0</v>
      </c>
      <c r="K997" s="26"/>
      <c r="L997" s="26"/>
      <c r="M997" s="26"/>
      <c r="N997" s="26">
        <v>0</v>
      </c>
      <c r="O997" s="26">
        <v>0</v>
      </c>
      <c r="P997" s="26">
        <v>0</v>
      </c>
      <c r="Q997" s="26">
        <v>0</v>
      </c>
      <c r="R997" s="26">
        <v>0</v>
      </c>
      <c r="S997" s="26">
        <v>0</v>
      </c>
      <c r="T997" s="26"/>
      <c r="U997" s="26"/>
      <c r="V997" s="26">
        <v>0</v>
      </c>
      <c r="W997" s="26">
        <v>0</v>
      </c>
      <c r="X997" s="26">
        <v>0</v>
      </c>
      <c r="Y997" s="26">
        <v>0</v>
      </c>
      <c r="Z997" s="26">
        <v>0</v>
      </c>
      <c r="AA997" s="26">
        <v>0</v>
      </c>
      <c r="AB997" s="26">
        <v>0</v>
      </c>
      <c r="AC997" s="26">
        <v>0</v>
      </c>
      <c r="AD997" s="26">
        <v>0</v>
      </c>
      <c r="AE997" s="26">
        <v>0</v>
      </c>
      <c r="AF997" s="26">
        <v>0</v>
      </c>
      <c r="AG997" s="26"/>
      <c r="AH997" s="26">
        <v>0</v>
      </c>
    </row>
    <row r="998" spans="1:34" x14ac:dyDescent="0.2">
      <c r="A998" s="12" t="s">
        <v>232</v>
      </c>
      <c r="B998" s="12" t="s">
        <v>231</v>
      </c>
      <c r="C998" s="12" t="s">
        <v>114</v>
      </c>
      <c r="D998" s="12" t="s">
        <v>10</v>
      </c>
      <c r="E998" s="12" t="s">
        <v>6</v>
      </c>
      <c r="F998" s="12" t="s">
        <v>11</v>
      </c>
      <c r="G998" s="26"/>
      <c r="H998" s="26">
        <v>0</v>
      </c>
      <c r="I998" s="26"/>
      <c r="J998" s="26"/>
      <c r="K998" s="26"/>
      <c r="L998" s="26"/>
      <c r="M998" s="26"/>
      <c r="N998" s="26">
        <v>0</v>
      </c>
      <c r="O998" s="26">
        <v>0</v>
      </c>
      <c r="P998" s="26">
        <v>0</v>
      </c>
      <c r="Q998" s="26">
        <v>0</v>
      </c>
      <c r="R998" s="26">
        <v>0</v>
      </c>
      <c r="S998" s="26">
        <v>0</v>
      </c>
      <c r="T998" s="26">
        <v>0</v>
      </c>
      <c r="U998" s="26">
        <v>0</v>
      </c>
      <c r="V998" s="26">
        <v>0</v>
      </c>
      <c r="W998" s="26">
        <v>0</v>
      </c>
      <c r="X998" s="26">
        <v>0</v>
      </c>
      <c r="Y998" s="26">
        <v>0</v>
      </c>
      <c r="Z998" s="26">
        <v>0</v>
      </c>
      <c r="AA998" s="26">
        <v>0</v>
      </c>
      <c r="AB998" s="26">
        <v>0</v>
      </c>
      <c r="AC998" s="26">
        <v>0</v>
      </c>
      <c r="AD998" s="26">
        <v>0</v>
      </c>
      <c r="AE998" s="26">
        <v>0</v>
      </c>
      <c r="AF998" s="26">
        <v>0</v>
      </c>
      <c r="AG998" s="26"/>
      <c r="AH998" s="26">
        <v>0</v>
      </c>
    </row>
    <row r="999" spans="1:34" x14ac:dyDescent="0.2">
      <c r="A999" s="12" t="s">
        <v>232</v>
      </c>
      <c r="B999" s="12" t="s">
        <v>231</v>
      </c>
      <c r="C999" s="12" t="s">
        <v>115</v>
      </c>
      <c r="D999" s="12" t="s">
        <v>10</v>
      </c>
      <c r="E999" s="12" t="s">
        <v>6</v>
      </c>
      <c r="F999" s="12" t="s">
        <v>11</v>
      </c>
      <c r="G999" s="26"/>
      <c r="H999" s="26">
        <v>0</v>
      </c>
      <c r="I999" s="26">
        <v>0</v>
      </c>
      <c r="J999" s="26">
        <v>0</v>
      </c>
      <c r="K999" s="26">
        <v>0</v>
      </c>
      <c r="L999" s="26">
        <v>0</v>
      </c>
      <c r="M999" s="26">
        <v>0</v>
      </c>
      <c r="N999" s="26">
        <v>0</v>
      </c>
      <c r="O999" s="26">
        <v>0</v>
      </c>
      <c r="P999" s="26">
        <v>0</v>
      </c>
      <c r="Q999" s="26">
        <v>0</v>
      </c>
      <c r="R999" s="26">
        <v>0</v>
      </c>
      <c r="S999" s="26">
        <v>0</v>
      </c>
      <c r="T999" s="26">
        <v>0</v>
      </c>
      <c r="U999" s="26">
        <v>0</v>
      </c>
      <c r="V999" s="26">
        <v>0</v>
      </c>
      <c r="W999" s="26">
        <v>0</v>
      </c>
      <c r="X999" s="26">
        <v>0</v>
      </c>
      <c r="Y999" s="26">
        <v>0</v>
      </c>
      <c r="Z999" s="26">
        <v>0</v>
      </c>
      <c r="AA999" s="26">
        <v>0</v>
      </c>
      <c r="AB999" s="26">
        <v>0</v>
      </c>
      <c r="AC999" s="26">
        <v>0</v>
      </c>
      <c r="AD999" s="26">
        <v>0</v>
      </c>
      <c r="AE999" s="26">
        <v>0</v>
      </c>
      <c r="AF999" s="26">
        <v>0</v>
      </c>
      <c r="AG999" s="26"/>
      <c r="AH999" s="26">
        <v>0</v>
      </c>
    </row>
    <row r="1000" spans="1:34" x14ac:dyDescent="0.2">
      <c r="A1000" s="12" t="s">
        <v>232</v>
      </c>
      <c r="B1000" s="12" t="s">
        <v>231</v>
      </c>
      <c r="C1000" s="12" t="s">
        <v>116</v>
      </c>
      <c r="D1000" s="12" t="s">
        <v>10</v>
      </c>
      <c r="E1000" s="12" t="s">
        <v>6</v>
      </c>
      <c r="F1000" s="12" t="s">
        <v>11</v>
      </c>
      <c r="G1000" s="26"/>
      <c r="H1000" s="26">
        <v>0</v>
      </c>
      <c r="I1000" s="26"/>
      <c r="J1000" s="26"/>
      <c r="K1000" s="26"/>
      <c r="L1000" s="26"/>
      <c r="M1000" s="26"/>
      <c r="N1000" s="26">
        <v>0</v>
      </c>
      <c r="O1000" s="26">
        <v>0</v>
      </c>
      <c r="P1000" s="26">
        <v>0</v>
      </c>
      <c r="Q1000" s="26">
        <v>0</v>
      </c>
      <c r="R1000" s="26">
        <v>0</v>
      </c>
      <c r="S1000" s="26">
        <v>0</v>
      </c>
      <c r="T1000" s="26">
        <v>0</v>
      </c>
      <c r="U1000" s="26">
        <v>0</v>
      </c>
      <c r="V1000" s="26">
        <v>0</v>
      </c>
      <c r="W1000" s="26">
        <v>0</v>
      </c>
      <c r="X1000" s="26">
        <v>0</v>
      </c>
      <c r="Y1000" s="26">
        <v>0</v>
      </c>
      <c r="Z1000" s="26">
        <v>0</v>
      </c>
      <c r="AA1000" s="26">
        <v>0</v>
      </c>
      <c r="AB1000" s="26">
        <v>0</v>
      </c>
      <c r="AC1000" s="26">
        <v>0</v>
      </c>
      <c r="AD1000" s="26">
        <v>0</v>
      </c>
      <c r="AE1000" s="26">
        <v>0</v>
      </c>
      <c r="AF1000" s="26">
        <v>0</v>
      </c>
      <c r="AG1000" s="26"/>
      <c r="AH1000" s="26">
        <v>0</v>
      </c>
    </row>
    <row r="1001" spans="1:34" x14ac:dyDescent="0.2">
      <c r="A1001" s="12" t="s">
        <v>232</v>
      </c>
      <c r="B1001" s="12" t="s">
        <v>231</v>
      </c>
      <c r="C1001" s="12" t="s">
        <v>117</v>
      </c>
      <c r="D1001" s="12" t="s">
        <v>10</v>
      </c>
      <c r="E1001" s="12" t="s">
        <v>6</v>
      </c>
      <c r="F1001" s="12" t="s">
        <v>11</v>
      </c>
      <c r="G1001" s="26"/>
      <c r="H1001" s="26">
        <v>0</v>
      </c>
      <c r="I1001" s="26">
        <v>0</v>
      </c>
      <c r="J1001" s="26">
        <v>0</v>
      </c>
      <c r="K1001" s="26">
        <v>0</v>
      </c>
      <c r="L1001" s="26">
        <v>0</v>
      </c>
      <c r="M1001" s="26">
        <v>0</v>
      </c>
      <c r="N1001" s="26">
        <v>0</v>
      </c>
      <c r="O1001" s="26">
        <v>0</v>
      </c>
      <c r="P1001" s="26">
        <v>0</v>
      </c>
      <c r="Q1001" s="26">
        <v>0</v>
      </c>
      <c r="R1001" s="26">
        <v>0</v>
      </c>
      <c r="S1001" s="26">
        <v>0</v>
      </c>
      <c r="T1001" s="26">
        <v>0</v>
      </c>
      <c r="U1001" s="26">
        <v>0</v>
      </c>
      <c r="V1001" s="26">
        <v>0</v>
      </c>
      <c r="W1001" s="26">
        <v>0</v>
      </c>
      <c r="X1001" s="26">
        <v>0</v>
      </c>
      <c r="Y1001" s="26">
        <v>0</v>
      </c>
      <c r="Z1001" s="26">
        <v>0</v>
      </c>
      <c r="AA1001" s="26">
        <v>0</v>
      </c>
      <c r="AB1001" s="26">
        <v>0</v>
      </c>
      <c r="AC1001" s="26">
        <v>0</v>
      </c>
      <c r="AD1001" s="26">
        <v>0</v>
      </c>
      <c r="AE1001" s="26">
        <v>0</v>
      </c>
      <c r="AF1001" s="26">
        <v>0</v>
      </c>
      <c r="AG1001" s="26"/>
      <c r="AH1001" s="26">
        <v>0</v>
      </c>
    </row>
    <row r="1002" spans="1:34" x14ac:dyDescent="0.2">
      <c r="A1002" s="12" t="s">
        <v>232</v>
      </c>
      <c r="B1002" s="12" t="s">
        <v>231</v>
      </c>
      <c r="C1002" s="12" t="s">
        <v>118</v>
      </c>
      <c r="D1002" s="12" t="s">
        <v>10</v>
      </c>
      <c r="E1002" s="12" t="s">
        <v>6</v>
      </c>
      <c r="F1002" s="12" t="s">
        <v>11</v>
      </c>
      <c r="G1002" s="26"/>
      <c r="H1002" s="26">
        <v>0</v>
      </c>
      <c r="I1002" s="26"/>
      <c r="J1002" s="26"/>
      <c r="K1002" s="26"/>
      <c r="L1002" s="26">
        <v>0</v>
      </c>
      <c r="M1002" s="26">
        <v>0</v>
      </c>
      <c r="N1002" s="26">
        <v>0</v>
      </c>
      <c r="O1002" s="26">
        <v>0</v>
      </c>
      <c r="P1002" s="26">
        <v>0</v>
      </c>
      <c r="Q1002" s="26">
        <v>0</v>
      </c>
      <c r="R1002" s="26">
        <v>0</v>
      </c>
      <c r="S1002" s="26">
        <v>0</v>
      </c>
      <c r="T1002" s="26">
        <v>0</v>
      </c>
      <c r="U1002" s="26">
        <v>0</v>
      </c>
      <c r="V1002" s="26">
        <v>0</v>
      </c>
      <c r="W1002" s="26">
        <v>0</v>
      </c>
      <c r="X1002" s="26">
        <v>0</v>
      </c>
      <c r="Y1002" s="26">
        <v>0</v>
      </c>
      <c r="Z1002" s="26">
        <v>0</v>
      </c>
      <c r="AA1002" s="26">
        <v>0</v>
      </c>
      <c r="AB1002" s="26">
        <v>0</v>
      </c>
      <c r="AC1002" s="26">
        <v>0</v>
      </c>
      <c r="AD1002" s="26">
        <v>0</v>
      </c>
      <c r="AE1002" s="26">
        <v>0</v>
      </c>
      <c r="AF1002" s="26">
        <v>0</v>
      </c>
      <c r="AG1002" s="26"/>
      <c r="AH1002" s="26">
        <v>0</v>
      </c>
    </row>
    <row r="1003" spans="1:34" x14ac:dyDescent="0.2">
      <c r="A1003" s="12" t="s">
        <v>232</v>
      </c>
      <c r="B1003" s="12" t="s">
        <v>231</v>
      </c>
      <c r="C1003" s="12" t="s">
        <v>119</v>
      </c>
      <c r="D1003" s="12" t="s">
        <v>10</v>
      </c>
      <c r="E1003" s="12" t="s">
        <v>6</v>
      </c>
      <c r="F1003" s="12" t="s">
        <v>11</v>
      </c>
      <c r="G1003" s="26"/>
      <c r="H1003" s="26">
        <v>0</v>
      </c>
      <c r="I1003" s="26"/>
      <c r="J1003" s="26"/>
      <c r="K1003" s="26">
        <v>0</v>
      </c>
      <c r="L1003" s="26">
        <v>0</v>
      </c>
      <c r="M1003" s="26">
        <v>0</v>
      </c>
      <c r="N1003" s="26">
        <v>0</v>
      </c>
      <c r="O1003" s="26">
        <v>0</v>
      </c>
      <c r="P1003" s="26">
        <v>0</v>
      </c>
      <c r="Q1003" s="26">
        <v>0</v>
      </c>
      <c r="R1003" s="26">
        <v>0</v>
      </c>
      <c r="S1003" s="26">
        <v>0</v>
      </c>
      <c r="T1003" s="26">
        <v>0</v>
      </c>
      <c r="U1003" s="26">
        <v>0</v>
      </c>
      <c r="V1003" s="26">
        <v>0</v>
      </c>
      <c r="W1003" s="26">
        <v>0</v>
      </c>
      <c r="X1003" s="26">
        <v>0</v>
      </c>
      <c r="Y1003" s="26">
        <v>0</v>
      </c>
      <c r="Z1003" s="26">
        <v>0</v>
      </c>
      <c r="AA1003" s="26">
        <v>0</v>
      </c>
      <c r="AB1003" s="26">
        <v>0</v>
      </c>
      <c r="AC1003" s="26">
        <v>0</v>
      </c>
      <c r="AD1003" s="26">
        <v>0</v>
      </c>
      <c r="AE1003" s="26">
        <v>0</v>
      </c>
      <c r="AF1003" s="26">
        <v>0</v>
      </c>
      <c r="AG1003" s="26"/>
      <c r="AH1003" s="26">
        <v>0</v>
      </c>
    </row>
    <row r="1004" spans="1:34" x14ac:dyDescent="0.2">
      <c r="A1004" s="12" t="s">
        <v>232</v>
      </c>
      <c r="B1004" s="12" t="s">
        <v>231</v>
      </c>
      <c r="C1004" s="12" t="s">
        <v>120</v>
      </c>
      <c r="D1004" s="12" t="s">
        <v>10</v>
      </c>
      <c r="E1004" s="12" t="s">
        <v>6</v>
      </c>
      <c r="F1004" s="12" t="s">
        <v>11</v>
      </c>
      <c r="G1004" s="26">
        <v>190.7</v>
      </c>
      <c r="H1004" s="26">
        <v>0</v>
      </c>
      <c r="I1004" s="26">
        <v>0</v>
      </c>
      <c r="J1004" s="26">
        <v>0</v>
      </c>
      <c r="K1004" s="26">
        <v>0</v>
      </c>
      <c r="L1004" s="26">
        <v>0</v>
      </c>
      <c r="M1004" s="26">
        <v>190.7</v>
      </c>
      <c r="N1004" s="26">
        <v>0</v>
      </c>
      <c r="O1004" s="26">
        <v>0</v>
      </c>
      <c r="P1004" s="26">
        <v>0</v>
      </c>
      <c r="Q1004" s="26">
        <v>4</v>
      </c>
      <c r="R1004" s="26">
        <v>8.1999999999999993</v>
      </c>
      <c r="S1004" s="26">
        <v>0</v>
      </c>
      <c r="T1004" s="26">
        <v>0.1</v>
      </c>
      <c r="U1004" s="26">
        <v>0</v>
      </c>
      <c r="V1004" s="26">
        <v>0</v>
      </c>
      <c r="W1004" s="26">
        <v>0</v>
      </c>
      <c r="X1004" s="26">
        <v>0</v>
      </c>
      <c r="Y1004" s="26">
        <v>0</v>
      </c>
      <c r="Z1004" s="26">
        <v>0</v>
      </c>
      <c r="AA1004" s="26">
        <v>0</v>
      </c>
      <c r="AB1004" s="26">
        <v>0</v>
      </c>
      <c r="AC1004" s="26">
        <v>0</v>
      </c>
      <c r="AD1004" s="26">
        <v>0</v>
      </c>
      <c r="AE1004" s="26">
        <v>0</v>
      </c>
      <c r="AF1004" s="26">
        <v>0</v>
      </c>
      <c r="AG1004" s="26"/>
      <c r="AH1004" s="26">
        <v>4.0999999999999996</v>
      </c>
    </row>
    <row r="1005" spans="1:34" x14ac:dyDescent="0.2">
      <c r="A1005" s="12" t="s">
        <v>232</v>
      </c>
      <c r="B1005" s="12" t="s">
        <v>231</v>
      </c>
      <c r="C1005" s="12" t="s">
        <v>121</v>
      </c>
      <c r="D1005" s="12" t="s">
        <v>10</v>
      </c>
      <c r="E1005" s="12" t="s">
        <v>6</v>
      </c>
      <c r="F1005" s="12" t="s">
        <v>11</v>
      </c>
      <c r="G1005" s="26"/>
      <c r="H1005" s="26">
        <v>0</v>
      </c>
      <c r="I1005" s="26">
        <v>0</v>
      </c>
      <c r="J1005" s="26">
        <v>0</v>
      </c>
      <c r="K1005" s="26">
        <v>7.5</v>
      </c>
      <c r="L1005" s="26">
        <v>0.7</v>
      </c>
      <c r="M1005" s="26">
        <v>0.1</v>
      </c>
      <c r="N1005" s="26">
        <v>0</v>
      </c>
      <c r="O1005" s="26">
        <v>0</v>
      </c>
      <c r="P1005" s="26">
        <v>0</v>
      </c>
      <c r="Q1005" s="26">
        <v>0</v>
      </c>
      <c r="R1005" s="26">
        <v>0</v>
      </c>
      <c r="S1005" s="26">
        <v>0</v>
      </c>
      <c r="T1005" s="26">
        <v>0</v>
      </c>
      <c r="U1005" s="26">
        <v>0</v>
      </c>
      <c r="V1005" s="26">
        <v>0</v>
      </c>
      <c r="W1005" s="26">
        <v>0</v>
      </c>
      <c r="X1005" s="26">
        <v>0</v>
      </c>
      <c r="Y1005" s="26">
        <v>0</v>
      </c>
      <c r="Z1005" s="26">
        <v>0</v>
      </c>
      <c r="AA1005" s="26">
        <v>0</v>
      </c>
      <c r="AB1005" s="26">
        <v>0</v>
      </c>
      <c r="AC1005" s="26">
        <v>0</v>
      </c>
      <c r="AD1005" s="26">
        <v>0</v>
      </c>
      <c r="AE1005" s="26">
        <v>0</v>
      </c>
      <c r="AF1005" s="26">
        <v>0</v>
      </c>
      <c r="AG1005" s="26"/>
      <c r="AH1005" s="26">
        <v>0</v>
      </c>
    </row>
    <row r="1006" spans="1:34" x14ac:dyDescent="0.2">
      <c r="A1006" s="12" t="s">
        <v>232</v>
      </c>
      <c r="B1006" s="12" t="s">
        <v>231</v>
      </c>
      <c r="C1006" s="12" t="s">
        <v>122</v>
      </c>
      <c r="D1006" s="12" t="s">
        <v>10</v>
      </c>
      <c r="E1006" s="12" t="s">
        <v>6</v>
      </c>
      <c r="F1006" s="12" t="s">
        <v>11</v>
      </c>
      <c r="G1006" s="26"/>
      <c r="H1006" s="26">
        <v>0</v>
      </c>
      <c r="I1006" s="26"/>
      <c r="J1006" s="26"/>
      <c r="K1006" s="26"/>
      <c r="L1006" s="26"/>
      <c r="M1006" s="26"/>
      <c r="N1006" s="26">
        <v>0</v>
      </c>
      <c r="O1006" s="26">
        <v>0</v>
      </c>
      <c r="P1006" s="26">
        <v>0</v>
      </c>
      <c r="Q1006" s="26">
        <v>0</v>
      </c>
      <c r="R1006" s="26">
        <v>0</v>
      </c>
      <c r="S1006" s="26">
        <v>0</v>
      </c>
      <c r="T1006" s="26">
        <v>0</v>
      </c>
      <c r="U1006" s="26">
        <v>0</v>
      </c>
      <c r="V1006" s="26">
        <v>0</v>
      </c>
      <c r="W1006" s="26">
        <v>0</v>
      </c>
      <c r="X1006" s="26">
        <v>0</v>
      </c>
      <c r="Y1006" s="26">
        <v>0</v>
      </c>
      <c r="Z1006" s="26">
        <v>0</v>
      </c>
      <c r="AA1006" s="26">
        <v>0</v>
      </c>
      <c r="AB1006" s="26">
        <v>0</v>
      </c>
      <c r="AC1006" s="26">
        <v>0</v>
      </c>
      <c r="AD1006" s="26">
        <v>0</v>
      </c>
      <c r="AE1006" s="26">
        <v>0</v>
      </c>
      <c r="AF1006" s="26"/>
      <c r="AG1006" s="26"/>
      <c r="AH1006" s="26">
        <v>0</v>
      </c>
    </row>
    <row r="1007" spans="1:34" x14ac:dyDescent="0.2">
      <c r="A1007" s="12" t="s">
        <v>232</v>
      </c>
      <c r="B1007" s="12" t="s">
        <v>231</v>
      </c>
      <c r="C1007" s="12" t="s">
        <v>123</v>
      </c>
      <c r="D1007" s="12" t="s">
        <v>10</v>
      </c>
      <c r="E1007" s="12" t="s">
        <v>6</v>
      </c>
      <c r="F1007" s="12" t="s">
        <v>11</v>
      </c>
      <c r="G1007" s="26"/>
      <c r="H1007" s="26">
        <v>352</v>
      </c>
      <c r="I1007" s="26"/>
      <c r="J1007" s="26"/>
      <c r="K1007" s="26">
        <v>603</v>
      </c>
      <c r="L1007" s="26">
        <v>141</v>
      </c>
      <c r="M1007" s="26">
        <v>1.2</v>
      </c>
      <c r="N1007" s="26">
        <v>0</v>
      </c>
      <c r="O1007" s="26">
        <v>0</v>
      </c>
      <c r="P1007" s="26">
        <v>0</v>
      </c>
      <c r="Q1007" s="26">
        <v>0</v>
      </c>
      <c r="R1007" s="26">
        <v>3</v>
      </c>
      <c r="S1007" s="26">
        <v>0</v>
      </c>
      <c r="T1007" s="26">
        <v>0</v>
      </c>
      <c r="U1007" s="26">
        <v>0</v>
      </c>
      <c r="V1007" s="26">
        <v>0</v>
      </c>
      <c r="W1007" s="26">
        <v>0</v>
      </c>
      <c r="X1007" s="26">
        <v>0</v>
      </c>
      <c r="Y1007" s="26">
        <v>0</v>
      </c>
      <c r="Z1007" s="26">
        <v>0</v>
      </c>
      <c r="AA1007" s="26">
        <v>0</v>
      </c>
      <c r="AB1007" s="26">
        <v>0</v>
      </c>
      <c r="AC1007" s="26">
        <v>0</v>
      </c>
      <c r="AD1007" s="26">
        <v>0</v>
      </c>
      <c r="AE1007" s="26">
        <v>0</v>
      </c>
      <c r="AF1007" s="26">
        <v>0</v>
      </c>
      <c r="AG1007" s="26"/>
      <c r="AH1007" s="26">
        <v>1</v>
      </c>
    </row>
    <row r="1008" spans="1:34" x14ac:dyDescent="0.2">
      <c r="A1008" s="12" t="s">
        <v>232</v>
      </c>
      <c r="B1008" s="12" t="s">
        <v>231</v>
      </c>
      <c r="C1008" s="12" t="s">
        <v>124</v>
      </c>
      <c r="D1008" s="12" t="s">
        <v>10</v>
      </c>
      <c r="E1008" s="12" t="s">
        <v>6</v>
      </c>
      <c r="F1008" s="12" t="s">
        <v>11</v>
      </c>
      <c r="G1008" s="26"/>
      <c r="H1008" s="26">
        <v>0</v>
      </c>
      <c r="I1008" s="26"/>
      <c r="J1008" s="26"/>
      <c r="K1008" s="26"/>
      <c r="L1008" s="26"/>
      <c r="M1008" s="26"/>
      <c r="N1008" s="26"/>
      <c r="O1008" s="26">
        <v>0</v>
      </c>
      <c r="P1008" s="26">
        <v>0</v>
      </c>
      <c r="Q1008" s="26">
        <v>0</v>
      </c>
      <c r="R1008" s="26">
        <v>0</v>
      </c>
      <c r="S1008" s="26">
        <v>0</v>
      </c>
      <c r="T1008" s="26">
        <v>0</v>
      </c>
      <c r="U1008" s="26">
        <v>0</v>
      </c>
      <c r="V1008" s="26">
        <v>0</v>
      </c>
      <c r="W1008" s="26">
        <v>0</v>
      </c>
      <c r="X1008" s="26">
        <v>0</v>
      </c>
      <c r="Y1008" s="26">
        <v>0</v>
      </c>
      <c r="Z1008" s="26">
        <v>0</v>
      </c>
      <c r="AA1008" s="26">
        <v>0</v>
      </c>
      <c r="AB1008" s="26">
        <v>0</v>
      </c>
      <c r="AC1008" s="26">
        <v>0</v>
      </c>
      <c r="AD1008" s="26">
        <v>0</v>
      </c>
      <c r="AE1008" s="26">
        <v>0</v>
      </c>
      <c r="AF1008" s="26">
        <v>0</v>
      </c>
      <c r="AG1008" s="26"/>
      <c r="AH1008" s="26">
        <v>0</v>
      </c>
    </row>
    <row r="1009" spans="1:34" x14ac:dyDescent="0.2">
      <c r="A1009" s="12" t="s">
        <v>232</v>
      </c>
      <c r="B1009" s="12" t="s">
        <v>231</v>
      </c>
      <c r="C1009" s="12" t="s">
        <v>126</v>
      </c>
      <c r="D1009" s="12" t="s">
        <v>10</v>
      </c>
      <c r="E1009" s="12" t="s">
        <v>6</v>
      </c>
      <c r="F1009" s="12" t="s">
        <v>11</v>
      </c>
      <c r="G1009" s="26">
        <v>0</v>
      </c>
      <c r="H1009" s="26">
        <v>0</v>
      </c>
      <c r="I1009" s="26">
        <v>0</v>
      </c>
      <c r="J1009" s="26">
        <v>0</v>
      </c>
      <c r="K1009" s="26">
        <v>0</v>
      </c>
      <c r="L1009" s="26">
        <v>0</v>
      </c>
      <c r="M1009" s="26">
        <v>0</v>
      </c>
      <c r="N1009" s="26">
        <v>0</v>
      </c>
      <c r="O1009" s="26">
        <v>0</v>
      </c>
      <c r="P1009" s="26">
        <v>0</v>
      </c>
      <c r="Q1009" s="26">
        <v>0</v>
      </c>
      <c r="R1009" s="26">
        <v>0</v>
      </c>
      <c r="S1009" s="26">
        <v>0</v>
      </c>
      <c r="T1009" s="26">
        <v>0</v>
      </c>
      <c r="U1009" s="26">
        <v>0</v>
      </c>
      <c r="V1009" s="26">
        <v>0</v>
      </c>
      <c r="W1009" s="26">
        <v>0</v>
      </c>
      <c r="X1009" s="26">
        <v>0</v>
      </c>
      <c r="Y1009" s="26">
        <v>0</v>
      </c>
      <c r="Z1009" s="26">
        <v>0</v>
      </c>
      <c r="AA1009" s="26">
        <v>0</v>
      </c>
      <c r="AB1009" s="26">
        <v>0</v>
      </c>
      <c r="AC1009" s="26">
        <v>0</v>
      </c>
      <c r="AD1009" s="26">
        <v>0</v>
      </c>
      <c r="AE1009" s="26">
        <v>0</v>
      </c>
      <c r="AF1009" s="26">
        <v>0</v>
      </c>
      <c r="AG1009" s="26"/>
      <c r="AH1009" s="26">
        <v>0</v>
      </c>
    </row>
    <row r="1010" spans="1:34" x14ac:dyDescent="0.2">
      <c r="A1010" s="12" t="s">
        <v>232</v>
      </c>
      <c r="B1010" s="12" t="s">
        <v>231</v>
      </c>
      <c r="C1010" s="12" t="s">
        <v>127</v>
      </c>
      <c r="D1010" s="12" t="s">
        <v>10</v>
      </c>
      <c r="E1010" s="12" t="s">
        <v>6</v>
      </c>
      <c r="F1010" s="12" t="s">
        <v>11</v>
      </c>
      <c r="G1010" s="26"/>
      <c r="H1010" s="26">
        <v>0</v>
      </c>
      <c r="I1010" s="26"/>
      <c r="J1010" s="26"/>
      <c r="K1010" s="26">
        <v>0</v>
      </c>
      <c r="L1010" s="26">
        <v>0</v>
      </c>
      <c r="M1010" s="26">
        <v>0</v>
      </c>
      <c r="N1010" s="26">
        <v>0</v>
      </c>
      <c r="O1010" s="26">
        <v>0</v>
      </c>
      <c r="P1010" s="26">
        <v>0</v>
      </c>
      <c r="Q1010" s="26">
        <v>0</v>
      </c>
      <c r="R1010" s="26">
        <v>0</v>
      </c>
      <c r="S1010" s="26">
        <v>0</v>
      </c>
      <c r="T1010" s="26">
        <v>0</v>
      </c>
      <c r="U1010" s="26">
        <v>0</v>
      </c>
      <c r="V1010" s="26">
        <v>0</v>
      </c>
      <c r="W1010" s="26">
        <v>0</v>
      </c>
      <c r="X1010" s="26">
        <v>0</v>
      </c>
      <c r="Y1010" s="26">
        <v>0</v>
      </c>
      <c r="Z1010" s="26">
        <v>0</v>
      </c>
      <c r="AA1010" s="26">
        <v>0</v>
      </c>
      <c r="AB1010" s="26">
        <v>0</v>
      </c>
      <c r="AC1010" s="26">
        <v>0</v>
      </c>
      <c r="AD1010" s="26">
        <v>0</v>
      </c>
      <c r="AE1010" s="26">
        <v>0</v>
      </c>
      <c r="AF1010" s="26">
        <v>0</v>
      </c>
      <c r="AG1010" s="26"/>
      <c r="AH1010" s="26">
        <v>0</v>
      </c>
    </row>
    <row r="1011" spans="1:34" x14ac:dyDescent="0.2">
      <c r="A1011" s="12" t="s">
        <v>232</v>
      </c>
      <c r="B1011" s="12" t="s">
        <v>231</v>
      </c>
      <c r="C1011" s="12" t="s">
        <v>128</v>
      </c>
      <c r="D1011" s="12" t="s">
        <v>10</v>
      </c>
      <c r="E1011" s="12" t="s">
        <v>6</v>
      </c>
      <c r="F1011" s="12" t="s">
        <v>11</v>
      </c>
      <c r="G1011" s="26"/>
      <c r="H1011" s="26">
        <v>0</v>
      </c>
      <c r="I1011" s="26"/>
      <c r="J1011" s="26"/>
      <c r="K1011" s="26"/>
      <c r="L1011" s="26">
        <v>0</v>
      </c>
      <c r="M1011" s="26">
        <v>0</v>
      </c>
      <c r="N1011" s="26">
        <v>0</v>
      </c>
      <c r="O1011" s="26">
        <v>0</v>
      </c>
      <c r="P1011" s="26">
        <v>0</v>
      </c>
      <c r="Q1011" s="26">
        <v>0</v>
      </c>
      <c r="R1011" s="26">
        <v>0</v>
      </c>
      <c r="S1011" s="26">
        <v>0</v>
      </c>
      <c r="T1011" s="26">
        <v>0</v>
      </c>
      <c r="U1011" s="26">
        <v>0</v>
      </c>
      <c r="V1011" s="26">
        <v>0</v>
      </c>
      <c r="W1011" s="26">
        <v>0</v>
      </c>
      <c r="X1011" s="26">
        <v>0</v>
      </c>
      <c r="Y1011" s="26">
        <v>0</v>
      </c>
      <c r="Z1011" s="26">
        <v>0</v>
      </c>
      <c r="AA1011" s="26">
        <v>0</v>
      </c>
      <c r="AB1011" s="26">
        <v>0</v>
      </c>
      <c r="AC1011" s="26">
        <v>0</v>
      </c>
      <c r="AD1011" s="26">
        <v>0</v>
      </c>
      <c r="AE1011" s="26">
        <v>0</v>
      </c>
      <c r="AF1011" s="26">
        <v>0</v>
      </c>
      <c r="AG1011" s="26"/>
      <c r="AH1011" s="26">
        <v>0</v>
      </c>
    </row>
    <row r="1012" spans="1:34" x14ac:dyDescent="0.2">
      <c r="A1012" s="12" t="s">
        <v>232</v>
      </c>
      <c r="B1012" s="12" t="s">
        <v>231</v>
      </c>
      <c r="C1012" s="12" t="s">
        <v>129</v>
      </c>
      <c r="D1012" s="12" t="s">
        <v>10</v>
      </c>
      <c r="E1012" s="12" t="s">
        <v>6</v>
      </c>
      <c r="F1012" s="12" t="s">
        <v>11</v>
      </c>
      <c r="G1012" s="26"/>
      <c r="H1012" s="26">
        <v>0</v>
      </c>
      <c r="I1012" s="26"/>
      <c r="J1012" s="26"/>
      <c r="K1012" s="26"/>
      <c r="L1012" s="26"/>
      <c r="M1012" s="26"/>
      <c r="N1012" s="26">
        <v>0</v>
      </c>
      <c r="O1012" s="26">
        <v>0</v>
      </c>
      <c r="P1012" s="26">
        <v>0</v>
      </c>
      <c r="Q1012" s="26">
        <v>0</v>
      </c>
      <c r="R1012" s="26">
        <v>0</v>
      </c>
      <c r="S1012" s="26">
        <v>0</v>
      </c>
      <c r="T1012" s="26">
        <v>0</v>
      </c>
      <c r="U1012" s="26">
        <v>0</v>
      </c>
      <c r="V1012" s="26">
        <v>0</v>
      </c>
      <c r="W1012" s="26">
        <v>0</v>
      </c>
      <c r="X1012" s="26">
        <v>0</v>
      </c>
      <c r="Y1012" s="26">
        <v>0</v>
      </c>
      <c r="Z1012" s="26">
        <v>0</v>
      </c>
      <c r="AA1012" s="26">
        <v>0</v>
      </c>
      <c r="AB1012" s="26">
        <v>0</v>
      </c>
      <c r="AC1012" s="26">
        <v>0</v>
      </c>
      <c r="AD1012" s="26">
        <v>0</v>
      </c>
      <c r="AE1012" s="26">
        <v>0</v>
      </c>
      <c r="AF1012" s="26">
        <v>0</v>
      </c>
      <c r="AG1012" s="26"/>
      <c r="AH1012" s="26">
        <v>0</v>
      </c>
    </row>
    <row r="1013" spans="1:34" x14ac:dyDescent="0.2">
      <c r="A1013" s="12" t="s">
        <v>232</v>
      </c>
      <c r="B1013" s="12" t="s">
        <v>231</v>
      </c>
      <c r="C1013" s="12" t="s">
        <v>130</v>
      </c>
      <c r="D1013" s="12" t="s">
        <v>10</v>
      </c>
      <c r="E1013" s="12" t="s">
        <v>6</v>
      </c>
      <c r="F1013" s="12" t="s">
        <v>11</v>
      </c>
      <c r="G1013" s="26"/>
      <c r="H1013" s="26">
        <v>0</v>
      </c>
      <c r="I1013" s="26"/>
      <c r="J1013" s="26"/>
      <c r="K1013" s="26"/>
      <c r="L1013" s="26"/>
      <c r="M1013" s="26"/>
      <c r="N1013" s="26">
        <v>0</v>
      </c>
      <c r="O1013" s="26">
        <v>0</v>
      </c>
      <c r="P1013" s="26">
        <v>0</v>
      </c>
      <c r="Q1013" s="26">
        <v>0</v>
      </c>
      <c r="R1013" s="26">
        <v>0</v>
      </c>
      <c r="S1013" s="26">
        <v>0</v>
      </c>
      <c r="T1013" s="26">
        <v>0</v>
      </c>
      <c r="U1013" s="26">
        <v>0</v>
      </c>
      <c r="V1013" s="26">
        <v>0</v>
      </c>
      <c r="W1013" s="26">
        <v>0</v>
      </c>
      <c r="X1013" s="26">
        <v>0</v>
      </c>
      <c r="Y1013" s="26">
        <v>0</v>
      </c>
      <c r="Z1013" s="26">
        <v>0</v>
      </c>
      <c r="AA1013" s="26">
        <v>0</v>
      </c>
      <c r="AB1013" s="26">
        <v>0</v>
      </c>
      <c r="AC1013" s="26">
        <v>0</v>
      </c>
      <c r="AD1013" s="26">
        <v>0</v>
      </c>
      <c r="AE1013" s="26">
        <v>0</v>
      </c>
      <c r="AF1013" s="26">
        <v>0</v>
      </c>
      <c r="AG1013" s="26"/>
      <c r="AH1013" s="26">
        <v>0</v>
      </c>
    </row>
    <row r="1014" spans="1:34" x14ac:dyDescent="0.2">
      <c r="A1014" s="12" t="s">
        <v>232</v>
      </c>
      <c r="B1014" s="12" t="s">
        <v>231</v>
      </c>
      <c r="C1014" s="12" t="s">
        <v>131</v>
      </c>
      <c r="D1014" s="12" t="s">
        <v>10</v>
      </c>
      <c r="E1014" s="12" t="s">
        <v>6</v>
      </c>
      <c r="F1014" s="12" t="s">
        <v>11</v>
      </c>
      <c r="G1014" s="26">
        <v>0</v>
      </c>
      <c r="H1014" s="26">
        <v>0</v>
      </c>
      <c r="I1014" s="26">
        <v>0</v>
      </c>
      <c r="J1014" s="26">
        <v>0</v>
      </c>
      <c r="K1014" s="26">
        <v>0</v>
      </c>
      <c r="L1014" s="26">
        <v>0</v>
      </c>
      <c r="M1014" s="26">
        <v>0</v>
      </c>
      <c r="N1014" s="26">
        <v>0</v>
      </c>
      <c r="O1014" s="26">
        <v>0</v>
      </c>
      <c r="P1014" s="26">
        <v>0</v>
      </c>
      <c r="Q1014" s="26">
        <v>0</v>
      </c>
      <c r="R1014" s="26">
        <v>0</v>
      </c>
      <c r="S1014" s="26">
        <v>0</v>
      </c>
      <c r="T1014" s="26">
        <v>0</v>
      </c>
      <c r="U1014" s="26">
        <v>0</v>
      </c>
      <c r="V1014" s="26">
        <v>0</v>
      </c>
      <c r="W1014" s="26">
        <v>0</v>
      </c>
      <c r="X1014" s="26">
        <v>0</v>
      </c>
      <c r="Y1014" s="26">
        <v>0</v>
      </c>
      <c r="Z1014" s="26">
        <v>0</v>
      </c>
      <c r="AA1014" s="26">
        <v>0</v>
      </c>
      <c r="AB1014" s="26">
        <v>0</v>
      </c>
      <c r="AC1014" s="26">
        <v>0</v>
      </c>
      <c r="AD1014" s="26">
        <v>0</v>
      </c>
      <c r="AE1014" s="26">
        <v>0</v>
      </c>
      <c r="AF1014" s="26">
        <v>0</v>
      </c>
      <c r="AG1014" s="26"/>
      <c r="AH1014" s="26">
        <v>0</v>
      </c>
    </row>
    <row r="1015" spans="1:34" x14ac:dyDescent="0.2">
      <c r="A1015" s="12" t="s">
        <v>232</v>
      </c>
      <c r="B1015" s="12" t="s">
        <v>231</v>
      </c>
      <c r="C1015" s="12" t="s">
        <v>132</v>
      </c>
      <c r="D1015" s="12" t="s">
        <v>10</v>
      </c>
      <c r="E1015" s="12" t="s">
        <v>6</v>
      </c>
      <c r="F1015" s="12" t="s">
        <v>11</v>
      </c>
      <c r="G1015" s="26"/>
      <c r="H1015" s="26">
        <v>0</v>
      </c>
      <c r="I1015" s="26"/>
      <c r="J1015" s="26"/>
      <c r="K1015" s="26">
        <v>0</v>
      </c>
      <c r="L1015" s="26">
        <v>0</v>
      </c>
      <c r="M1015" s="26">
        <v>0</v>
      </c>
      <c r="N1015" s="26">
        <v>0</v>
      </c>
      <c r="O1015" s="26">
        <v>0</v>
      </c>
      <c r="P1015" s="26">
        <v>0</v>
      </c>
      <c r="Q1015" s="26">
        <v>0</v>
      </c>
      <c r="R1015" s="26">
        <v>0</v>
      </c>
      <c r="S1015" s="26">
        <v>0</v>
      </c>
      <c r="T1015" s="26">
        <v>0</v>
      </c>
      <c r="U1015" s="26">
        <v>0</v>
      </c>
      <c r="V1015" s="26">
        <v>0</v>
      </c>
      <c r="W1015" s="26">
        <v>0</v>
      </c>
      <c r="X1015" s="26">
        <v>0</v>
      </c>
      <c r="Y1015" s="26">
        <v>0</v>
      </c>
      <c r="Z1015" s="26">
        <v>0</v>
      </c>
      <c r="AA1015" s="26">
        <v>0</v>
      </c>
      <c r="AB1015" s="26">
        <v>0</v>
      </c>
      <c r="AC1015" s="26">
        <v>0</v>
      </c>
      <c r="AD1015" s="26">
        <v>0</v>
      </c>
      <c r="AE1015" s="26">
        <v>0</v>
      </c>
      <c r="AF1015" s="26"/>
      <c r="AG1015" s="26"/>
      <c r="AH1015" s="26">
        <v>0</v>
      </c>
    </row>
    <row r="1016" spans="1:34" x14ac:dyDescent="0.2">
      <c r="A1016" s="12" t="s">
        <v>232</v>
      </c>
      <c r="B1016" s="12" t="s">
        <v>231</v>
      </c>
      <c r="C1016" s="12" t="s">
        <v>133</v>
      </c>
      <c r="D1016" s="12" t="s">
        <v>10</v>
      </c>
      <c r="E1016" s="12" t="s">
        <v>6</v>
      </c>
      <c r="F1016" s="12" t="s">
        <v>11</v>
      </c>
      <c r="G1016" s="26"/>
      <c r="H1016" s="26">
        <v>0</v>
      </c>
      <c r="I1016" s="26">
        <v>0</v>
      </c>
      <c r="J1016" s="26">
        <v>0</v>
      </c>
      <c r="K1016" s="26"/>
      <c r="L1016" s="26">
        <v>0</v>
      </c>
      <c r="M1016" s="26">
        <v>0</v>
      </c>
      <c r="N1016" s="26">
        <v>0</v>
      </c>
      <c r="O1016" s="26">
        <v>0</v>
      </c>
      <c r="P1016" s="26">
        <v>0</v>
      </c>
      <c r="Q1016" s="26">
        <v>0</v>
      </c>
      <c r="R1016" s="26">
        <v>0</v>
      </c>
      <c r="S1016" s="26">
        <v>0</v>
      </c>
      <c r="T1016" s="26">
        <v>0</v>
      </c>
      <c r="U1016" s="26">
        <v>0</v>
      </c>
      <c r="V1016" s="26">
        <v>0</v>
      </c>
      <c r="W1016" s="26">
        <v>0</v>
      </c>
      <c r="X1016" s="26">
        <v>0</v>
      </c>
      <c r="Y1016" s="26">
        <v>0</v>
      </c>
      <c r="Z1016" s="26">
        <v>0</v>
      </c>
      <c r="AA1016" s="26">
        <v>0</v>
      </c>
      <c r="AB1016" s="26">
        <v>0</v>
      </c>
      <c r="AC1016" s="26">
        <v>0</v>
      </c>
      <c r="AD1016" s="26">
        <v>0</v>
      </c>
      <c r="AE1016" s="26">
        <v>0</v>
      </c>
      <c r="AF1016" s="26">
        <v>0</v>
      </c>
      <c r="AG1016" s="26"/>
      <c r="AH1016" s="26">
        <v>0</v>
      </c>
    </row>
    <row r="1017" spans="1:34" x14ac:dyDescent="0.2">
      <c r="A1017" s="12" t="s">
        <v>232</v>
      </c>
      <c r="B1017" s="12" t="s">
        <v>231</v>
      </c>
      <c r="C1017" s="12" t="s">
        <v>134</v>
      </c>
      <c r="D1017" s="12" t="s">
        <v>10</v>
      </c>
      <c r="E1017" s="12" t="s">
        <v>6</v>
      </c>
      <c r="F1017" s="12" t="s">
        <v>11</v>
      </c>
      <c r="G1017" s="26"/>
      <c r="H1017" s="26">
        <v>0</v>
      </c>
      <c r="I1017" s="26"/>
      <c r="J1017" s="26"/>
      <c r="K1017" s="26"/>
      <c r="L1017" s="26"/>
      <c r="M1017" s="26"/>
      <c r="N1017" s="26">
        <v>0</v>
      </c>
      <c r="O1017" s="26">
        <v>0</v>
      </c>
      <c r="P1017" s="26">
        <v>0</v>
      </c>
      <c r="Q1017" s="26">
        <v>0</v>
      </c>
      <c r="R1017" s="26">
        <v>0</v>
      </c>
      <c r="S1017" s="26">
        <v>0</v>
      </c>
      <c r="T1017" s="26">
        <v>0</v>
      </c>
      <c r="U1017" s="26">
        <v>0</v>
      </c>
      <c r="V1017" s="26">
        <v>0.1</v>
      </c>
      <c r="W1017" s="26">
        <v>0</v>
      </c>
      <c r="X1017" s="26">
        <v>0</v>
      </c>
      <c r="Y1017" s="26">
        <v>0</v>
      </c>
      <c r="Z1017" s="26">
        <v>0</v>
      </c>
      <c r="AA1017" s="26">
        <v>0</v>
      </c>
      <c r="AB1017" s="26">
        <v>0</v>
      </c>
      <c r="AC1017" s="26">
        <v>0</v>
      </c>
      <c r="AD1017" s="26">
        <v>0</v>
      </c>
      <c r="AE1017" s="26">
        <v>0</v>
      </c>
      <c r="AF1017" s="26">
        <v>0</v>
      </c>
      <c r="AG1017" s="26"/>
      <c r="AH1017" s="26">
        <v>0</v>
      </c>
    </row>
    <row r="1018" spans="1:34" x14ac:dyDescent="0.2">
      <c r="A1018" s="12" t="s">
        <v>232</v>
      </c>
      <c r="B1018" s="12" t="s">
        <v>231</v>
      </c>
      <c r="C1018" s="12" t="s">
        <v>135</v>
      </c>
      <c r="D1018" s="12" t="s">
        <v>10</v>
      </c>
      <c r="E1018" s="12" t="s">
        <v>6</v>
      </c>
      <c r="F1018" s="12" t="s">
        <v>11</v>
      </c>
      <c r="G1018" s="26"/>
      <c r="H1018" s="26">
        <v>0</v>
      </c>
      <c r="I1018" s="26"/>
      <c r="J1018" s="26">
        <v>0</v>
      </c>
      <c r="K1018" s="26">
        <v>0</v>
      </c>
      <c r="L1018" s="26">
        <v>0</v>
      </c>
      <c r="M1018" s="26">
        <v>0</v>
      </c>
      <c r="N1018" s="26">
        <v>0</v>
      </c>
      <c r="O1018" s="26">
        <v>0</v>
      </c>
      <c r="P1018" s="26">
        <v>0</v>
      </c>
      <c r="Q1018" s="26">
        <v>0</v>
      </c>
      <c r="R1018" s="26">
        <v>0</v>
      </c>
      <c r="S1018" s="26">
        <v>0</v>
      </c>
      <c r="T1018" s="26">
        <v>0</v>
      </c>
      <c r="U1018" s="26">
        <v>0</v>
      </c>
      <c r="V1018" s="26">
        <v>0</v>
      </c>
      <c r="W1018" s="26">
        <v>0</v>
      </c>
      <c r="X1018" s="26">
        <v>0</v>
      </c>
      <c r="Y1018" s="26">
        <v>0</v>
      </c>
      <c r="Z1018" s="26">
        <v>0</v>
      </c>
      <c r="AA1018" s="26">
        <v>0</v>
      </c>
      <c r="AB1018" s="26">
        <v>0</v>
      </c>
      <c r="AC1018" s="26">
        <v>0</v>
      </c>
      <c r="AD1018" s="26">
        <v>0</v>
      </c>
      <c r="AE1018" s="26">
        <v>0</v>
      </c>
      <c r="AF1018" s="26">
        <v>0</v>
      </c>
      <c r="AG1018" s="26"/>
      <c r="AH1018" s="26">
        <v>0</v>
      </c>
    </row>
    <row r="1019" spans="1:34" x14ac:dyDescent="0.2">
      <c r="A1019" s="12" t="s">
        <v>232</v>
      </c>
      <c r="B1019" s="12" t="s">
        <v>231</v>
      </c>
      <c r="C1019" s="12" t="s">
        <v>136</v>
      </c>
      <c r="D1019" s="12" t="s">
        <v>10</v>
      </c>
      <c r="E1019" s="12" t="s">
        <v>6</v>
      </c>
      <c r="F1019" s="12" t="s">
        <v>11</v>
      </c>
      <c r="G1019" s="26">
        <v>0</v>
      </c>
      <c r="H1019" s="26">
        <v>0</v>
      </c>
      <c r="I1019" s="26">
        <v>0</v>
      </c>
      <c r="J1019" s="26">
        <v>0</v>
      </c>
      <c r="K1019" s="26">
        <v>0</v>
      </c>
      <c r="L1019" s="26">
        <v>0</v>
      </c>
      <c r="M1019" s="26">
        <v>0</v>
      </c>
      <c r="N1019" s="26">
        <v>0</v>
      </c>
      <c r="O1019" s="26">
        <v>0</v>
      </c>
      <c r="P1019" s="26">
        <v>0</v>
      </c>
      <c r="Q1019" s="26">
        <v>0</v>
      </c>
      <c r="R1019" s="26">
        <v>0</v>
      </c>
      <c r="S1019" s="26">
        <v>0</v>
      </c>
      <c r="T1019" s="26">
        <v>0</v>
      </c>
      <c r="U1019" s="26">
        <v>0</v>
      </c>
      <c r="V1019" s="26">
        <v>0</v>
      </c>
      <c r="W1019" s="26">
        <v>0</v>
      </c>
      <c r="X1019" s="26">
        <v>0</v>
      </c>
      <c r="Y1019" s="26">
        <v>0</v>
      </c>
      <c r="Z1019" s="26">
        <v>0</v>
      </c>
      <c r="AA1019" s="26">
        <v>0</v>
      </c>
      <c r="AB1019" s="26">
        <v>0</v>
      </c>
      <c r="AC1019" s="26">
        <v>0</v>
      </c>
      <c r="AD1019" s="26">
        <v>0</v>
      </c>
      <c r="AE1019" s="26">
        <v>0</v>
      </c>
      <c r="AF1019" s="26"/>
      <c r="AG1019" s="26"/>
      <c r="AH1019" s="26">
        <v>0</v>
      </c>
    </row>
    <row r="1020" spans="1:34" x14ac:dyDescent="0.2">
      <c r="A1020" s="12" t="s">
        <v>232</v>
      </c>
      <c r="B1020" s="12" t="s">
        <v>231</v>
      </c>
      <c r="C1020" s="12" t="s">
        <v>137</v>
      </c>
      <c r="D1020" s="12" t="s">
        <v>10</v>
      </c>
      <c r="E1020" s="12" t="s">
        <v>6</v>
      </c>
      <c r="F1020" s="12" t="s">
        <v>11</v>
      </c>
      <c r="G1020" s="26"/>
      <c r="H1020" s="26">
        <v>1</v>
      </c>
      <c r="I1020" s="26">
        <v>1</v>
      </c>
      <c r="J1020" s="26"/>
      <c r="K1020" s="26"/>
      <c r="L1020" s="26">
        <v>0.2</v>
      </c>
      <c r="M1020" s="26">
        <v>0.1</v>
      </c>
      <c r="N1020" s="26">
        <v>0.1</v>
      </c>
      <c r="O1020" s="26">
        <v>0</v>
      </c>
      <c r="P1020" s="26">
        <v>0</v>
      </c>
      <c r="Q1020" s="26">
        <v>0</v>
      </c>
      <c r="R1020" s="26">
        <v>0</v>
      </c>
      <c r="S1020" s="26">
        <v>0</v>
      </c>
      <c r="T1020" s="26">
        <v>0</v>
      </c>
      <c r="U1020" s="26">
        <v>0</v>
      </c>
      <c r="V1020" s="26">
        <v>0</v>
      </c>
      <c r="W1020" s="26">
        <v>0</v>
      </c>
      <c r="X1020" s="26">
        <v>0</v>
      </c>
      <c r="Y1020" s="26">
        <v>0</v>
      </c>
      <c r="Z1020" s="26">
        <v>0</v>
      </c>
      <c r="AA1020" s="26">
        <v>0</v>
      </c>
      <c r="AB1020" s="26">
        <v>0</v>
      </c>
      <c r="AC1020" s="26">
        <v>0</v>
      </c>
      <c r="AD1020" s="26">
        <v>0</v>
      </c>
      <c r="AE1020" s="26">
        <v>0</v>
      </c>
      <c r="AF1020" s="26">
        <v>0</v>
      </c>
      <c r="AG1020" s="26"/>
      <c r="AH1020" s="26">
        <v>0</v>
      </c>
    </row>
    <row r="1021" spans="1:34" x14ac:dyDescent="0.2">
      <c r="A1021" s="12" t="s">
        <v>232</v>
      </c>
      <c r="B1021" s="12" t="s">
        <v>231</v>
      </c>
      <c r="C1021" s="12" t="s">
        <v>138</v>
      </c>
      <c r="D1021" s="12" t="s">
        <v>10</v>
      </c>
      <c r="E1021" s="12" t="s">
        <v>6</v>
      </c>
      <c r="F1021" s="12" t="s">
        <v>11</v>
      </c>
      <c r="G1021" s="26"/>
      <c r="H1021" s="26">
        <v>0</v>
      </c>
      <c r="I1021" s="26">
        <v>0</v>
      </c>
      <c r="J1021" s="26">
        <v>0</v>
      </c>
      <c r="K1021" s="26">
        <v>0</v>
      </c>
      <c r="L1021" s="26">
        <v>0</v>
      </c>
      <c r="M1021" s="26">
        <v>0</v>
      </c>
      <c r="N1021" s="26">
        <v>0</v>
      </c>
      <c r="O1021" s="26">
        <v>0</v>
      </c>
      <c r="P1021" s="26">
        <v>0</v>
      </c>
      <c r="Q1021" s="26">
        <v>0</v>
      </c>
      <c r="R1021" s="26">
        <v>0</v>
      </c>
      <c r="S1021" s="26">
        <v>0</v>
      </c>
      <c r="T1021" s="26">
        <v>0</v>
      </c>
      <c r="U1021" s="26">
        <v>0</v>
      </c>
      <c r="V1021" s="26">
        <v>0</v>
      </c>
      <c r="W1021" s="26">
        <v>0</v>
      </c>
      <c r="X1021" s="26">
        <v>0</v>
      </c>
      <c r="Y1021" s="26">
        <v>0</v>
      </c>
      <c r="Z1021" s="26">
        <v>0</v>
      </c>
      <c r="AA1021" s="26">
        <v>0</v>
      </c>
      <c r="AB1021" s="26">
        <v>0</v>
      </c>
      <c r="AC1021" s="26">
        <v>0</v>
      </c>
      <c r="AD1021" s="26">
        <v>0</v>
      </c>
      <c r="AE1021" s="26">
        <v>0</v>
      </c>
      <c r="AF1021" s="26">
        <v>0</v>
      </c>
      <c r="AG1021" s="26"/>
      <c r="AH1021" s="26">
        <v>0</v>
      </c>
    </row>
    <row r="1022" spans="1:34" x14ac:dyDescent="0.2">
      <c r="A1022" s="12" t="s">
        <v>232</v>
      </c>
      <c r="B1022" s="12" t="s">
        <v>231</v>
      </c>
      <c r="C1022" s="12" t="s">
        <v>139</v>
      </c>
      <c r="D1022" s="12" t="s">
        <v>10</v>
      </c>
      <c r="E1022" s="12" t="s">
        <v>6</v>
      </c>
      <c r="F1022" s="12" t="s">
        <v>11</v>
      </c>
      <c r="G1022" s="26"/>
      <c r="H1022" s="26">
        <v>666.9</v>
      </c>
      <c r="I1022" s="26"/>
      <c r="J1022" s="26">
        <v>0</v>
      </c>
      <c r="K1022" s="26">
        <v>0</v>
      </c>
      <c r="L1022" s="26">
        <v>0</v>
      </c>
      <c r="M1022" s="26">
        <v>0</v>
      </c>
      <c r="N1022" s="26">
        <v>0</v>
      </c>
      <c r="O1022" s="26">
        <v>0</v>
      </c>
      <c r="P1022" s="26">
        <v>0</v>
      </c>
      <c r="Q1022" s="26">
        <v>0</v>
      </c>
      <c r="R1022" s="26">
        <v>0</v>
      </c>
      <c r="S1022" s="26">
        <v>0</v>
      </c>
      <c r="T1022" s="26">
        <v>0</v>
      </c>
      <c r="U1022" s="26">
        <v>0</v>
      </c>
      <c r="V1022" s="26">
        <v>0</v>
      </c>
      <c r="W1022" s="26">
        <v>0</v>
      </c>
      <c r="X1022" s="26">
        <v>0</v>
      </c>
      <c r="Y1022" s="26">
        <v>0</v>
      </c>
      <c r="Z1022" s="26">
        <v>0</v>
      </c>
      <c r="AA1022" s="26">
        <v>0</v>
      </c>
      <c r="AB1022" s="26">
        <v>0</v>
      </c>
      <c r="AC1022" s="26">
        <v>0</v>
      </c>
      <c r="AD1022" s="26">
        <v>0</v>
      </c>
      <c r="AE1022" s="26">
        <v>0</v>
      </c>
      <c r="AF1022" s="26">
        <v>0</v>
      </c>
      <c r="AG1022" s="26"/>
      <c r="AH1022" s="26">
        <v>0</v>
      </c>
    </row>
    <row r="1023" spans="1:34" x14ac:dyDescent="0.2">
      <c r="A1023" s="12" t="s">
        <v>232</v>
      </c>
      <c r="B1023" s="12" t="s">
        <v>231</v>
      </c>
      <c r="C1023" s="12" t="s">
        <v>253</v>
      </c>
      <c r="D1023" s="12" t="s">
        <v>10</v>
      </c>
      <c r="E1023" s="12" t="s">
        <v>6</v>
      </c>
      <c r="F1023" s="12" t="s">
        <v>11</v>
      </c>
      <c r="G1023" s="26"/>
      <c r="H1023" s="26">
        <v>0</v>
      </c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>
        <v>0</v>
      </c>
      <c r="AF1023" s="26">
        <v>0</v>
      </c>
      <c r="AG1023" s="26"/>
      <c r="AH1023" s="26"/>
    </row>
    <row r="1024" spans="1:34" x14ac:dyDescent="0.2">
      <c r="A1024" s="12" t="s">
        <v>232</v>
      </c>
      <c r="B1024" s="12" t="s">
        <v>231</v>
      </c>
      <c r="C1024" s="12" t="s">
        <v>140</v>
      </c>
      <c r="D1024" s="12" t="s">
        <v>10</v>
      </c>
      <c r="E1024" s="12" t="s">
        <v>6</v>
      </c>
      <c r="F1024" s="12" t="s">
        <v>11</v>
      </c>
      <c r="G1024" s="26"/>
      <c r="H1024" s="26">
        <v>0</v>
      </c>
      <c r="I1024" s="26"/>
      <c r="J1024" s="26">
        <v>0</v>
      </c>
      <c r="K1024" s="26"/>
      <c r="L1024" s="26">
        <v>0</v>
      </c>
      <c r="M1024" s="26">
        <v>0</v>
      </c>
      <c r="N1024" s="26">
        <v>0</v>
      </c>
      <c r="O1024" s="26">
        <v>5.0999999999999996</v>
      </c>
      <c r="P1024" s="26">
        <v>0</v>
      </c>
      <c r="Q1024" s="26">
        <v>0</v>
      </c>
      <c r="R1024" s="26">
        <v>0</v>
      </c>
      <c r="S1024" s="26">
        <v>0</v>
      </c>
      <c r="T1024" s="26">
        <v>0</v>
      </c>
      <c r="U1024" s="26">
        <v>0</v>
      </c>
      <c r="V1024" s="26">
        <v>0</v>
      </c>
      <c r="W1024" s="26">
        <v>0</v>
      </c>
      <c r="X1024" s="26">
        <v>0</v>
      </c>
      <c r="Y1024" s="26">
        <v>0</v>
      </c>
      <c r="Z1024" s="26">
        <v>0</v>
      </c>
      <c r="AA1024" s="26">
        <v>0</v>
      </c>
      <c r="AB1024" s="26">
        <v>0</v>
      </c>
      <c r="AC1024" s="26">
        <v>0</v>
      </c>
      <c r="AD1024" s="26">
        <v>0</v>
      </c>
      <c r="AE1024" s="26">
        <v>0</v>
      </c>
      <c r="AF1024" s="26">
        <v>0</v>
      </c>
      <c r="AG1024" s="26"/>
      <c r="AH1024" s="26">
        <v>0</v>
      </c>
    </row>
    <row r="1025" spans="1:34" x14ac:dyDescent="0.2">
      <c r="A1025" s="12" t="s">
        <v>232</v>
      </c>
      <c r="B1025" s="12" t="s">
        <v>231</v>
      </c>
      <c r="C1025" s="12" t="s">
        <v>141</v>
      </c>
      <c r="D1025" s="12" t="s">
        <v>10</v>
      </c>
      <c r="E1025" s="12" t="s">
        <v>6</v>
      </c>
      <c r="F1025" s="12" t="s">
        <v>11</v>
      </c>
      <c r="G1025" s="26"/>
      <c r="H1025" s="26">
        <v>0</v>
      </c>
      <c r="I1025" s="26"/>
      <c r="J1025" s="26">
        <v>0</v>
      </c>
      <c r="K1025" s="26"/>
      <c r="L1025" s="26">
        <v>0</v>
      </c>
      <c r="M1025" s="26">
        <v>0</v>
      </c>
      <c r="N1025" s="26">
        <v>0</v>
      </c>
      <c r="O1025" s="26">
        <v>0</v>
      </c>
      <c r="P1025" s="26">
        <v>0</v>
      </c>
      <c r="Q1025" s="26">
        <v>0</v>
      </c>
      <c r="R1025" s="26">
        <v>0</v>
      </c>
      <c r="S1025" s="26">
        <v>0</v>
      </c>
      <c r="T1025" s="26">
        <v>0</v>
      </c>
      <c r="U1025" s="26">
        <v>0</v>
      </c>
      <c r="V1025" s="26">
        <v>0</v>
      </c>
      <c r="W1025" s="26">
        <v>0</v>
      </c>
      <c r="X1025" s="26">
        <v>0</v>
      </c>
      <c r="Y1025" s="26">
        <v>0</v>
      </c>
      <c r="Z1025" s="26">
        <v>0</v>
      </c>
      <c r="AA1025" s="26">
        <v>0</v>
      </c>
      <c r="AB1025" s="26">
        <v>0</v>
      </c>
      <c r="AC1025" s="26">
        <v>0</v>
      </c>
      <c r="AD1025" s="26">
        <v>0</v>
      </c>
      <c r="AE1025" s="26">
        <v>0</v>
      </c>
      <c r="AF1025" s="26">
        <v>0</v>
      </c>
      <c r="AG1025" s="26"/>
      <c r="AH1025" s="26">
        <v>0</v>
      </c>
    </row>
    <row r="1026" spans="1:34" x14ac:dyDescent="0.2">
      <c r="A1026" s="12" t="s">
        <v>232</v>
      </c>
      <c r="B1026" s="12" t="s">
        <v>231</v>
      </c>
      <c r="C1026" s="12" t="s">
        <v>142</v>
      </c>
      <c r="D1026" s="12" t="s">
        <v>10</v>
      </c>
      <c r="E1026" s="12" t="s">
        <v>6</v>
      </c>
      <c r="F1026" s="12" t="s">
        <v>11</v>
      </c>
      <c r="G1026" s="26"/>
      <c r="H1026" s="26">
        <v>0</v>
      </c>
      <c r="I1026" s="26"/>
      <c r="J1026" s="26">
        <v>0</v>
      </c>
      <c r="K1026" s="26"/>
      <c r="L1026" s="26"/>
      <c r="M1026" s="26"/>
      <c r="N1026" s="26">
        <v>0</v>
      </c>
      <c r="O1026" s="26">
        <v>0</v>
      </c>
      <c r="P1026" s="26">
        <v>0</v>
      </c>
      <c r="Q1026" s="26">
        <v>0</v>
      </c>
      <c r="R1026" s="26">
        <v>0</v>
      </c>
      <c r="S1026" s="26">
        <v>0</v>
      </c>
      <c r="T1026" s="26">
        <v>0</v>
      </c>
      <c r="U1026" s="26">
        <v>0</v>
      </c>
      <c r="V1026" s="26">
        <v>0</v>
      </c>
      <c r="W1026" s="26">
        <v>0</v>
      </c>
      <c r="X1026" s="26">
        <v>0</v>
      </c>
      <c r="Y1026" s="26">
        <v>0</v>
      </c>
      <c r="Z1026" s="26">
        <v>0</v>
      </c>
      <c r="AA1026" s="26">
        <v>0</v>
      </c>
      <c r="AB1026" s="26">
        <v>0</v>
      </c>
      <c r="AC1026" s="26">
        <v>0</v>
      </c>
      <c r="AD1026" s="26">
        <v>0</v>
      </c>
      <c r="AE1026" s="26">
        <v>0</v>
      </c>
      <c r="AF1026" s="26">
        <v>0</v>
      </c>
      <c r="AG1026" s="26"/>
      <c r="AH1026" s="26">
        <v>0</v>
      </c>
    </row>
    <row r="1027" spans="1:34" x14ac:dyDescent="0.2">
      <c r="A1027" s="12" t="s">
        <v>232</v>
      </c>
      <c r="B1027" s="12" t="s">
        <v>231</v>
      </c>
      <c r="C1027" s="12" t="s">
        <v>143</v>
      </c>
      <c r="D1027" s="12" t="s">
        <v>10</v>
      </c>
      <c r="E1027" s="12" t="s">
        <v>6</v>
      </c>
      <c r="F1027" s="12" t="s">
        <v>11</v>
      </c>
      <c r="G1027" s="26"/>
      <c r="H1027" s="26">
        <v>0</v>
      </c>
      <c r="I1027" s="26"/>
      <c r="J1027" s="26"/>
      <c r="K1027" s="26"/>
      <c r="L1027" s="26">
        <v>0</v>
      </c>
      <c r="M1027" s="26">
        <v>0</v>
      </c>
      <c r="N1027" s="26">
        <v>0</v>
      </c>
      <c r="O1027" s="26">
        <v>0</v>
      </c>
      <c r="P1027" s="26">
        <v>0</v>
      </c>
      <c r="Q1027" s="26">
        <v>0</v>
      </c>
      <c r="R1027" s="26">
        <v>0</v>
      </c>
      <c r="S1027" s="26">
        <v>0</v>
      </c>
      <c r="T1027" s="26">
        <v>0</v>
      </c>
      <c r="U1027" s="26">
        <v>0</v>
      </c>
      <c r="V1027" s="26">
        <v>0</v>
      </c>
      <c r="W1027" s="26">
        <v>0</v>
      </c>
      <c r="X1027" s="26">
        <v>0</v>
      </c>
      <c r="Y1027" s="26">
        <v>0</v>
      </c>
      <c r="Z1027" s="26">
        <v>0</v>
      </c>
      <c r="AA1027" s="26">
        <v>0</v>
      </c>
      <c r="AB1027" s="26">
        <v>0</v>
      </c>
      <c r="AC1027" s="26">
        <v>0</v>
      </c>
      <c r="AD1027" s="26">
        <v>0</v>
      </c>
      <c r="AE1027" s="26">
        <v>0</v>
      </c>
      <c r="AF1027" s="26">
        <v>0</v>
      </c>
      <c r="AG1027" s="26"/>
      <c r="AH1027" s="26">
        <v>0</v>
      </c>
    </row>
    <row r="1028" spans="1:34" x14ac:dyDescent="0.2">
      <c r="A1028" s="12" t="s">
        <v>232</v>
      </c>
      <c r="B1028" s="12" t="s">
        <v>231</v>
      </c>
      <c r="C1028" s="12" t="s">
        <v>144</v>
      </c>
      <c r="D1028" s="12" t="s">
        <v>10</v>
      </c>
      <c r="E1028" s="12" t="s">
        <v>6</v>
      </c>
      <c r="F1028" s="12" t="s">
        <v>11</v>
      </c>
      <c r="G1028" s="26"/>
      <c r="H1028" s="26">
        <v>55.6</v>
      </c>
      <c r="I1028" s="26">
        <v>37.9</v>
      </c>
      <c r="J1028" s="26">
        <v>60.7</v>
      </c>
      <c r="K1028" s="26">
        <v>62.1</v>
      </c>
      <c r="L1028" s="26">
        <v>63.9</v>
      </c>
      <c r="M1028" s="26"/>
      <c r="N1028" s="26">
        <v>52.4</v>
      </c>
      <c r="O1028" s="26">
        <v>50</v>
      </c>
      <c r="P1028" s="26">
        <v>48</v>
      </c>
      <c r="Q1028" s="26">
        <v>0</v>
      </c>
      <c r="R1028" s="26">
        <v>0</v>
      </c>
      <c r="S1028" s="26">
        <v>0</v>
      </c>
      <c r="T1028" s="26">
        <v>0</v>
      </c>
      <c r="U1028" s="26">
        <v>0</v>
      </c>
      <c r="V1028" s="26">
        <v>0</v>
      </c>
      <c r="W1028" s="26">
        <v>0</v>
      </c>
      <c r="X1028" s="26">
        <v>0</v>
      </c>
      <c r="Y1028" s="26">
        <v>0</v>
      </c>
      <c r="Z1028" s="26">
        <v>0</v>
      </c>
      <c r="AA1028" s="26">
        <v>0</v>
      </c>
      <c r="AB1028" s="26">
        <v>0</v>
      </c>
      <c r="AC1028" s="26">
        <v>0</v>
      </c>
      <c r="AD1028" s="26">
        <v>0</v>
      </c>
      <c r="AE1028" s="26">
        <v>0</v>
      </c>
      <c r="AF1028" s="26">
        <v>0</v>
      </c>
      <c r="AG1028" s="26"/>
      <c r="AH1028" s="26">
        <v>0</v>
      </c>
    </row>
    <row r="1029" spans="1:34" x14ac:dyDescent="0.2">
      <c r="A1029" s="12" t="s">
        <v>232</v>
      </c>
      <c r="B1029" s="12" t="s">
        <v>231</v>
      </c>
      <c r="C1029" s="12" t="s">
        <v>145</v>
      </c>
      <c r="D1029" s="12" t="s">
        <v>10</v>
      </c>
      <c r="E1029" s="12" t="s">
        <v>6</v>
      </c>
      <c r="F1029" s="12" t="s">
        <v>11</v>
      </c>
      <c r="G1029" s="26"/>
      <c r="H1029" s="26">
        <v>0</v>
      </c>
      <c r="I1029" s="26"/>
      <c r="J1029" s="26">
        <v>0</v>
      </c>
      <c r="K1029" s="26">
        <v>0</v>
      </c>
      <c r="L1029" s="26">
        <v>1.1000000000000001</v>
      </c>
      <c r="M1029" s="26">
        <v>0</v>
      </c>
      <c r="N1029" s="26">
        <v>0</v>
      </c>
      <c r="O1029" s="26">
        <v>0</v>
      </c>
      <c r="P1029" s="26">
        <v>0</v>
      </c>
      <c r="Q1029" s="26">
        <v>0</v>
      </c>
      <c r="R1029" s="26">
        <v>0</v>
      </c>
      <c r="S1029" s="26">
        <v>0</v>
      </c>
      <c r="T1029" s="26">
        <v>0</v>
      </c>
      <c r="U1029" s="26">
        <v>0</v>
      </c>
      <c r="V1029" s="26">
        <v>0</v>
      </c>
      <c r="W1029" s="26">
        <v>0</v>
      </c>
      <c r="X1029" s="26">
        <v>0</v>
      </c>
      <c r="Y1029" s="26">
        <v>0</v>
      </c>
      <c r="Z1029" s="26">
        <v>0</v>
      </c>
      <c r="AA1029" s="26">
        <v>0</v>
      </c>
      <c r="AB1029" s="26">
        <v>0</v>
      </c>
      <c r="AC1029" s="26">
        <v>0</v>
      </c>
      <c r="AD1029" s="26">
        <v>0</v>
      </c>
      <c r="AE1029" s="26">
        <v>0</v>
      </c>
      <c r="AF1029" s="26">
        <v>0</v>
      </c>
      <c r="AG1029" s="26"/>
      <c r="AH1029" s="26">
        <v>0</v>
      </c>
    </row>
    <row r="1030" spans="1:34" x14ac:dyDescent="0.2">
      <c r="A1030" s="12" t="s">
        <v>232</v>
      </c>
      <c r="B1030" s="12" t="s">
        <v>231</v>
      </c>
      <c r="C1030" s="12" t="s">
        <v>146</v>
      </c>
      <c r="D1030" s="12" t="s">
        <v>10</v>
      </c>
      <c r="E1030" s="12" t="s">
        <v>6</v>
      </c>
      <c r="F1030" s="12" t="s">
        <v>11</v>
      </c>
      <c r="G1030" s="26"/>
      <c r="H1030" s="26">
        <v>0</v>
      </c>
      <c r="I1030" s="26"/>
      <c r="J1030" s="26"/>
      <c r="K1030" s="26"/>
      <c r="L1030" s="26"/>
      <c r="M1030" s="26"/>
      <c r="N1030" s="26">
        <v>0</v>
      </c>
      <c r="O1030" s="26">
        <v>0</v>
      </c>
      <c r="P1030" s="26">
        <v>0</v>
      </c>
      <c r="Q1030" s="26">
        <v>0</v>
      </c>
      <c r="R1030" s="26">
        <v>1.4</v>
      </c>
      <c r="S1030" s="26">
        <v>0</v>
      </c>
      <c r="T1030" s="26">
        <v>0</v>
      </c>
      <c r="U1030" s="26">
        <v>0</v>
      </c>
      <c r="V1030" s="26">
        <v>0</v>
      </c>
      <c r="W1030" s="26">
        <v>0</v>
      </c>
      <c r="X1030" s="26">
        <v>0</v>
      </c>
      <c r="Y1030" s="26">
        <v>0</v>
      </c>
      <c r="Z1030" s="26">
        <v>0</v>
      </c>
      <c r="AA1030" s="26">
        <v>0</v>
      </c>
      <c r="AB1030" s="26">
        <v>0</v>
      </c>
      <c r="AC1030" s="26">
        <v>0</v>
      </c>
      <c r="AD1030" s="26">
        <v>0</v>
      </c>
      <c r="AE1030" s="26">
        <v>0</v>
      </c>
      <c r="AF1030" s="26">
        <v>0</v>
      </c>
      <c r="AG1030" s="26"/>
      <c r="AH1030" s="26">
        <v>0.5</v>
      </c>
    </row>
    <row r="1031" spans="1:34" x14ac:dyDescent="0.2">
      <c r="A1031" s="12" t="s">
        <v>232</v>
      </c>
      <c r="B1031" s="12" t="s">
        <v>231</v>
      </c>
      <c r="C1031" s="12" t="s">
        <v>238</v>
      </c>
      <c r="D1031" s="12" t="s">
        <v>10</v>
      </c>
      <c r="E1031" s="12" t="s">
        <v>6</v>
      </c>
      <c r="F1031" s="12" t="s">
        <v>11</v>
      </c>
      <c r="G1031" s="26"/>
      <c r="H1031" s="26">
        <v>0</v>
      </c>
      <c r="I1031" s="26"/>
      <c r="J1031" s="26"/>
      <c r="K1031" s="26"/>
      <c r="L1031" s="26"/>
      <c r="M1031" s="26"/>
      <c r="N1031" s="26">
        <v>0</v>
      </c>
      <c r="O1031" s="26">
        <v>0</v>
      </c>
      <c r="P1031" s="26">
        <v>0</v>
      </c>
      <c r="Q1031" s="26">
        <v>0</v>
      </c>
      <c r="R1031" s="26">
        <v>0</v>
      </c>
      <c r="S1031" s="26">
        <v>0</v>
      </c>
      <c r="T1031" s="26"/>
      <c r="U1031" s="26"/>
      <c r="V1031" s="26"/>
      <c r="W1031" s="26"/>
      <c r="X1031" s="26"/>
      <c r="Y1031" s="26"/>
      <c r="Z1031" s="26">
        <v>0</v>
      </c>
      <c r="AA1031" s="26"/>
      <c r="AB1031" s="26">
        <v>0</v>
      </c>
      <c r="AC1031" s="26">
        <v>0</v>
      </c>
      <c r="AD1031" s="26">
        <v>0</v>
      </c>
      <c r="AE1031" s="26">
        <v>0</v>
      </c>
      <c r="AF1031" s="26">
        <v>0</v>
      </c>
      <c r="AG1031" s="26"/>
      <c r="AH1031" s="26">
        <v>0</v>
      </c>
    </row>
    <row r="1032" spans="1:34" x14ac:dyDescent="0.2">
      <c r="A1032" s="12" t="s">
        <v>232</v>
      </c>
      <c r="B1032" s="12" t="s">
        <v>231</v>
      </c>
      <c r="C1032" s="12" t="s">
        <v>147</v>
      </c>
      <c r="D1032" s="12" t="s">
        <v>10</v>
      </c>
      <c r="E1032" s="12" t="s">
        <v>6</v>
      </c>
      <c r="F1032" s="12" t="s">
        <v>11</v>
      </c>
      <c r="G1032" s="26"/>
      <c r="H1032" s="26">
        <v>0</v>
      </c>
      <c r="I1032" s="26"/>
      <c r="J1032" s="26"/>
      <c r="K1032" s="26"/>
      <c r="L1032" s="26"/>
      <c r="M1032" s="26"/>
      <c r="N1032" s="26">
        <v>0</v>
      </c>
      <c r="O1032" s="26">
        <v>0</v>
      </c>
      <c r="P1032" s="26">
        <v>0</v>
      </c>
      <c r="Q1032" s="26">
        <v>0</v>
      </c>
      <c r="R1032" s="26">
        <v>0</v>
      </c>
      <c r="S1032" s="26">
        <v>0</v>
      </c>
      <c r="T1032" s="26">
        <v>0</v>
      </c>
      <c r="U1032" s="26">
        <v>0</v>
      </c>
      <c r="V1032" s="26">
        <v>0</v>
      </c>
      <c r="W1032" s="26">
        <v>0</v>
      </c>
      <c r="X1032" s="26">
        <v>0</v>
      </c>
      <c r="Y1032" s="26">
        <v>0</v>
      </c>
      <c r="Z1032" s="26">
        <v>0</v>
      </c>
      <c r="AA1032" s="26">
        <v>0</v>
      </c>
      <c r="AB1032" s="26">
        <v>0</v>
      </c>
      <c r="AC1032" s="26">
        <v>0</v>
      </c>
      <c r="AD1032" s="26">
        <v>0</v>
      </c>
      <c r="AE1032" s="26">
        <v>0</v>
      </c>
      <c r="AF1032" s="26">
        <v>0</v>
      </c>
      <c r="AG1032" s="26"/>
      <c r="AH1032" s="26">
        <v>0</v>
      </c>
    </row>
    <row r="1033" spans="1:34" x14ac:dyDescent="0.2">
      <c r="A1033" s="12" t="s">
        <v>232</v>
      </c>
      <c r="B1033" s="12" t="s">
        <v>231</v>
      </c>
      <c r="C1033" s="12" t="s">
        <v>148</v>
      </c>
      <c r="D1033" s="12" t="s">
        <v>10</v>
      </c>
      <c r="E1033" s="12" t="s">
        <v>6</v>
      </c>
      <c r="F1033" s="12" t="s">
        <v>11</v>
      </c>
      <c r="G1033" s="26"/>
      <c r="H1033" s="26">
        <v>0</v>
      </c>
      <c r="I1033" s="26"/>
      <c r="J1033" s="26"/>
      <c r="K1033" s="26"/>
      <c r="L1033" s="26"/>
      <c r="M1033" s="26"/>
      <c r="N1033" s="26">
        <v>0</v>
      </c>
      <c r="O1033" s="26">
        <v>0</v>
      </c>
      <c r="P1033" s="26">
        <v>0</v>
      </c>
      <c r="Q1033" s="26">
        <v>0</v>
      </c>
      <c r="R1033" s="26">
        <v>0</v>
      </c>
      <c r="S1033" s="26">
        <v>0</v>
      </c>
      <c r="T1033" s="26">
        <v>0</v>
      </c>
      <c r="U1033" s="26">
        <v>0</v>
      </c>
      <c r="V1033" s="26">
        <v>0</v>
      </c>
      <c r="W1033" s="26">
        <v>0</v>
      </c>
      <c r="X1033" s="26">
        <v>0</v>
      </c>
      <c r="Y1033" s="26">
        <v>0</v>
      </c>
      <c r="Z1033" s="26">
        <v>0</v>
      </c>
      <c r="AA1033" s="26">
        <v>0</v>
      </c>
      <c r="AB1033" s="26">
        <v>0</v>
      </c>
      <c r="AC1033" s="26">
        <v>0</v>
      </c>
      <c r="AD1033" s="26">
        <v>0</v>
      </c>
      <c r="AE1033" s="26">
        <v>0</v>
      </c>
      <c r="AF1033" s="26">
        <v>0</v>
      </c>
      <c r="AG1033" s="26"/>
      <c r="AH1033" s="26">
        <v>0</v>
      </c>
    </row>
    <row r="1034" spans="1:34" x14ac:dyDescent="0.2">
      <c r="A1034" s="12" t="s">
        <v>232</v>
      </c>
      <c r="B1034" s="12" t="s">
        <v>231</v>
      </c>
      <c r="C1034" s="12" t="s">
        <v>149</v>
      </c>
      <c r="D1034" s="12" t="s">
        <v>10</v>
      </c>
      <c r="E1034" s="12" t="s">
        <v>6</v>
      </c>
      <c r="F1034" s="12" t="s">
        <v>11</v>
      </c>
      <c r="G1034" s="26"/>
      <c r="H1034" s="26">
        <v>0</v>
      </c>
      <c r="I1034" s="26">
        <v>0</v>
      </c>
      <c r="J1034" s="26">
        <v>0</v>
      </c>
      <c r="K1034" s="26">
        <v>0</v>
      </c>
      <c r="L1034" s="26">
        <v>0</v>
      </c>
      <c r="M1034" s="26">
        <v>0</v>
      </c>
      <c r="N1034" s="26">
        <v>0</v>
      </c>
      <c r="O1034" s="26">
        <v>0</v>
      </c>
      <c r="P1034" s="26">
        <v>0</v>
      </c>
      <c r="Q1034" s="26">
        <v>0</v>
      </c>
      <c r="R1034" s="26">
        <v>0</v>
      </c>
      <c r="S1034" s="26">
        <v>0</v>
      </c>
      <c r="T1034" s="26">
        <v>0</v>
      </c>
      <c r="U1034" s="26">
        <v>0</v>
      </c>
      <c r="V1034" s="26">
        <v>0</v>
      </c>
      <c r="W1034" s="26">
        <v>0</v>
      </c>
      <c r="X1034" s="26">
        <v>0</v>
      </c>
      <c r="Y1034" s="26">
        <v>0</v>
      </c>
      <c r="Z1034" s="26">
        <v>0</v>
      </c>
      <c r="AA1034" s="26">
        <v>0</v>
      </c>
      <c r="AB1034" s="26">
        <v>0</v>
      </c>
      <c r="AC1034" s="26">
        <v>0</v>
      </c>
      <c r="AD1034" s="26">
        <v>0</v>
      </c>
      <c r="AE1034" s="26">
        <v>0</v>
      </c>
      <c r="AF1034" s="26">
        <v>0</v>
      </c>
      <c r="AG1034" s="26"/>
      <c r="AH1034" s="26">
        <v>0</v>
      </c>
    </row>
    <row r="1035" spans="1:34" x14ac:dyDescent="0.2">
      <c r="A1035" s="12" t="s">
        <v>232</v>
      </c>
      <c r="B1035" s="12" t="s">
        <v>231</v>
      </c>
      <c r="C1035" s="12" t="s">
        <v>150</v>
      </c>
      <c r="D1035" s="12" t="s">
        <v>10</v>
      </c>
      <c r="E1035" s="12" t="s">
        <v>6</v>
      </c>
      <c r="F1035" s="12" t="s">
        <v>11</v>
      </c>
      <c r="G1035" s="26"/>
      <c r="H1035" s="26">
        <v>0</v>
      </c>
      <c r="I1035" s="26">
        <v>0</v>
      </c>
      <c r="J1035" s="26">
        <v>10</v>
      </c>
      <c r="K1035" s="26">
        <v>0</v>
      </c>
      <c r="L1035" s="26">
        <v>116</v>
      </c>
      <c r="M1035" s="26">
        <v>0</v>
      </c>
      <c r="N1035" s="26">
        <v>0</v>
      </c>
      <c r="O1035" s="26">
        <v>0</v>
      </c>
      <c r="P1035" s="26">
        <v>0</v>
      </c>
      <c r="Q1035" s="26">
        <v>0</v>
      </c>
      <c r="R1035" s="26">
        <v>0</v>
      </c>
      <c r="S1035" s="26">
        <v>0</v>
      </c>
      <c r="T1035" s="26">
        <v>0</v>
      </c>
      <c r="U1035" s="26">
        <v>0</v>
      </c>
      <c r="V1035" s="26">
        <v>0</v>
      </c>
      <c r="W1035" s="26">
        <v>0</v>
      </c>
      <c r="X1035" s="26">
        <v>0</v>
      </c>
      <c r="Y1035" s="26">
        <v>0</v>
      </c>
      <c r="Z1035" s="26">
        <v>0</v>
      </c>
      <c r="AA1035" s="26">
        <v>0</v>
      </c>
      <c r="AB1035" s="26">
        <v>0</v>
      </c>
      <c r="AC1035" s="26">
        <v>0</v>
      </c>
      <c r="AD1035" s="26">
        <v>0</v>
      </c>
      <c r="AE1035" s="26">
        <v>0</v>
      </c>
      <c r="AF1035" s="26">
        <v>0</v>
      </c>
      <c r="AG1035" s="26"/>
      <c r="AH1035" s="26">
        <v>0</v>
      </c>
    </row>
    <row r="1036" spans="1:34" x14ac:dyDescent="0.2">
      <c r="A1036" s="12" t="s">
        <v>232</v>
      </c>
      <c r="B1036" s="12" t="s">
        <v>231</v>
      </c>
      <c r="C1036" s="12" t="s">
        <v>151</v>
      </c>
      <c r="D1036" s="12" t="s">
        <v>10</v>
      </c>
      <c r="E1036" s="12" t="s">
        <v>6</v>
      </c>
      <c r="F1036" s="12" t="s">
        <v>11</v>
      </c>
      <c r="G1036" s="26"/>
      <c r="H1036" s="26">
        <v>0</v>
      </c>
      <c r="I1036" s="26"/>
      <c r="J1036" s="26"/>
      <c r="K1036" s="26">
        <v>0</v>
      </c>
      <c r="L1036" s="26">
        <v>0</v>
      </c>
      <c r="M1036" s="26">
        <v>0.8</v>
      </c>
      <c r="N1036" s="26">
        <v>0</v>
      </c>
      <c r="O1036" s="26">
        <v>0</v>
      </c>
      <c r="P1036" s="26">
        <v>0</v>
      </c>
      <c r="Q1036" s="26">
        <v>0</v>
      </c>
      <c r="R1036" s="26">
        <v>0</v>
      </c>
      <c r="S1036" s="26">
        <v>0</v>
      </c>
      <c r="T1036" s="26">
        <v>0</v>
      </c>
      <c r="U1036" s="26">
        <v>0</v>
      </c>
      <c r="V1036" s="26">
        <v>0</v>
      </c>
      <c r="W1036" s="26">
        <v>0</v>
      </c>
      <c r="X1036" s="26">
        <v>0</v>
      </c>
      <c r="Y1036" s="26">
        <v>-0.3</v>
      </c>
      <c r="Z1036" s="26">
        <v>0</v>
      </c>
      <c r="AA1036" s="26">
        <v>0</v>
      </c>
      <c r="AB1036" s="26">
        <v>0</v>
      </c>
      <c r="AC1036" s="26">
        <v>0</v>
      </c>
      <c r="AD1036" s="26">
        <v>0</v>
      </c>
      <c r="AE1036" s="26">
        <v>0</v>
      </c>
      <c r="AF1036" s="26">
        <v>0</v>
      </c>
      <c r="AG1036" s="26"/>
      <c r="AH1036" s="26">
        <v>0</v>
      </c>
    </row>
    <row r="1037" spans="1:34" x14ac:dyDescent="0.2">
      <c r="A1037" s="12" t="s">
        <v>232</v>
      </c>
      <c r="B1037" s="12" t="s">
        <v>231</v>
      </c>
      <c r="C1037" s="12" t="s">
        <v>152</v>
      </c>
      <c r="D1037" s="12" t="s">
        <v>10</v>
      </c>
      <c r="E1037" s="12" t="s">
        <v>6</v>
      </c>
      <c r="F1037" s="12" t="s">
        <v>11</v>
      </c>
      <c r="G1037" s="26"/>
      <c r="H1037" s="26">
        <v>0</v>
      </c>
      <c r="I1037" s="26">
        <v>0</v>
      </c>
      <c r="J1037" s="26">
        <v>0</v>
      </c>
      <c r="K1037" s="26">
        <v>0</v>
      </c>
      <c r="L1037" s="26">
        <v>0</v>
      </c>
      <c r="M1037" s="26">
        <v>0</v>
      </c>
      <c r="N1037" s="26">
        <v>0</v>
      </c>
      <c r="O1037" s="26">
        <v>0</v>
      </c>
      <c r="P1037" s="26">
        <v>0</v>
      </c>
      <c r="Q1037" s="26">
        <v>0</v>
      </c>
      <c r="R1037" s="26">
        <v>0</v>
      </c>
      <c r="S1037" s="26">
        <v>0</v>
      </c>
      <c r="T1037" s="26">
        <v>0</v>
      </c>
      <c r="U1037" s="26">
        <v>0</v>
      </c>
      <c r="V1037" s="26">
        <v>0</v>
      </c>
      <c r="W1037" s="26">
        <v>0</v>
      </c>
      <c r="X1037" s="26">
        <v>0</v>
      </c>
      <c r="Y1037" s="26">
        <v>0</v>
      </c>
      <c r="Z1037" s="26">
        <v>0</v>
      </c>
      <c r="AA1037" s="26">
        <v>0</v>
      </c>
      <c r="AB1037" s="26">
        <v>0</v>
      </c>
      <c r="AC1037" s="26">
        <v>0</v>
      </c>
      <c r="AD1037" s="26">
        <v>0</v>
      </c>
      <c r="AE1037" s="26">
        <v>0</v>
      </c>
      <c r="AF1037" s="26">
        <v>0</v>
      </c>
      <c r="AG1037" s="26"/>
      <c r="AH1037" s="26">
        <v>0</v>
      </c>
    </row>
    <row r="1038" spans="1:34" x14ac:dyDescent="0.2">
      <c r="A1038" s="12" t="s">
        <v>232</v>
      </c>
      <c r="B1038" s="12" t="s">
        <v>231</v>
      </c>
      <c r="C1038" s="12" t="s">
        <v>153</v>
      </c>
      <c r="D1038" s="12" t="s">
        <v>10</v>
      </c>
      <c r="E1038" s="12" t="s">
        <v>6</v>
      </c>
      <c r="F1038" s="12" t="s">
        <v>11</v>
      </c>
      <c r="G1038" s="26"/>
      <c r="H1038" s="26">
        <v>0</v>
      </c>
      <c r="I1038" s="26"/>
      <c r="J1038" s="26"/>
      <c r="K1038" s="26"/>
      <c r="L1038" s="26">
        <v>0</v>
      </c>
      <c r="M1038" s="26">
        <v>0</v>
      </c>
      <c r="N1038" s="26">
        <v>0</v>
      </c>
      <c r="O1038" s="26">
        <v>0</v>
      </c>
      <c r="P1038" s="26">
        <v>0</v>
      </c>
      <c r="Q1038" s="26">
        <v>0</v>
      </c>
      <c r="R1038" s="26">
        <v>0</v>
      </c>
      <c r="S1038" s="26">
        <v>0</v>
      </c>
      <c r="T1038" s="26">
        <v>0</v>
      </c>
      <c r="U1038" s="26">
        <v>0</v>
      </c>
      <c r="V1038" s="26">
        <v>0</v>
      </c>
      <c r="W1038" s="26">
        <v>0</v>
      </c>
      <c r="X1038" s="26">
        <v>0</v>
      </c>
      <c r="Y1038" s="26">
        <v>0</v>
      </c>
      <c r="Z1038" s="26">
        <v>0</v>
      </c>
      <c r="AA1038" s="26">
        <v>0</v>
      </c>
      <c r="AB1038" s="26">
        <v>0</v>
      </c>
      <c r="AC1038" s="26">
        <v>0</v>
      </c>
      <c r="AD1038" s="26">
        <v>0</v>
      </c>
      <c r="AE1038" s="26">
        <v>0</v>
      </c>
      <c r="AF1038" s="26">
        <v>0</v>
      </c>
      <c r="AG1038" s="26"/>
      <c r="AH1038" s="26">
        <v>0</v>
      </c>
    </row>
    <row r="1039" spans="1:34" x14ac:dyDescent="0.2">
      <c r="A1039" s="12" t="s">
        <v>232</v>
      </c>
      <c r="B1039" s="12" t="s">
        <v>231</v>
      </c>
      <c r="C1039" s="12" t="s">
        <v>154</v>
      </c>
      <c r="D1039" s="12" t="s">
        <v>10</v>
      </c>
      <c r="E1039" s="12" t="s">
        <v>6</v>
      </c>
      <c r="F1039" s="12" t="s">
        <v>11</v>
      </c>
      <c r="G1039" s="26">
        <v>0</v>
      </c>
      <c r="H1039" s="26">
        <v>0</v>
      </c>
      <c r="I1039" s="26">
        <v>0</v>
      </c>
      <c r="J1039" s="26">
        <v>0</v>
      </c>
      <c r="K1039" s="26"/>
      <c r="L1039" s="26">
        <v>0</v>
      </c>
      <c r="M1039" s="26">
        <v>0.1</v>
      </c>
      <c r="N1039" s="26">
        <v>0.1</v>
      </c>
      <c r="O1039" s="26">
        <v>0.1</v>
      </c>
      <c r="P1039" s="26">
        <v>0.1</v>
      </c>
      <c r="Q1039" s="26">
        <v>0</v>
      </c>
      <c r="R1039" s="26">
        <v>0.1</v>
      </c>
      <c r="S1039" s="26">
        <v>0.1</v>
      </c>
      <c r="T1039" s="26">
        <v>0.1</v>
      </c>
      <c r="U1039" s="26">
        <v>0.1</v>
      </c>
      <c r="V1039" s="26">
        <v>0</v>
      </c>
      <c r="W1039" s="26">
        <v>0</v>
      </c>
      <c r="X1039" s="26">
        <v>0</v>
      </c>
      <c r="Y1039" s="26">
        <v>0</v>
      </c>
      <c r="Z1039" s="26">
        <v>0</v>
      </c>
      <c r="AA1039" s="26">
        <v>0</v>
      </c>
      <c r="AB1039" s="26">
        <v>0</v>
      </c>
      <c r="AC1039" s="26">
        <v>0</v>
      </c>
      <c r="AD1039" s="26">
        <v>0</v>
      </c>
      <c r="AE1039" s="26">
        <v>0</v>
      </c>
      <c r="AF1039" s="26">
        <v>0</v>
      </c>
      <c r="AG1039" s="26"/>
      <c r="AH1039" s="26">
        <v>0.1</v>
      </c>
    </row>
    <row r="1040" spans="1:34" x14ac:dyDescent="0.2">
      <c r="A1040" s="12" t="s">
        <v>232</v>
      </c>
      <c r="B1040" s="12" t="s">
        <v>231</v>
      </c>
      <c r="C1040" s="12" t="s">
        <v>155</v>
      </c>
      <c r="D1040" s="12" t="s">
        <v>10</v>
      </c>
      <c r="E1040" s="12" t="s">
        <v>6</v>
      </c>
      <c r="F1040" s="12" t="s">
        <v>11</v>
      </c>
      <c r="G1040" s="26"/>
      <c r="H1040" s="26">
        <v>0</v>
      </c>
      <c r="I1040" s="26">
        <v>0</v>
      </c>
      <c r="J1040" s="26">
        <v>0</v>
      </c>
      <c r="K1040" s="26">
        <v>0</v>
      </c>
      <c r="L1040" s="26">
        <v>0</v>
      </c>
      <c r="M1040" s="26">
        <v>0</v>
      </c>
      <c r="N1040" s="26">
        <v>0</v>
      </c>
      <c r="O1040" s="26">
        <v>0</v>
      </c>
      <c r="P1040" s="26">
        <v>0</v>
      </c>
      <c r="Q1040" s="26">
        <v>0</v>
      </c>
      <c r="R1040" s="26">
        <v>0</v>
      </c>
      <c r="S1040" s="26">
        <v>0</v>
      </c>
      <c r="T1040" s="26">
        <v>0</v>
      </c>
      <c r="U1040" s="26">
        <v>0</v>
      </c>
      <c r="V1040" s="26">
        <v>0</v>
      </c>
      <c r="W1040" s="26">
        <v>0</v>
      </c>
      <c r="X1040" s="26">
        <v>0</v>
      </c>
      <c r="Y1040" s="26">
        <v>0</v>
      </c>
      <c r="Z1040" s="26">
        <v>0</v>
      </c>
      <c r="AA1040" s="26">
        <v>0</v>
      </c>
      <c r="AB1040" s="26">
        <v>0</v>
      </c>
      <c r="AC1040" s="26">
        <v>0</v>
      </c>
      <c r="AD1040" s="26">
        <v>0</v>
      </c>
      <c r="AE1040" s="26">
        <v>0</v>
      </c>
      <c r="AF1040" s="26">
        <v>0</v>
      </c>
      <c r="AG1040" s="26"/>
      <c r="AH1040" s="26">
        <v>0</v>
      </c>
    </row>
    <row r="1041" spans="1:34" x14ac:dyDescent="0.2">
      <c r="A1041" s="12" t="s">
        <v>232</v>
      </c>
      <c r="B1041" s="12" t="s">
        <v>231</v>
      </c>
      <c r="C1041" s="12" t="s">
        <v>156</v>
      </c>
      <c r="D1041" s="12" t="s">
        <v>10</v>
      </c>
      <c r="E1041" s="12" t="s">
        <v>6</v>
      </c>
      <c r="F1041" s="12" t="s">
        <v>11</v>
      </c>
      <c r="G1041" s="26"/>
      <c r="H1041" s="26">
        <v>0</v>
      </c>
      <c r="I1041" s="26"/>
      <c r="J1041" s="26"/>
      <c r="K1041" s="26"/>
      <c r="L1041" s="26">
        <v>0</v>
      </c>
      <c r="M1041" s="26">
        <v>0</v>
      </c>
      <c r="N1041" s="26">
        <v>0</v>
      </c>
      <c r="O1041" s="26">
        <v>0</v>
      </c>
      <c r="P1041" s="26">
        <v>0</v>
      </c>
      <c r="Q1041" s="26">
        <v>0</v>
      </c>
      <c r="R1041" s="26">
        <v>0</v>
      </c>
      <c r="S1041" s="26">
        <v>0</v>
      </c>
      <c r="T1041" s="26">
        <v>0</v>
      </c>
      <c r="U1041" s="26">
        <v>0</v>
      </c>
      <c r="V1041" s="26">
        <v>0</v>
      </c>
      <c r="W1041" s="26">
        <v>0</v>
      </c>
      <c r="X1041" s="26">
        <v>0</v>
      </c>
      <c r="Y1041" s="26">
        <v>0</v>
      </c>
      <c r="Z1041" s="26">
        <v>0</v>
      </c>
      <c r="AA1041" s="26">
        <v>0</v>
      </c>
      <c r="AB1041" s="26">
        <v>0</v>
      </c>
      <c r="AC1041" s="26">
        <v>0</v>
      </c>
      <c r="AD1041" s="26">
        <v>0</v>
      </c>
      <c r="AE1041" s="26">
        <v>0</v>
      </c>
      <c r="AF1041" s="26">
        <v>0</v>
      </c>
      <c r="AG1041" s="26"/>
      <c r="AH1041" s="26">
        <v>0</v>
      </c>
    </row>
    <row r="1042" spans="1:34" x14ac:dyDescent="0.2">
      <c r="A1042" s="12" t="s">
        <v>232</v>
      </c>
      <c r="B1042" s="12" t="s">
        <v>231</v>
      </c>
      <c r="C1042" s="12" t="s">
        <v>157</v>
      </c>
      <c r="D1042" s="12" t="s">
        <v>10</v>
      </c>
      <c r="E1042" s="12" t="s">
        <v>6</v>
      </c>
      <c r="F1042" s="12" t="s">
        <v>11</v>
      </c>
      <c r="G1042" s="26"/>
      <c r="H1042" s="26">
        <v>0</v>
      </c>
      <c r="I1042" s="26"/>
      <c r="J1042" s="26">
        <v>0</v>
      </c>
      <c r="K1042" s="26"/>
      <c r="L1042" s="26">
        <v>0</v>
      </c>
      <c r="M1042" s="26">
        <v>0.7</v>
      </c>
      <c r="N1042" s="26">
        <v>0</v>
      </c>
      <c r="O1042" s="26">
        <v>0</v>
      </c>
      <c r="P1042" s="26">
        <v>0</v>
      </c>
      <c r="Q1042" s="26">
        <v>0</v>
      </c>
      <c r="R1042" s="26">
        <v>0</v>
      </c>
      <c r="S1042" s="26">
        <v>0</v>
      </c>
      <c r="T1042" s="26">
        <v>0</v>
      </c>
      <c r="U1042" s="26">
        <v>0</v>
      </c>
      <c r="V1042" s="26">
        <v>0</v>
      </c>
      <c r="W1042" s="26">
        <v>0</v>
      </c>
      <c r="X1042" s="26">
        <v>0</v>
      </c>
      <c r="Y1042" s="26">
        <v>0</v>
      </c>
      <c r="Z1042" s="26">
        <v>0</v>
      </c>
      <c r="AA1042" s="26">
        <v>0</v>
      </c>
      <c r="AB1042" s="26">
        <v>0</v>
      </c>
      <c r="AC1042" s="26">
        <v>0</v>
      </c>
      <c r="AD1042" s="26">
        <v>0</v>
      </c>
      <c r="AE1042" s="26">
        <v>0</v>
      </c>
      <c r="AF1042" s="26">
        <v>0</v>
      </c>
      <c r="AG1042" s="26"/>
      <c r="AH1042" s="26">
        <v>0</v>
      </c>
    </row>
    <row r="1043" spans="1:34" x14ac:dyDescent="0.2">
      <c r="A1043" s="12" t="s">
        <v>232</v>
      </c>
      <c r="B1043" s="12" t="s">
        <v>231</v>
      </c>
      <c r="C1043" s="12" t="s">
        <v>158</v>
      </c>
      <c r="D1043" s="12" t="s">
        <v>10</v>
      </c>
      <c r="E1043" s="12" t="s">
        <v>6</v>
      </c>
      <c r="F1043" s="12" t="s">
        <v>11</v>
      </c>
      <c r="G1043" s="26"/>
      <c r="H1043" s="26">
        <v>0</v>
      </c>
      <c r="I1043" s="26"/>
      <c r="J1043" s="26"/>
      <c r="K1043" s="26"/>
      <c r="L1043" s="26"/>
      <c r="M1043" s="26"/>
      <c r="N1043" s="26">
        <v>0</v>
      </c>
      <c r="O1043" s="26">
        <v>0</v>
      </c>
      <c r="P1043" s="26">
        <v>0</v>
      </c>
      <c r="Q1043" s="26">
        <v>0</v>
      </c>
      <c r="R1043" s="26">
        <v>0</v>
      </c>
      <c r="S1043" s="26">
        <v>0</v>
      </c>
      <c r="T1043" s="26">
        <v>0</v>
      </c>
      <c r="U1043" s="26">
        <v>0</v>
      </c>
      <c r="V1043" s="26">
        <v>0</v>
      </c>
      <c r="W1043" s="26">
        <v>0</v>
      </c>
      <c r="X1043" s="26">
        <v>0</v>
      </c>
      <c r="Y1043" s="26">
        <v>0</v>
      </c>
      <c r="Z1043" s="26">
        <v>0</v>
      </c>
      <c r="AA1043" s="26">
        <v>0</v>
      </c>
      <c r="AB1043" s="26">
        <v>0</v>
      </c>
      <c r="AC1043" s="26">
        <v>0</v>
      </c>
      <c r="AD1043" s="26">
        <v>0</v>
      </c>
      <c r="AE1043" s="26">
        <v>0</v>
      </c>
      <c r="AF1043" s="26">
        <v>0</v>
      </c>
      <c r="AG1043" s="26"/>
      <c r="AH1043" s="26">
        <v>0</v>
      </c>
    </row>
    <row r="1044" spans="1:34" x14ac:dyDescent="0.2">
      <c r="A1044" s="12" t="s">
        <v>232</v>
      </c>
      <c r="B1044" s="12" t="s">
        <v>231</v>
      </c>
      <c r="C1044" s="12" t="s">
        <v>159</v>
      </c>
      <c r="D1044" s="12" t="s">
        <v>10</v>
      </c>
      <c r="E1044" s="12" t="s">
        <v>6</v>
      </c>
      <c r="F1044" s="12" t="s">
        <v>11</v>
      </c>
      <c r="G1044" s="26"/>
      <c r="H1044" s="26">
        <v>0</v>
      </c>
      <c r="I1044" s="26">
        <v>0</v>
      </c>
      <c r="J1044" s="26">
        <v>0</v>
      </c>
      <c r="K1044" s="26">
        <v>0</v>
      </c>
      <c r="L1044" s="26">
        <v>0</v>
      </c>
      <c r="M1044" s="26">
        <v>0</v>
      </c>
      <c r="N1044" s="26">
        <v>0</v>
      </c>
      <c r="O1044" s="26">
        <v>0</v>
      </c>
      <c r="P1044" s="26">
        <v>0</v>
      </c>
      <c r="Q1044" s="26">
        <v>0</v>
      </c>
      <c r="R1044" s="26">
        <v>0</v>
      </c>
      <c r="S1044" s="26">
        <v>81.7</v>
      </c>
      <c r="T1044" s="26">
        <v>0</v>
      </c>
      <c r="U1044" s="26">
        <v>0</v>
      </c>
      <c r="V1044" s="26">
        <v>0</v>
      </c>
      <c r="W1044" s="26">
        <v>0</v>
      </c>
      <c r="X1044" s="26">
        <v>0</v>
      </c>
      <c r="Y1044" s="26">
        <v>0</v>
      </c>
      <c r="Z1044" s="26">
        <v>0</v>
      </c>
      <c r="AA1044" s="26">
        <v>0</v>
      </c>
      <c r="AB1044" s="26">
        <v>0</v>
      </c>
      <c r="AC1044" s="26">
        <v>0</v>
      </c>
      <c r="AD1044" s="26">
        <v>0</v>
      </c>
      <c r="AE1044" s="26">
        <v>0</v>
      </c>
      <c r="AF1044" s="26"/>
      <c r="AG1044" s="26"/>
      <c r="AH1044" s="26">
        <v>27.2</v>
      </c>
    </row>
    <row r="1045" spans="1:34" x14ac:dyDescent="0.2">
      <c r="A1045" s="12" t="s">
        <v>232</v>
      </c>
      <c r="B1045" s="12" t="s">
        <v>231</v>
      </c>
      <c r="C1045" s="12" t="s">
        <v>160</v>
      </c>
      <c r="D1045" s="12" t="s">
        <v>10</v>
      </c>
      <c r="E1045" s="12" t="s">
        <v>6</v>
      </c>
      <c r="F1045" s="12" t="s">
        <v>11</v>
      </c>
      <c r="G1045" s="26"/>
      <c r="H1045" s="26">
        <v>0</v>
      </c>
      <c r="I1045" s="26"/>
      <c r="J1045" s="26"/>
      <c r="K1045" s="26"/>
      <c r="L1045" s="26"/>
      <c r="M1045" s="26">
        <v>0</v>
      </c>
      <c r="N1045" s="26">
        <v>0</v>
      </c>
      <c r="O1045" s="26">
        <v>0</v>
      </c>
      <c r="P1045" s="26">
        <v>0.5</v>
      </c>
      <c r="Q1045" s="26">
        <v>0.5</v>
      </c>
      <c r="R1045" s="26">
        <v>0</v>
      </c>
      <c r="S1045" s="26">
        <v>0</v>
      </c>
      <c r="T1045" s="26">
        <v>0</v>
      </c>
      <c r="U1045" s="26">
        <v>0</v>
      </c>
      <c r="V1045" s="26">
        <v>0</v>
      </c>
      <c r="W1045" s="26">
        <v>0</v>
      </c>
      <c r="X1045" s="26">
        <v>0</v>
      </c>
      <c r="Y1045" s="26">
        <v>0</v>
      </c>
      <c r="Z1045" s="26">
        <v>0</v>
      </c>
      <c r="AA1045" s="26">
        <v>0</v>
      </c>
      <c r="AB1045" s="26">
        <v>0</v>
      </c>
      <c r="AC1045" s="26">
        <v>0</v>
      </c>
      <c r="AD1045" s="26">
        <v>0</v>
      </c>
      <c r="AE1045" s="26">
        <v>0</v>
      </c>
      <c r="AF1045" s="26">
        <v>0</v>
      </c>
      <c r="AG1045" s="26"/>
      <c r="AH1045" s="26">
        <v>0.2</v>
      </c>
    </row>
    <row r="1046" spans="1:34" x14ac:dyDescent="0.2">
      <c r="A1046" s="12" t="s">
        <v>232</v>
      </c>
      <c r="B1046" s="12" t="s">
        <v>231</v>
      </c>
      <c r="C1046" s="12" t="s">
        <v>161</v>
      </c>
      <c r="D1046" s="12" t="s">
        <v>10</v>
      </c>
      <c r="E1046" s="12" t="s">
        <v>6</v>
      </c>
      <c r="F1046" s="12" t="s">
        <v>11</v>
      </c>
      <c r="G1046" s="26"/>
      <c r="H1046" s="26">
        <v>0</v>
      </c>
      <c r="I1046" s="26"/>
      <c r="J1046" s="26"/>
      <c r="K1046" s="26"/>
      <c r="L1046" s="26"/>
      <c r="M1046" s="26"/>
      <c r="N1046" s="26">
        <v>0</v>
      </c>
      <c r="O1046" s="26">
        <v>0</v>
      </c>
      <c r="P1046" s="26">
        <v>0</v>
      </c>
      <c r="Q1046" s="26">
        <v>0</v>
      </c>
      <c r="R1046" s="26">
        <v>0</v>
      </c>
      <c r="S1046" s="26">
        <v>0</v>
      </c>
      <c r="T1046" s="26">
        <v>0</v>
      </c>
      <c r="U1046" s="26">
        <v>0</v>
      </c>
      <c r="V1046" s="26">
        <v>0</v>
      </c>
      <c r="W1046" s="26">
        <v>0</v>
      </c>
      <c r="X1046" s="26">
        <v>0</v>
      </c>
      <c r="Y1046" s="26">
        <v>0</v>
      </c>
      <c r="Z1046" s="26">
        <v>0</v>
      </c>
      <c r="AA1046" s="26">
        <v>0</v>
      </c>
      <c r="AB1046" s="26">
        <v>0</v>
      </c>
      <c r="AC1046" s="26">
        <v>0</v>
      </c>
      <c r="AD1046" s="26">
        <v>0</v>
      </c>
      <c r="AE1046" s="26">
        <v>0</v>
      </c>
      <c r="AF1046" s="26">
        <v>0</v>
      </c>
      <c r="AG1046" s="26"/>
      <c r="AH1046" s="26">
        <v>0</v>
      </c>
    </row>
    <row r="1047" spans="1:34" x14ac:dyDescent="0.2">
      <c r="A1047" s="12" t="s">
        <v>232</v>
      </c>
      <c r="B1047" s="12" t="s">
        <v>231</v>
      </c>
      <c r="C1047" s="12" t="s">
        <v>162</v>
      </c>
      <c r="D1047" s="12" t="s">
        <v>10</v>
      </c>
      <c r="E1047" s="12" t="s">
        <v>6</v>
      </c>
      <c r="F1047" s="12" t="s">
        <v>11</v>
      </c>
      <c r="G1047" s="26"/>
      <c r="H1047" s="26">
        <v>0</v>
      </c>
      <c r="I1047" s="26">
        <v>0</v>
      </c>
      <c r="J1047" s="26"/>
      <c r="K1047" s="26">
        <v>0</v>
      </c>
      <c r="L1047" s="26">
        <v>0</v>
      </c>
      <c r="M1047" s="26">
        <v>0</v>
      </c>
      <c r="N1047" s="26">
        <v>0</v>
      </c>
      <c r="O1047" s="26">
        <v>0</v>
      </c>
      <c r="P1047" s="26">
        <v>0</v>
      </c>
      <c r="Q1047" s="26">
        <v>0</v>
      </c>
      <c r="R1047" s="26">
        <v>0</v>
      </c>
      <c r="S1047" s="26">
        <v>0</v>
      </c>
      <c r="T1047" s="26">
        <v>0</v>
      </c>
      <c r="U1047" s="26">
        <v>0</v>
      </c>
      <c r="V1047" s="26">
        <v>0</v>
      </c>
      <c r="W1047" s="26">
        <v>0</v>
      </c>
      <c r="X1047" s="26">
        <v>0</v>
      </c>
      <c r="Y1047" s="26">
        <v>0</v>
      </c>
      <c r="Z1047" s="26">
        <v>0</v>
      </c>
      <c r="AA1047" s="26">
        <v>0</v>
      </c>
      <c r="AB1047" s="26">
        <v>0</v>
      </c>
      <c r="AC1047" s="26">
        <v>0</v>
      </c>
      <c r="AD1047" s="26">
        <v>0</v>
      </c>
      <c r="AE1047" s="26">
        <v>0</v>
      </c>
      <c r="AF1047" s="26">
        <v>0</v>
      </c>
      <c r="AG1047" s="26"/>
      <c r="AH1047" s="26">
        <v>0</v>
      </c>
    </row>
    <row r="1048" spans="1:34" x14ac:dyDescent="0.2">
      <c r="A1048" s="12" t="s">
        <v>232</v>
      </c>
      <c r="B1048" s="12" t="s">
        <v>231</v>
      </c>
      <c r="C1048" s="12" t="s">
        <v>163</v>
      </c>
      <c r="D1048" s="12" t="s">
        <v>10</v>
      </c>
      <c r="E1048" s="12" t="s">
        <v>6</v>
      </c>
      <c r="F1048" s="12" t="s">
        <v>11</v>
      </c>
      <c r="G1048" s="26"/>
      <c r="H1048" s="26">
        <v>0</v>
      </c>
      <c r="I1048" s="26"/>
      <c r="J1048" s="26"/>
      <c r="K1048" s="26"/>
      <c r="L1048" s="26">
        <v>0</v>
      </c>
      <c r="M1048" s="26">
        <v>0</v>
      </c>
      <c r="N1048" s="26">
        <v>0</v>
      </c>
      <c r="O1048" s="26">
        <v>0</v>
      </c>
      <c r="P1048" s="26">
        <v>0</v>
      </c>
      <c r="Q1048" s="26">
        <v>0</v>
      </c>
      <c r="R1048" s="26">
        <v>0</v>
      </c>
      <c r="S1048" s="26">
        <v>0</v>
      </c>
      <c r="T1048" s="26">
        <v>0</v>
      </c>
      <c r="U1048" s="26">
        <v>0</v>
      </c>
      <c r="V1048" s="26">
        <v>0</v>
      </c>
      <c r="W1048" s="26">
        <v>0</v>
      </c>
      <c r="X1048" s="26">
        <v>0</v>
      </c>
      <c r="Y1048" s="26">
        <v>0</v>
      </c>
      <c r="Z1048" s="26">
        <v>0</v>
      </c>
      <c r="AA1048" s="26">
        <v>0</v>
      </c>
      <c r="AB1048" s="26">
        <v>0</v>
      </c>
      <c r="AC1048" s="26">
        <v>0</v>
      </c>
      <c r="AD1048" s="26">
        <v>0</v>
      </c>
      <c r="AE1048" s="26">
        <v>0</v>
      </c>
      <c r="AF1048" s="26">
        <v>0</v>
      </c>
      <c r="AG1048" s="26"/>
      <c r="AH1048" s="26">
        <v>0</v>
      </c>
    </row>
    <row r="1049" spans="1:34" x14ac:dyDescent="0.2">
      <c r="A1049" s="12" t="s">
        <v>232</v>
      </c>
      <c r="B1049" s="12" t="s">
        <v>231</v>
      </c>
      <c r="C1049" s="12" t="s">
        <v>0</v>
      </c>
      <c r="D1049" s="12" t="s">
        <v>10</v>
      </c>
      <c r="E1049" s="12" t="s">
        <v>8</v>
      </c>
      <c r="F1049" s="12" t="s">
        <v>12</v>
      </c>
      <c r="G1049" s="26"/>
      <c r="H1049" s="26">
        <v>0.9</v>
      </c>
      <c r="I1049" s="26"/>
      <c r="J1049" s="26"/>
      <c r="K1049" s="26"/>
      <c r="L1049" s="26"/>
      <c r="M1049" s="26"/>
      <c r="N1049" s="26"/>
      <c r="O1049" s="26"/>
      <c r="P1049" s="26"/>
      <c r="Q1049" s="26">
        <v>0.9</v>
      </c>
      <c r="R1049" s="26">
        <v>0.9</v>
      </c>
      <c r="S1049" s="26">
        <v>0.9</v>
      </c>
      <c r="T1049" s="26"/>
      <c r="U1049" s="26"/>
      <c r="V1049" s="26"/>
      <c r="W1049" s="26">
        <v>0.3</v>
      </c>
      <c r="X1049" s="26">
        <v>0.1</v>
      </c>
      <c r="Y1049" s="26">
        <v>0.1</v>
      </c>
      <c r="Z1049" s="26">
        <v>0</v>
      </c>
      <c r="AA1049" s="26">
        <v>0</v>
      </c>
      <c r="AB1049" s="26">
        <v>0</v>
      </c>
      <c r="AC1049" s="26">
        <v>0</v>
      </c>
      <c r="AD1049" s="26">
        <v>0</v>
      </c>
      <c r="AE1049" s="26">
        <v>0</v>
      </c>
      <c r="AF1049" s="26">
        <v>0</v>
      </c>
      <c r="AG1049" s="26"/>
      <c r="AH1049" s="26">
        <v>0.9</v>
      </c>
    </row>
    <row r="1050" spans="1:34" x14ac:dyDescent="0.2">
      <c r="A1050" s="12" t="s">
        <v>232</v>
      </c>
      <c r="B1050" s="12" t="s">
        <v>231</v>
      </c>
      <c r="C1050" s="12" t="s">
        <v>21</v>
      </c>
      <c r="D1050" s="12" t="s">
        <v>10</v>
      </c>
      <c r="E1050" s="12" t="s">
        <v>8</v>
      </c>
      <c r="F1050" s="12" t="s">
        <v>12</v>
      </c>
      <c r="G1050" s="26"/>
      <c r="H1050" s="26">
        <v>3.5</v>
      </c>
      <c r="I1050" s="26"/>
      <c r="J1050" s="26"/>
      <c r="K1050" s="26"/>
      <c r="L1050" s="26"/>
      <c r="M1050" s="26"/>
      <c r="N1050" s="26">
        <v>3.1</v>
      </c>
      <c r="O1050" s="26">
        <v>3.1</v>
      </c>
      <c r="P1050" s="26">
        <v>3.1</v>
      </c>
      <c r="Q1050" s="26">
        <v>3.1</v>
      </c>
      <c r="R1050" s="26">
        <v>3.1</v>
      </c>
      <c r="S1050" s="26">
        <v>3.1</v>
      </c>
      <c r="T1050" s="26">
        <v>1.3</v>
      </c>
      <c r="U1050" s="26">
        <v>0</v>
      </c>
      <c r="V1050" s="26">
        <v>2.9</v>
      </c>
      <c r="W1050" s="26">
        <v>0</v>
      </c>
      <c r="X1050" s="26">
        <v>0</v>
      </c>
      <c r="Y1050" s="26">
        <v>0</v>
      </c>
      <c r="Z1050" s="26">
        <v>0</v>
      </c>
      <c r="AA1050" s="26">
        <v>0</v>
      </c>
      <c r="AB1050" s="26">
        <v>0</v>
      </c>
      <c r="AC1050" s="26">
        <v>0</v>
      </c>
      <c r="AD1050" s="26">
        <v>0</v>
      </c>
      <c r="AE1050" s="26">
        <v>0</v>
      </c>
      <c r="AF1050" s="26">
        <v>0</v>
      </c>
      <c r="AG1050" s="26"/>
      <c r="AH1050" s="26">
        <v>3.1</v>
      </c>
    </row>
    <row r="1051" spans="1:34" x14ac:dyDescent="0.2">
      <c r="A1051" s="12" t="s">
        <v>232</v>
      </c>
      <c r="B1051" s="12" t="s">
        <v>231</v>
      </c>
      <c r="C1051" s="12" t="s">
        <v>22</v>
      </c>
      <c r="D1051" s="12" t="s">
        <v>10</v>
      </c>
      <c r="E1051" s="12" t="s">
        <v>8</v>
      </c>
      <c r="F1051" s="12" t="s">
        <v>12</v>
      </c>
      <c r="G1051" s="26"/>
      <c r="H1051" s="26">
        <v>20.9</v>
      </c>
      <c r="I1051" s="26"/>
      <c r="J1051" s="26"/>
      <c r="K1051" s="26"/>
      <c r="L1051" s="26">
        <v>18.7</v>
      </c>
      <c r="M1051" s="26">
        <v>22</v>
      </c>
      <c r="N1051" s="26">
        <v>20.9</v>
      </c>
      <c r="O1051" s="26">
        <v>20.9</v>
      </c>
      <c r="P1051" s="26">
        <v>20.9</v>
      </c>
      <c r="Q1051" s="26">
        <v>20.9</v>
      </c>
      <c r="R1051" s="26">
        <v>20.9</v>
      </c>
      <c r="S1051" s="26">
        <v>20.9</v>
      </c>
      <c r="T1051" s="26">
        <v>18.7</v>
      </c>
      <c r="U1051" s="26">
        <v>18.7</v>
      </c>
      <c r="V1051" s="26">
        <v>18.7</v>
      </c>
      <c r="W1051" s="26">
        <v>2.2000000000000002</v>
      </c>
      <c r="X1051" s="26">
        <v>2.2000000000000002</v>
      </c>
      <c r="Y1051" s="26">
        <v>2.2000000000000002</v>
      </c>
      <c r="Z1051" s="26">
        <v>2</v>
      </c>
      <c r="AA1051" s="26">
        <v>2</v>
      </c>
      <c r="AB1051" s="26">
        <v>0</v>
      </c>
      <c r="AC1051" s="26">
        <v>0</v>
      </c>
      <c r="AD1051" s="26">
        <v>0</v>
      </c>
      <c r="AE1051" s="26">
        <v>0</v>
      </c>
      <c r="AF1051" s="26">
        <v>0</v>
      </c>
      <c r="AG1051" s="26"/>
      <c r="AH1051" s="26">
        <v>20.9</v>
      </c>
    </row>
    <row r="1052" spans="1:34" x14ac:dyDescent="0.2">
      <c r="A1052" s="12" t="s">
        <v>232</v>
      </c>
      <c r="B1052" s="12" t="s">
        <v>231</v>
      </c>
      <c r="C1052" s="12" t="s">
        <v>23</v>
      </c>
      <c r="D1052" s="12" t="s">
        <v>10</v>
      </c>
      <c r="E1052" s="12" t="s">
        <v>8</v>
      </c>
      <c r="F1052" s="12" t="s">
        <v>12</v>
      </c>
      <c r="G1052" s="26"/>
      <c r="H1052" s="26">
        <v>0</v>
      </c>
      <c r="I1052" s="26"/>
      <c r="J1052" s="26"/>
      <c r="K1052" s="26"/>
      <c r="L1052" s="26"/>
      <c r="M1052" s="26"/>
      <c r="N1052" s="26"/>
      <c r="O1052" s="26"/>
      <c r="P1052" s="26"/>
      <c r="Q1052" s="26">
        <v>0</v>
      </c>
      <c r="R1052" s="26"/>
      <c r="S1052" s="26">
        <v>0</v>
      </c>
      <c r="T1052" s="26">
        <v>0</v>
      </c>
      <c r="U1052" s="26">
        <v>0</v>
      </c>
      <c r="V1052" s="26">
        <v>0</v>
      </c>
      <c r="W1052" s="26">
        <v>0</v>
      </c>
      <c r="X1052" s="26">
        <v>0</v>
      </c>
      <c r="Y1052" s="26">
        <v>0</v>
      </c>
      <c r="Z1052" s="26">
        <v>0</v>
      </c>
      <c r="AA1052" s="26">
        <v>0</v>
      </c>
      <c r="AB1052" s="26">
        <v>0</v>
      </c>
      <c r="AC1052" s="26">
        <v>0</v>
      </c>
      <c r="AD1052" s="26">
        <v>0</v>
      </c>
      <c r="AE1052" s="26">
        <v>0</v>
      </c>
      <c r="AF1052" s="26">
        <v>0</v>
      </c>
      <c r="AG1052" s="26"/>
      <c r="AH1052" s="26"/>
    </row>
    <row r="1053" spans="1:34" x14ac:dyDescent="0.2">
      <c r="A1053" s="12" t="s">
        <v>232</v>
      </c>
      <c r="B1053" s="12" t="s">
        <v>231</v>
      </c>
      <c r="C1053" s="12" t="s">
        <v>24</v>
      </c>
      <c r="D1053" s="12" t="s">
        <v>10</v>
      </c>
      <c r="E1053" s="12" t="s">
        <v>8</v>
      </c>
      <c r="F1053" s="12" t="s">
        <v>12</v>
      </c>
      <c r="G1053" s="26"/>
      <c r="H1053" s="26">
        <v>0</v>
      </c>
      <c r="I1053" s="26">
        <v>0</v>
      </c>
      <c r="J1053" s="26">
        <v>0</v>
      </c>
      <c r="K1053" s="26">
        <v>0</v>
      </c>
      <c r="L1053" s="26">
        <v>0</v>
      </c>
      <c r="M1053" s="26">
        <v>0</v>
      </c>
      <c r="N1053" s="26">
        <v>0</v>
      </c>
      <c r="O1053" s="26">
        <v>0</v>
      </c>
      <c r="P1053" s="26">
        <v>0</v>
      </c>
      <c r="Q1053" s="26">
        <v>0</v>
      </c>
      <c r="R1053" s="26">
        <v>0</v>
      </c>
      <c r="S1053" s="26">
        <v>0</v>
      </c>
      <c r="T1053" s="26">
        <v>0</v>
      </c>
      <c r="U1053" s="26">
        <v>0</v>
      </c>
      <c r="V1053" s="26">
        <v>0</v>
      </c>
      <c r="W1053" s="26">
        <v>0</v>
      </c>
      <c r="X1053" s="26">
        <v>0</v>
      </c>
      <c r="Y1053" s="26">
        <v>0</v>
      </c>
      <c r="Z1053" s="26">
        <v>0</v>
      </c>
      <c r="AA1053" s="26">
        <v>0</v>
      </c>
      <c r="AB1053" s="26">
        <v>0</v>
      </c>
      <c r="AC1053" s="26">
        <v>0</v>
      </c>
      <c r="AD1053" s="26">
        <v>0</v>
      </c>
      <c r="AE1053" s="26">
        <v>0</v>
      </c>
      <c r="AF1053" s="26">
        <v>0</v>
      </c>
      <c r="AG1053" s="26"/>
      <c r="AH1053" s="26">
        <v>0</v>
      </c>
    </row>
    <row r="1054" spans="1:34" x14ac:dyDescent="0.2">
      <c r="A1054" s="12" t="s">
        <v>232</v>
      </c>
      <c r="B1054" s="12" t="s">
        <v>231</v>
      </c>
      <c r="C1054" s="12" t="s">
        <v>25</v>
      </c>
      <c r="D1054" s="12" t="s">
        <v>10</v>
      </c>
      <c r="E1054" s="12" t="s">
        <v>8</v>
      </c>
      <c r="F1054" s="12" t="s">
        <v>12</v>
      </c>
      <c r="G1054" s="26"/>
      <c r="H1054" s="26">
        <v>5291</v>
      </c>
      <c r="I1054" s="26">
        <v>-528</v>
      </c>
      <c r="J1054" s="26">
        <v>5084.2</v>
      </c>
      <c r="K1054" s="26">
        <v>5445</v>
      </c>
      <c r="L1054" s="26">
        <v>1838.8</v>
      </c>
      <c r="M1054" s="26">
        <v>1726.9</v>
      </c>
      <c r="N1054" s="26">
        <v>2854.5</v>
      </c>
      <c r="O1054" s="26">
        <v>0.9</v>
      </c>
      <c r="P1054" s="26">
        <v>194.3</v>
      </c>
      <c r="Q1054" s="26">
        <v>134.5</v>
      </c>
      <c r="R1054" s="26">
        <v>13.8</v>
      </c>
      <c r="S1054" s="26">
        <v>413.3</v>
      </c>
      <c r="T1054" s="26">
        <v>59.3</v>
      </c>
      <c r="U1054" s="26">
        <v>20.8</v>
      </c>
      <c r="V1054" s="26">
        <v>58.8</v>
      </c>
      <c r="W1054" s="26">
        <v>25.9</v>
      </c>
      <c r="X1054" s="26">
        <v>20.399999999999999</v>
      </c>
      <c r="Y1054" s="26">
        <v>9.9</v>
      </c>
      <c r="Z1054" s="26">
        <v>13</v>
      </c>
      <c r="AA1054" s="26">
        <v>-52.8</v>
      </c>
      <c r="AB1054" s="26">
        <v>-330.7</v>
      </c>
      <c r="AC1054" s="26">
        <v>0</v>
      </c>
      <c r="AD1054" s="26">
        <v>0</v>
      </c>
      <c r="AE1054" s="26">
        <v>0</v>
      </c>
      <c r="AF1054" s="26"/>
      <c r="AG1054" s="26"/>
      <c r="AH1054" s="26">
        <v>187.2</v>
      </c>
    </row>
    <row r="1055" spans="1:34" x14ac:dyDescent="0.2">
      <c r="A1055" s="12" t="s">
        <v>232</v>
      </c>
      <c r="B1055" s="12" t="s">
        <v>231</v>
      </c>
      <c r="C1055" s="12" t="s">
        <v>26</v>
      </c>
      <c r="D1055" s="12" t="s">
        <v>10</v>
      </c>
      <c r="E1055" s="12" t="s">
        <v>8</v>
      </c>
      <c r="F1055" s="12" t="s">
        <v>12</v>
      </c>
      <c r="G1055" s="26"/>
      <c r="H1055" s="26">
        <v>0</v>
      </c>
      <c r="I1055" s="26"/>
      <c r="J1055" s="26">
        <v>0</v>
      </c>
      <c r="K1055" s="26"/>
      <c r="L1055" s="26"/>
      <c r="M1055" s="26"/>
      <c r="N1055" s="26">
        <v>0</v>
      </c>
      <c r="O1055" s="26">
        <v>0</v>
      </c>
      <c r="P1055" s="26">
        <v>0</v>
      </c>
      <c r="Q1055" s="26">
        <v>0</v>
      </c>
      <c r="R1055" s="26">
        <v>0</v>
      </c>
      <c r="S1055" s="26">
        <v>0</v>
      </c>
      <c r="T1055" s="26">
        <v>0</v>
      </c>
      <c r="U1055" s="26">
        <v>0</v>
      </c>
      <c r="V1055" s="26">
        <v>0</v>
      </c>
      <c r="W1055" s="26">
        <v>0</v>
      </c>
      <c r="X1055" s="26">
        <v>0</v>
      </c>
      <c r="Y1055" s="26">
        <v>0</v>
      </c>
      <c r="Z1055" s="26">
        <v>0</v>
      </c>
      <c r="AA1055" s="26">
        <v>0</v>
      </c>
      <c r="AB1055" s="26">
        <v>0</v>
      </c>
      <c r="AC1055" s="26">
        <v>0</v>
      </c>
      <c r="AD1055" s="26">
        <v>0</v>
      </c>
      <c r="AE1055" s="26">
        <v>0</v>
      </c>
      <c r="AF1055" s="26">
        <v>0</v>
      </c>
      <c r="AG1055" s="26"/>
      <c r="AH1055" s="26">
        <v>0</v>
      </c>
    </row>
    <row r="1056" spans="1:34" x14ac:dyDescent="0.2">
      <c r="A1056" s="12" t="s">
        <v>232</v>
      </c>
      <c r="B1056" s="12" t="s">
        <v>231</v>
      </c>
      <c r="C1056" s="12" t="s">
        <v>27</v>
      </c>
      <c r="D1056" s="12" t="s">
        <v>10</v>
      </c>
      <c r="E1056" s="12" t="s">
        <v>8</v>
      </c>
      <c r="F1056" s="12" t="s">
        <v>12</v>
      </c>
      <c r="G1056" s="26"/>
      <c r="H1056" s="26">
        <v>0</v>
      </c>
      <c r="I1056" s="26"/>
      <c r="J1056" s="26"/>
      <c r="K1056" s="26">
        <v>0.1</v>
      </c>
      <c r="L1056" s="26">
        <v>0</v>
      </c>
      <c r="M1056" s="26">
        <v>0</v>
      </c>
      <c r="N1056" s="26">
        <v>0</v>
      </c>
      <c r="O1056" s="26">
        <v>0</v>
      </c>
      <c r="P1056" s="26">
        <v>0</v>
      </c>
      <c r="Q1056" s="26">
        <v>0</v>
      </c>
      <c r="R1056" s="26">
        <v>0</v>
      </c>
      <c r="S1056" s="26">
        <v>0</v>
      </c>
      <c r="T1056" s="26">
        <v>0</v>
      </c>
      <c r="U1056" s="26">
        <v>0.3</v>
      </c>
      <c r="V1056" s="26">
        <v>2.2999999999999998</v>
      </c>
      <c r="W1056" s="26">
        <v>0</v>
      </c>
      <c r="X1056" s="26">
        <v>0</v>
      </c>
      <c r="Y1056" s="26">
        <v>0</v>
      </c>
      <c r="Z1056" s="26">
        <v>0</v>
      </c>
      <c r="AA1056" s="26">
        <v>0</v>
      </c>
      <c r="AB1056" s="26">
        <v>0</v>
      </c>
      <c r="AC1056" s="26">
        <v>0</v>
      </c>
      <c r="AD1056" s="26">
        <v>0</v>
      </c>
      <c r="AE1056" s="26">
        <v>0</v>
      </c>
      <c r="AF1056" s="26"/>
      <c r="AG1056" s="26"/>
      <c r="AH1056" s="26">
        <v>0</v>
      </c>
    </row>
    <row r="1057" spans="1:34" x14ac:dyDescent="0.2">
      <c r="A1057" s="12" t="s">
        <v>232</v>
      </c>
      <c r="B1057" s="12" t="s">
        <v>231</v>
      </c>
      <c r="C1057" s="12" t="s">
        <v>28</v>
      </c>
      <c r="D1057" s="12" t="s">
        <v>10</v>
      </c>
      <c r="E1057" s="12" t="s">
        <v>8</v>
      </c>
      <c r="F1057" s="12" t="s">
        <v>12</v>
      </c>
      <c r="G1057" s="26"/>
      <c r="H1057" s="26">
        <v>0</v>
      </c>
      <c r="I1057" s="26">
        <v>0</v>
      </c>
      <c r="J1057" s="26">
        <v>0</v>
      </c>
      <c r="K1057" s="26">
        <v>0</v>
      </c>
      <c r="L1057" s="26">
        <v>0</v>
      </c>
      <c r="M1057" s="26">
        <v>0</v>
      </c>
      <c r="N1057" s="26">
        <v>0</v>
      </c>
      <c r="O1057" s="26">
        <v>0</v>
      </c>
      <c r="P1057" s="26">
        <v>1.3</v>
      </c>
      <c r="Q1057" s="26">
        <v>1.1000000000000001</v>
      </c>
      <c r="R1057" s="26">
        <v>0.6</v>
      </c>
      <c r="S1057" s="26">
        <v>0.6</v>
      </c>
      <c r="T1057" s="26">
        <v>0.6</v>
      </c>
      <c r="U1057" s="26">
        <v>1.1000000000000001</v>
      </c>
      <c r="V1057" s="26">
        <v>1</v>
      </c>
      <c r="W1057" s="26">
        <v>0.1</v>
      </c>
      <c r="X1057" s="26">
        <v>0</v>
      </c>
      <c r="Y1057" s="26">
        <v>0</v>
      </c>
      <c r="Z1057" s="26">
        <v>0</v>
      </c>
      <c r="AA1057" s="26">
        <v>0</v>
      </c>
      <c r="AB1057" s="26">
        <v>0</v>
      </c>
      <c r="AC1057" s="26">
        <v>0</v>
      </c>
      <c r="AD1057" s="26">
        <v>0</v>
      </c>
      <c r="AE1057" s="26">
        <v>0</v>
      </c>
      <c r="AF1057" s="26"/>
      <c r="AG1057" s="26"/>
      <c r="AH1057" s="26">
        <v>0.8</v>
      </c>
    </row>
    <row r="1058" spans="1:34" x14ac:dyDescent="0.2">
      <c r="A1058" s="12" t="s">
        <v>232</v>
      </c>
      <c r="B1058" s="12" t="s">
        <v>231</v>
      </c>
      <c r="C1058" s="12" t="s">
        <v>29</v>
      </c>
      <c r="D1058" s="12" t="s">
        <v>10</v>
      </c>
      <c r="E1058" s="12" t="s">
        <v>8</v>
      </c>
      <c r="F1058" s="12" t="s">
        <v>12</v>
      </c>
      <c r="G1058" s="26"/>
      <c r="H1058" s="26">
        <v>0</v>
      </c>
      <c r="I1058" s="26">
        <v>2.6</v>
      </c>
      <c r="J1058" s="26">
        <v>0</v>
      </c>
      <c r="K1058" s="26">
        <v>0.5</v>
      </c>
      <c r="L1058" s="26">
        <v>0</v>
      </c>
      <c r="M1058" s="26">
        <v>7.1</v>
      </c>
      <c r="N1058" s="26">
        <v>8.3000000000000007</v>
      </c>
      <c r="O1058" s="26">
        <v>2</v>
      </c>
      <c r="P1058" s="26">
        <v>2.2000000000000002</v>
      </c>
      <c r="Q1058" s="26">
        <v>5.5</v>
      </c>
      <c r="R1058" s="26">
        <v>6.1</v>
      </c>
      <c r="S1058" s="26">
        <v>5.5</v>
      </c>
      <c r="T1058" s="26">
        <v>11.7</v>
      </c>
      <c r="U1058" s="26">
        <v>13.8</v>
      </c>
      <c r="V1058" s="26">
        <v>6.7</v>
      </c>
      <c r="W1058" s="26">
        <v>5.5</v>
      </c>
      <c r="X1058" s="26">
        <v>0.8</v>
      </c>
      <c r="Y1058" s="26">
        <v>0.1</v>
      </c>
      <c r="Z1058" s="26">
        <v>0.1</v>
      </c>
      <c r="AA1058" s="26">
        <v>0.1</v>
      </c>
      <c r="AB1058" s="26">
        <v>0.1</v>
      </c>
      <c r="AC1058" s="26">
        <v>0</v>
      </c>
      <c r="AD1058" s="26">
        <v>0</v>
      </c>
      <c r="AE1058" s="26">
        <v>0</v>
      </c>
      <c r="AF1058" s="26"/>
      <c r="AG1058" s="26"/>
      <c r="AH1058" s="26">
        <v>5.7</v>
      </c>
    </row>
    <row r="1059" spans="1:34" x14ac:dyDescent="0.2">
      <c r="A1059" s="12" t="s">
        <v>232</v>
      </c>
      <c r="B1059" s="12" t="s">
        <v>231</v>
      </c>
      <c r="C1059" s="12" t="s">
        <v>30</v>
      </c>
      <c r="D1059" s="12" t="s">
        <v>10</v>
      </c>
      <c r="E1059" s="12" t="s">
        <v>8</v>
      </c>
      <c r="F1059" s="12" t="s">
        <v>12</v>
      </c>
      <c r="G1059" s="26"/>
      <c r="H1059" s="26">
        <v>0</v>
      </c>
      <c r="I1059" s="26"/>
      <c r="J1059" s="26"/>
      <c r="K1059" s="26">
        <v>0</v>
      </c>
      <c r="L1059" s="26">
        <v>0</v>
      </c>
      <c r="M1059" s="26">
        <v>0</v>
      </c>
      <c r="N1059" s="26">
        <v>0</v>
      </c>
      <c r="O1059" s="26">
        <v>0</v>
      </c>
      <c r="P1059" s="26">
        <v>0</v>
      </c>
      <c r="Q1059" s="26">
        <v>0</v>
      </c>
      <c r="R1059" s="26">
        <v>0</v>
      </c>
      <c r="S1059" s="26">
        <v>0</v>
      </c>
      <c r="T1059" s="26">
        <v>0</v>
      </c>
      <c r="U1059" s="26">
        <v>0</v>
      </c>
      <c r="V1059" s="26">
        <v>0</v>
      </c>
      <c r="W1059" s="26">
        <v>0</v>
      </c>
      <c r="X1059" s="26">
        <v>0</v>
      </c>
      <c r="Y1059" s="26">
        <v>0</v>
      </c>
      <c r="Z1059" s="26">
        <v>0</v>
      </c>
      <c r="AA1059" s="26">
        <v>0</v>
      </c>
      <c r="AB1059" s="26">
        <v>0</v>
      </c>
      <c r="AC1059" s="26">
        <v>0</v>
      </c>
      <c r="AD1059" s="26">
        <v>0</v>
      </c>
      <c r="AE1059" s="26">
        <v>0</v>
      </c>
      <c r="AF1059" s="26">
        <v>0</v>
      </c>
      <c r="AG1059" s="26"/>
      <c r="AH1059" s="26">
        <v>0</v>
      </c>
    </row>
    <row r="1060" spans="1:34" x14ac:dyDescent="0.2">
      <c r="A1060" s="12" t="s">
        <v>232</v>
      </c>
      <c r="B1060" s="12" t="s">
        <v>231</v>
      </c>
      <c r="C1060" s="12" t="s">
        <v>31</v>
      </c>
      <c r="D1060" s="12" t="s">
        <v>10</v>
      </c>
      <c r="E1060" s="12" t="s">
        <v>8</v>
      </c>
      <c r="F1060" s="12" t="s">
        <v>12</v>
      </c>
      <c r="G1060" s="26"/>
      <c r="H1060" s="26">
        <v>0</v>
      </c>
      <c r="I1060" s="26"/>
      <c r="J1060" s="26"/>
      <c r="K1060" s="26"/>
      <c r="L1060" s="26"/>
      <c r="M1060" s="26"/>
      <c r="N1060" s="26"/>
      <c r="O1060" s="26"/>
      <c r="P1060" s="26">
        <v>0</v>
      </c>
      <c r="Q1060" s="26">
        <v>0</v>
      </c>
      <c r="R1060" s="26">
        <v>0</v>
      </c>
      <c r="S1060" s="26">
        <v>0</v>
      </c>
      <c r="T1060" s="26">
        <v>0</v>
      </c>
      <c r="U1060" s="26">
        <v>0</v>
      </c>
      <c r="V1060" s="26">
        <v>0</v>
      </c>
      <c r="W1060" s="26">
        <v>0</v>
      </c>
      <c r="X1060" s="26">
        <v>0</v>
      </c>
      <c r="Y1060" s="26">
        <v>0</v>
      </c>
      <c r="Z1060" s="26">
        <v>0</v>
      </c>
      <c r="AA1060" s="26">
        <v>0</v>
      </c>
      <c r="AB1060" s="26">
        <v>0</v>
      </c>
      <c r="AC1060" s="26">
        <v>0</v>
      </c>
      <c r="AD1060" s="26">
        <v>0</v>
      </c>
      <c r="AE1060" s="26">
        <v>0</v>
      </c>
      <c r="AF1060" s="26">
        <v>0</v>
      </c>
      <c r="AG1060" s="26"/>
      <c r="AH1060" s="26">
        <v>0</v>
      </c>
    </row>
    <row r="1061" spans="1:34" x14ac:dyDescent="0.2">
      <c r="A1061" s="12" t="s">
        <v>232</v>
      </c>
      <c r="B1061" s="12" t="s">
        <v>231</v>
      </c>
      <c r="C1061" s="12" t="s">
        <v>32</v>
      </c>
      <c r="D1061" s="12" t="s">
        <v>10</v>
      </c>
      <c r="E1061" s="12" t="s">
        <v>8</v>
      </c>
      <c r="F1061" s="12" t="s">
        <v>12</v>
      </c>
      <c r="G1061" s="26"/>
      <c r="H1061" s="26">
        <v>0</v>
      </c>
      <c r="I1061" s="26"/>
      <c r="J1061" s="26"/>
      <c r="K1061" s="26"/>
      <c r="L1061" s="26">
        <v>0</v>
      </c>
      <c r="M1061" s="26">
        <v>0</v>
      </c>
      <c r="N1061" s="26">
        <v>0</v>
      </c>
      <c r="O1061" s="26">
        <v>0</v>
      </c>
      <c r="P1061" s="26">
        <v>0</v>
      </c>
      <c r="Q1061" s="26">
        <v>0</v>
      </c>
      <c r="R1061" s="26">
        <v>0</v>
      </c>
      <c r="S1061" s="26">
        <v>0</v>
      </c>
      <c r="T1061" s="26">
        <v>0</v>
      </c>
      <c r="U1061" s="26">
        <v>0</v>
      </c>
      <c r="V1061" s="26">
        <v>0</v>
      </c>
      <c r="W1061" s="26">
        <v>0</v>
      </c>
      <c r="X1061" s="26">
        <v>0</v>
      </c>
      <c r="Y1061" s="26">
        <v>0</v>
      </c>
      <c r="Z1061" s="26">
        <v>0</v>
      </c>
      <c r="AA1061" s="26">
        <v>0</v>
      </c>
      <c r="AB1061" s="26">
        <v>0</v>
      </c>
      <c r="AC1061" s="26">
        <v>0</v>
      </c>
      <c r="AD1061" s="26">
        <v>0</v>
      </c>
      <c r="AE1061" s="26">
        <v>0</v>
      </c>
      <c r="AF1061" s="26">
        <v>0</v>
      </c>
      <c r="AG1061" s="26"/>
      <c r="AH1061" s="26">
        <v>0</v>
      </c>
    </row>
    <row r="1062" spans="1:34" x14ac:dyDescent="0.2">
      <c r="A1062" s="12" t="s">
        <v>232</v>
      </c>
      <c r="B1062" s="12" t="s">
        <v>231</v>
      </c>
      <c r="C1062" s="12" t="s">
        <v>33</v>
      </c>
      <c r="D1062" s="12" t="s">
        <v>10</v>
      </c>
      <c r="E1062" s="12" t="s">
        <v>8</v>
      </c>
      <c r="F1062" s="12" t="s">
        <v>12</v>
      </c>
      <c r="G1062" s="26">
        <v>0</v>
      </c>
      <c r="H1062" s="26">
        <v>0</v>
      </c>
      <c r="I1062" s="26"/>
      <c r="J1062" s="26">
        <v>0</v>
      </c>
      <c r="K1062" s="26"/>
      <c r="L1062" s="26"/>
      <c r="M1062" s="26"/>
      <c r="N1062" s="26">
        <v>0</v>
      </c>
      <c r="O1062" s="26">
        <v>0</v>
      </c>
      <c r="P1062" s="26">
        <v>0</v>
      </c>
      <c r="Q1062" s="26">
        <v>0</v>
      </c>
      <c r="R1062" s="26">
        <v>0</v>
      </c>
      <c r="S1062" s="26">
        <v>0</v>
      </c>
      <c r="T1062" s="26"/>
      <c r="U1062" s="26"/>
      <c r="V1062" s="26"/>
      <c r="W1062" s="26">
        <v>0</v>
      </c>
      <c r="X1062" s="26">
        <v>0</v>
      </c>
      <c r="Y1062" s="26">
        <v>0</v>
      </c>
      <c r="Z1062" s="26">
        <v>0</v>
      </c>
      <c r="AA1062" s="26">
        <v>0</v>
      </c>
      <c r="AB1062" s="26">
        <v>0</v>
      </c>
      <c r="AC1062" s="26">
        <v>0</v>
      </c>
      <c r="AD1062" s="26">
        <v>0</v>
      </c>
      <c r="AE1062" s="26">
        <v>0</v>
      </c>
      <c r="AF1062" s="26">
        <v>0</v>
      </c>
      <c r="AG1062" s="26"/>
      <c r="AH1062" s="26">
        <v>0</v>
      </c>
    </row>
    <row r="1063" spans="1:34" x14ac:dyDescent="0.2">
      <c r="A1063" s="12" t="s">
        <v>232</v>
      </c>
      <c r="B1063" s="12" t="s">
        <v>231</v>
      </c>
      <c r="C1063" s="12" t="s">
        <v>34</v>
      </c>
      <c r="D1063" s="12" t="s">
        <v>10</v>
      </c>
      <c r="E1063" s="12" t="s">
        <v>8</v>
      </c>
      <c r="F1063" s="12" t="s">
        <v>12</v>
      </c>
      <c r="G1063" s="26"/>
      <c r="H1063" s="26">
        <v>0</v>
      </c>
      <c r="I1063" s="26"/>
      <c r="J1063" s="26">
        <v>1.3</v>
      </c>
      <c r="K1063" s="26"/>
      <c r="L1063" s="26"/>
      <c r="M1063" s="26">
        <v>0.1</v>
      </c>
      <c r="N1063" s="26">
        <v>0</v>
      </c>
      <c r="O1063" s="26">
        <v>0.8</v>
      </c>
      <c r="P1063" s="26">
        <v>0.1</v>
      </c>
      <c r="Q1063" s="26">
        <v>0.3</v>
      </c>
      <c r="R1063" s="26">
        <v>0.2</v>
      </c>
      <c r="S1063" s="26">
        <v>0.4</v>
      </c>
      <c r="T1063" s="26">
        <v>0</v>
      </c>
      <c r="U1063" s="26">
        <v>0</v>
      </c>
      <c r="V1063" s="26">
        <v>0</v>
      </c>
      <c r="W1063" s="26">
        <v>0</v>
      </c>
      <c r="X1063" s="26">
        <v>0.1</v>
      </c>
      <c r="Y1063" s="26">
        <v>0.2</v>
      </c>
      <c r="Z1063" s="26">
        <v>0.2</v>
      </c>
      <c r="AA1063" s="26">
        <v>0</v>
      </c>
      <c r="AB1063" s="26">
        <v>0</v>
      </c>
      <c r="AC1063" s="26">
        <v>0</v>
      </c>
      <c r="AD1063" s="26">
        <v>0</v>
      </c>
      <c r="AE1063" s="26">
        <v>0</v>
      </c>
      <c r="AF1063" s="26">
        <v>0</v>
      </c>
      <c r="AG1063" s="26"/>
      <c r="AH1063" s="26">
        <v>0.3</v>
      </c>
    </row>
    <row r="1064" spans="1:34" x14ac:dyDescent="0.2">
      <c r="A1064" s="12" t="s">
        <v>232</v>
      </c>
      <c r="B1064" s="12" t="s">
        <v>231</v>
      </c>
      <c r="C1064" s="12" t="s">
        <v>35</v>
      </c>
      <c r="D1064" s="12" t="s">
        <v>10</v>
      </c>
      <c r="E1064" s="12" t="s">
        <v>8</v>
      </c>
      <c r="F1064" s="12" t="s">
        <v>12</v>
      </c>
      <c r="G1064" s="26"/>
      <c r="H1064" s="26">
        <v>12</v>
      </c>
      <c r="I1064" s="26">
        <v>0</v>
      </c>
      <c r="J1064" s="26"/>
      <c r="K1064" s="26">
        <v>0</v>
      </c>
      <c r="L1064" s="26">
        <v>0</v>
      </c>
      <c r="M1064" s="26">
        <v>0</v>
      </c>
      <c r="N1064" s="26">
        <v>0</v>
      </c>
      <c r="O1064" s="26">
        <v>0</v>
      </c>
      <c r="P1064" s="26">
        <v>8.3000000000000007</v>
      </c>
      <c r="Q1064" s="26">
        <v>0</v>
      </c>
      <c r="R1064" s="26">
        <v>0</v>
      </c>
      <c r="S1064" s="26">
        <v>0</v>
      </c>
      <c r="T1064" s="26">
        <v>0</v>
      </c>
      <c r="U1064" s="26">
        <v>0</v>
      </c>
      <c r="V1064" s="26">
        <v>0</v>
      </c>
      <c r="W1064" s="26">
        <v>0</v>
      </c>
      <c r="X1064" s="26">
        <v>0</v>
      </c>
      <c r="Y1064" s="26">
        <v>0</v>
      </c>
      <c r="Z1064" s="26">
        <v>0</v>
      </c>
      <c r="AA1064" s="26">
        <v>0</v>
      </c>
      <c r="AB1064" s="26">
        <v>0</v>
      </c>
      <c r="AC1064" s="26">
        <v>0</v>
      </c>
      <c r="AD1064" s="26">
        <v>0</v>
      </c>
      <c r="AE1064" s="26">
        <v>0</v>
      </c>
      <c r="AF1064" s="26">
        <v>0</v>
      </c>
      <c r="AG1064" s="26"/>
      <c r="AH1064" s="26">
        <v>0</v>
      </c>
    </row>
    <row r="1065" spans="1:34" x14ac:dyDescent="0.2">
      <c r="A1065" s="12" t="s">
        <v>232</v>
      </c>
      <c r="B1065" s="12" t="s">
        <v>231</v>
      </c>
      <c r="C1065" s="12" t="s">
        <v>36</v>
      </c>
      <c r="D1065" s="12" t="s">
        <v>10</v>
      </c>
      <c r="E1065" s="12" t="s">
        <v>8</v>
      </c>
      <c r="F1065" s="12" t="s">
        <v>12</v>
      </c>
      <c r="G1065" s="26"/>
      <c r="H1065" s="26">
        <v>0</v>
      </c>
      <c r="I1065" s="26"/>
      <c r="J1065" s="26"/>
      <c r="K1065" s="26">
        <v>0</v>
      </c>
      <c r="L1065" s="26">
        <v>0</v>
      </c>
      <c r="M1065" s="26">
        <v>0</v>
      </c>
      <c r="N1065" s="26">
        <v>0</v>
      </c>
      <c r="O1065" s="26">
        <v>0</v>
      </c>
      <c r="P1065" s="26">
        <v>0</v>
      </c>
      <c r="Q1065" s="26">
        <v>0</v>
      </c>
      <c r="R1065" s="26">
        <v>0</v>
      </c>
      <c r="S1065" s="26">
        <v>0</v>
      </c>
      <c r="T1065" s="26">
        <v>0</v>
      </c>
      <c r="U1065" s="26">
        <v>0</v>
      </c>
      <c r="V1065" s="26">
        <v>0</v>
      </c>
      <c r="W1065" s="26">
        <v>0</v>
      </c>
      <c r="X1065" s="26">
        <v>0</v>
      </c>
      <c r="Y1065" s="26">
        <v>0</v>
      </c>
      <c r="Z1065" s="26">
        <v>0</v>
      </c>
      <c r="AA1065" s="26">
        <v>0</v>
      </c>
      <c r="AB1065" s="26">
        <v>0</v>
      </c>
      <c r="AC1065" s="26">
        <v>0</v>
      </c>
      <c r="AD1065" s="26">
        <v>0</v>
      </c>
      <c r="AE1065" s="26">
        <v>0</v>
      </c>
      <c r="AF1065" s="26">
        <v>0</v>
      </c>
      <c r="AG1065" s="26"/>
      <c r="AH1065" s="26">
        <v>0</v>
      </c>
    </row>
    <row r="1066" spans="1:34" x14ac:dyDescent="0.2">
      <c r="A1066" s="12" t="s">
        <v>232</v>
      </c>
      <c r="B1066" s="12" t="s">
        <v>231</v>
      </c>
      <c r="C1066" s="12" t="s">
        <v>37</v>
      </c>
      <c r="D1066" s="12" t="s">
        <v>10</v>
      </c>
      <c r="E1066" s="12" t="s">
        <v>8</v>
      </c>
      <c r="F1066" s="12" t="s">
        <v>12</v>
      </c>
      <c r="G1066" s="26"/>
      <c r="H1066" s="26">
        <v>13431</v>
      </c>
      <c r="I1066" s="26">
        <v>29971.200000000001</v>
      </c>
      <c r="J1066" s="26"/>
      <c r="K1066" s="26">
        <v>15906.6</v>
      </c>
      <c r="L1066" s="26">
        <v>20454.7</v>
      </c>
      <c r="M1066" s="26">
        <v>-759.3</v>
      </c>
      <c r="N1066" s="26">
        <v>933</v>
      </c>
      <c r="O1066" s="26">
        <v>-647.5</v>
      </c>
      <c r="P1066" s="26">
        <v>-6396.7</v>
      </c>
      <c r="Q1066" s="26">
        <v>-194.7</v>
      </c>
      <c r="R1066" s="26">
        <v>662.2</v>
      </c>
      <c r="S1066" s="26">
        <v>767.2</v>
      </c>
      <c r="T1066" s="26">
        <v>163.1</v>
      </c>
      <c r="U1066" s="26">
        <v>-385.7</v>
      </c>
      <c r="V1066" s="26">
        <v>274.39999999999998</v>
      </c>
      <c r="W1066" s="26">
        <v>222.1</v>
      </c>
      <c r="X1066" s="26">
        <v>0</v>
      </c>
      <c r="Y1066" s="26">
        <v>0.1</v>
      </c>
      <c r="Z1066" s="26">
        <v>50.3</v>
      </c>
      <c r="AA1066" s="26">
        <v>0</v>
      </c>
      <c r="AB1066" s="26">
        <v>0</v>
      </c>
      <c r="AC1066" s="26">
        <v>-18</v>
      </c>
      <c r="AD1066" s="26">
        <v>0</v>
      </c>
      <c r="AE1066" s="26">
        <v>0</v>
      </c>
      <c r="AF1066" s="26">
        <v>0</v>
      </c>
      <c r="AG1066" s="26"/>
      <c r="AH1066" s="26">
        <v>411.6</v>
      </c>
    </row>
    <row r="1067" spans="1:34" x14ac:dyDescent="0.2">
      <c r="A1067" s="12" t="s">
        <v>232</v>
      </c>
      <c r="B1067" s="12" t="s">
        <v>231</v>
      </c>
      <c r="C1067" s="12" t="s">
        <v>38</v>
      </c>
      <c r="D1067" s="12" t="s">
        <v>10</v>
      </c>
      <c r="E1067" s="12" t="s">
        <v>8</v>
      </c>
      <c r="F1067" s="12" t="s">
        <v>12</v>
      </c>
      <c r="G1067" s="26"/>
      <c r="H1067" s="26">
        <v>0</v>
      </c>
      <c r="I1067" s="26"/>
      <c r="J1067" s="26"/>
      <c r="K1067" s="26"/>
      <c r="L1067" s="26">
        <v>0</v>
      </c>
      <c r="M1067" s="26">
        <v>0</v>
      </c>
      <c r="N1067" s="26">
        <v>0</v>
      </c>
      <c r="O1067" s="26">
        <v>0</v>
      </c>
      <c r="P1067" s="26">
        <v>0</v>
      </c>
      <c r="Q1067" s="26">
        <v>0</v>
      </c>
      <c r="R1067" s="26">
        <v>0</v>
      </c>
      <c r="S1067" s="26">
        <v>0</v>
      </c>
      <c r="T1067" s="26">
        <v>0</v>
      </c>
      <c r="U1067" s="26">
        <v>0</v>
      </c>
      <c r="V1067" s="26">
        <v>0</v>
      </c>
      <c r="W1067" s="26">
        <v>0</v>
      </c>
      <c r="X1067" s="26">
        <v>0</v>
      </c>
      <c r="Y1067" s="26">
        <v>0</v>
      </c>
      <c r="Z1067" s="26">
        <v>0</v>
      </c>
      <c r="AA1067" s="26">
        <v>0</v>
      </c>
      <c r="AB1067" s="26">
        <v>0</v>
      </c>
      <c r="AC1067" s="26">
        <v>0</v>
      </c>
      <c r="AD1067" s="26">
        <v>0</v>
      </c>
      <c r="AE1067" s="26">
        <v>0</v>
      </c>
      <c r="AF1067" s="26">
        <v>0</v>
      </c>
      <c r="AG1067" s="26"/>
      <c r="AH1067" s="26">
        <v>0</v>
      </c>
    </row>
    <row r="1068" spans="1:34" x14ac:dyDescent="0.2">
      <c r="A1068" s="12" t="s">
        <v>232</v>
      </c>
      <c r="B1068" s="12" t="s">
        <v>231</v>
      </c>
      <c r="C1068" s="12" t="s">
        <v>39</v>
      </c>
      <c r="D1068" s="12" t="s">
        <v>10</v>
      </c>
      <c r="E1068" s="12" t="s">
        <v>8</v>
      </c>
      <c r="F1068" s="12" t="s">
        <v>12</v>
      </c>
      <c r="G1068" s="26"/>
      <c r="H1068" s="26">
        <v>0</v>
      </c>
      <c r="I1068" s="26">
        <v>0</v>
      </c>
      <c r="J1068" s="26">
        <v>0</v>
      </c>
      <c r="K1068" s="26">
        <v>0</v>
      </c>
      <c r="L1068" s="26">
        <v>0</v>
      </c>
      <c r="M1068" s="26">
        <v>0</v>
      </c>
      <c r="N1068" s="26">
        <v>0</v>
      </c>
      <c r="O1068" s="26">
        <v>0</v>
      </c>
      <c r="P1068" s="26">
        <v>0</v>
      </c>
      <c r="Q1068" s="26">
        <v>0</v>
      </c>
      <c r="R1068" s="26">
        <v>0</v>
      </c>
      <c r="S1068" s="26">
        <v>0</v>
      </c>
      <c r="T1068" s="26">
        <v>0</v>
      </c>
      <c r="U1068" s="26">
        <v>0</v>
      </c>
      <c r="V1068" s="26">
        <v>0</v>
      </c>
      <c r="W1068" s="26">
        <v>0</v>
      </c>
      <c r="X1068" s="26">
        <v>0</v>
      </c>
      <c r="Y1068" s="26">
        <v>0</v>
      </c>
      <c r="Z1068" s="26">
        <v>0</v>
      </c>
      <c r="AA1068" s="26">
        <v>0</v>
      </c>
      <c r="AB1068" s="26">
        <v>0</v>
      </c>
      <c r="AC1068" s="26">
        <v>0</v>
      </c>
      <c r="AD1068" s="26">
        <v>0</v>
      </c>
      <c r="AE1068" s="26">
        <v>0</v>
      </c>
      <c r="AF1068" s="26"/>
      <c r="AG1068" s="26"/>
      <c r="AH1068" s="26">
        <v>0</v>
      </c>
    </row>
    <row r="1069" spans="1:34" x14ac:dyDescent="0.2">
      <c r="A1069" s="12" t="s">
        <v>232</v>
      </c>
      <c r="B1069" s="12" t="s">
        <v>231</v>
      </c>
      <c r="C1069" s="12" t="s">
        <v>40</v>
      </c>
      <c r="D1069" s="12" t="s">
        <v>10</v>
      </c>
      <c r="E1069" s="12" t="s">
        <v>8</v>
      </c>
      <c r="F1069" s="12" t="s">
        <v>12</v>
      </c>
      <c r="G1069" s="26">
        <v>0</v>
      </c>
      <c r="H1069" s="26">
        <v>0</v>
      </c>
      <c r="I1069" s="26">
        <v>0</v>
      </c>
      <c r="J1069" s="26">
        <v>0</v>
      </c>
      <c r="K1069" s="26">
        <v>0</v>
      </c>
      <c r="L1069" s="26"/>
      <c r="M1069" s="26"/>
      <c r="N1069" s="26">
        <v>0</v>
      </c>
      <c r="O1069" s="26">
        <v>0</v>
      </c>
      <c r="P1069" s="26">
        <v>0</v>
      </c>
      <c r="Q1069" s="26">
        <v>0</v>
      </c>
      <c r="R1069" s="26">
        <v>0</v>
      </c>
      <c r="S1069" s="26">
        <v>0</v>
      </c>
      <c r="T1069" s="26">
        <v>0</v>
      </c>
      <c r="U1069" s="26">
        <v>0</v>
      </c>
      <c r="V1069" s="26">
        <v>0</v>
      </c>
      <c r="W1069" s="26">
        <v>0</v>
      </c>
      <c r="X1069" s="26">
        <v>0</v>
      </c>
      <c r="Y1069" s="26">
        <v>0</v>
      </c>
      <c r="Z1069" s="26">
        <v>0</v>
      </c>
      <c r="AA1069" s="26">
        <v>0</v>
      </c>
      <c r="AB1069" s="26">
        <v>0</v>
      </c>
      <c r="AC1069" s="26">
        <v>0</v>
      </c>
      <c r="AD1069" s="26">
        <v>0</v>
      </c>
      <c r="AE1069" s="26">
        <v>0</v>
      </c>
      <c r="AF1069" s="26">
        <v>0</v>
      </c>
      <c r="AG1069" s="26"/>
      <c r="AH1069" s="26">
        <v>0</v>
      </c>
    </row>
    <row r="1070" spans="1:34" x14ac:dyDescent="0.2">
      <c r="A1070" s="12" t="s">
        <v>232</v>
      </c>
      <c r="B1070" s="12" t="s">
        <v>231</v>
      </c>
      <c r="C1070" s="12" t="s">
        <v>41</v>
      </c>
      <c r="D1070" s="12" t="s">
        <v>10</v>
      </c>
      <c r="E1070" s="12" t="s">
        <v>8</v>
      </c>
      <c r="F1070" s="12" t="s">
        <v>12</v>
      </c>
      <c r="G1070" s="26">
        <v>0</v>
      </c>
      <c r="H1070" s="26">
        <v>0</v>
      </c>
      <c r="I1070" s="26"/>
      <c r="J1070" s="26"/>
      <c r="K1070" s="26"/>
      <c r="L1070" s="26"/>
      <c r="M1070" s="26"/>
      <c r="N1070" s="26">
        <v>0</v>
      </c>
      <c r="O1070" s="26">
        <v>0</v>
      </c>
      <c r="P1070" s="26">
        <v>0</v>
      </c>
      <c r="Q1070" s="26">
        <v>0</v>
      </c>
      <c r="R1070" s="26">
        <v>0</v>
      </c>
      <c r="S1070" s="26">
        <v>0</v>
      </c>
      <c r="T1070" s="26">
        <v>0</v>
      </c>
      <c r="U1070" s="26">
        <v>0</v>
      </c>
      <c r="V1070" s="26">
        <v>0</v>
      </c>
      <c r="W1070" s="26">
        <v>0</v>
      </c>
      <c r="X1070" s="26">
        <v>0</v>
      </c>
      <c r="Y1070" s="26">
        <v>0</v>
      </c>
      <c r="Z1070" s="26">
        <v>0</v>
      </c>
      <c r="AA1070" s="26">
        <v>0</v>
      </c>
      <c r="AB1070" s="26">
        <v>0</v>
      </c>
      <c r="AC1070" s="26">
        <v>0</v>
      </c>
      <c r="AD1070" s="26">
        <v>0</v>
      </c>
      <c r="AE1070" s="26">
        <v>0</v>
      </c>
      <c r="AF1070" s="26">
        <v>0</v>
      </c>
      <c r="AG1070" s="26"/>
      <c r="AH1070" s="26">
        <v>0</v>
      </c>
    </row>
    <row r="1071" spans="1:34" x14ac:dyDescent="0.2">
      <c r="A1071" s="12" t="s">
        <v>232</v>
      </c>
      <c r="B1071" s="12" t="s">
        <v>231</v>
      </c>
      <c r="C1071" s="12" t="s">
        <v>42</v>
      </c>
      <c r="D1071" s="12" t="s">
        <v>10</v>
      </c>
      <c r="E1071" s="12" t="s">
        <v>8</v>
      </c>
      <c r="F1071" s="12" t="s">
        <v>12</v>
      </c>
      <c r="G1071" s="26"/>
      <c r="H1071" s="26">
        <v>1.1000000000000001</v>
      </c>
      <c r="I1071" s="26">
        <v>1.1000000000000001</v>
      </c>
      <c r="J1071" s="26">
        <v>1.1000000000000001</v>
      </c>
      <c r="K1071" s="26">
        <v>1.1000000000000001</v>
      </c>
      <c r="L1071" s="26">
        <v>1.7</v>
      </c>
      <c r="M1071" s="26">
        <v>1.7</v>
      </c>
      <c r="N1071" s="26">
        <v>0</v>
      </c>
      <c r="O1071" s="26">
        <v>0</v>
      </c>
      <c r="P1071" s="26">
        <v>0</v>
      </c>
      <c r="Q1071" s="26">
        <v>0</v>
      </c>
      <c r="R1071" s="26">
        <v>0</v>
      </c>
      <c r="S1071" s="26">
        <v>0</v>
      </c>
      <c r="T1071" s="26">
        <v>0</v>
      </c>
      <c r="U1071" s="26">
        <v>0</v>
      </c>
      <c r="V1071" s="26">
        <v>0</v>
      </c>
      <c r="W1071" s="26">
        <v>0</v>
      </c>
      <c r="X1071" s="26">
        <v>0</v>
      </c>
      <c r="Y1071" s="26">
        <v>0</v>
      </c>
      <c r="Z1071" s="26">
        <v>0</v>
      </c>
      <c r="AA1071" s="26">
        <v>0</v>
      </c>
      <c r="AB1071" s="26">
        <v>0</v>
      </c>
      <c r="AC1071" s="26">
        <v>0</v>
      </c>
      <c r="AD1071" s="26">
        <v>0</v>
      </c>
      <c r="AE1071" s="26">
        <v>0</v>
      </c>
      <c r="AF1071" s="26">
        <v>0</v>
      </c>
      <c r="AG1071" s="26"/>
      <c r="AH1071" s="26">
        <v>0</v>
      </c>
    </row>
    <row r="1072" spans="1:34" x14ac:dyDescent="0.2">
      <c r="A1072" s="12" t="s">
        <v>232</v>
      </c>
      <c r="B1072" s="12" t="s">
        <v>231</v>
      </c>
      <c r="C1072" s="12" t="s">
        <v>43</v>
      </c>
      <c r="D1072" s="12" t="s">
        <v>10</v>
      </c>
      <c r="E1072" s="12" t="s">
        <v>8</v>
      </c>
      <c r="F1072" s="12" t="s">
        <v>12</v>
      </c>
      <c r="G1072" s="26">
        <v>0</v>
      </c>
      <c r="H1072" s="26">
        <v>0</v>
      </c>
      <c r="I1072" s="26">
        <v>0</v>
      </c>
      <c r="J1072" s="26">
        <v>0</v>
      </c>
      <c r="K1072" s="26">
        <v>0</v>
      </c>
      <c r="L1072" s="26">
        <v>0</v>
      </c>
      <c r="M1072" s="26">
        <v>0</v>
      </c>
      <c r="N1072" s="26">
        <v>0</v>
      </c>
      <c r="O1072" s="26">
        <v>0</v>
      </c>
      <c r="P1072" s="26">
        <v>0</v>
      </c>
      <c r="Q1072" s="26">
        <v>0</v>
      </c>
      <c r="R1072" s="26">
        <v>0</v>
      </c>
      <c r="S1072" s="26">
        <v>0</v>
      </c>
      <c r="T1072" s="26">
        <v>0</v>
      </c>
      <c r="U1072" s="26">
        <v>0</v>
      </c>
      <c r="V1072" s="26">
        <v>0</v>
      </c>
      <c r="W1072" s="26">
        <v>0</v>
      </c>
      <c r="X1072" s="26">
        <v>0</v>
      </c>
      <c r="Y1072" s="26">
        <v>0</v>
      </c>
      <c r="Z1072" s="26">
        <v>0</v>
      </c>
      <c r="AA1072" s="26">
        <v>0</v>
      </c>
      <c r="AB1072" s="26">
        <v>0</v>
      </c>
      <c r="AC1072" s="26">
        <v>0</v>
      </c>
      <c r="AD1072" s="26">
        <v>0</v>
      </c>
      <c r="AE1072" s="26">
        <v>0</v>
      </c>
      <c r="AF1072" s="26">
        <v>0</v>
      </c>
      <c r="AG1072" s="26"/>
      <c r="AH1072" s="26">
        <v>0</v>
      </c>
    </row>
    <row r="1073" spans="1:34" x14ac:dyDescent="0.2">
      <c r="A1073" s="12" t="s">
        <v>232</v>
      </c>
      <c r="B1073" s="12" t="s">
        <v>231</v>
      </c>
      <c r="C1073" s="12" t="s">
        <v>44</v>
      </c>
      <c r="D1073" s="12" t="s">
        <v>10</v>
      </c>
      <c r="E1073" s="12" t="s">
        <v>8</v>
      </c>
      <c r="F1073" s="12" t="s">
        <v>12</v>
      </c>
      <c r="G1073" s="26"/>
      <c r="H1073" s="26">
        <v>0</v>
      </c>
      <c r="I1073" s="26"/>
      <c r="J1073" s="26"/>
      <c r="K1073" s="26"/>
      <c r="L1073" s="26">
        <v>0</v>
      </c>
      <c r="M1073" s="26">
        <v>0</v>
      </c>
      <c r="N1073" s="26">
        <v>0</v>
      </c>
      <c r="O1073" s="26">
        <v>0</v>
      </c>
      <c r="P1073" s="26">
        <v>0</v>
      </c>
      <c r="Q1073" s="26">
        <v>0</v>
      </c>
      <c r="R1073" s="26">
        <v>0</v>
      </c>
      <c r="S1073" s="26">
        <v>0</v>
      </c>
      <c r="T1073" s="26">
        <v>0</v>
      </c>
      <c r="U1073" s="26">
        <v>0</v>
      </c>
      <c r="V1073" s="26">
        <v>0</v>
      </c>
      <c r="W1073" s="26">
        <v>0</v>
      </c>
      <c r="X1073" s="26">
        <v>0</v>
      </c>
      <c r="Y1073" s="26">
        <v>0</v>
      </c>
      <c r="Z1073" s="26">
        <v>0</v>
      </c>
      <c r="AA1073" s="26">
        <v>0</v>
      </c>
      <c r="AB1073" s="26">
        <v>0</v>
      </c>
      <c r="AC1073" s="26">
        <v>0</v>
      </c>
      <c r="AD1073" s="26">
        <v>0</v>
      </c>
      <c r="AE1073" s="26">
        <v>0</v>
      </c>
      <c r="AF1073" s="26"/>
      <c r="AG1073" s="26"/>
      <c r="AH1073" s="26">
        <v>0</v>
      </c>
    </row>
    <row r="1074" spans="1:34" x14ac:dyDescent="0.2">
      <c r="A1074" s="12" t="s">
        <v>232</v>
      </c>
      <c r="B1074" s="12" t="s">
        <v>231</v>
      </c>
      <c r="C1074" s="12" t="s">
        <v>45</v>
      </c>
      <c r="D1074" s="12" t="s">
        <v>10</v>
      </c>
      <c r="E1074" s="12" t="s">
        <v>8</v>
      </c>
      <c r="F1074" s="12" t="s">
        <v>12</v>
      </c>
      <c r="G1074" s="26">
        <v>0</v>
      </c>
      <c r="H1074" s="26">
        <v>0</v>
      </c>
      <c r="I1074" s="26">
        <v>0</v>
      </c>
      <c r="J1074" s="26">
        <v>0</v>
      </c>
      <c r="K1074" s="26">
        <v>0.2</v>
      </c>
      <c r="L1074" s="26">
        <v>0.3</v>
      </c>
      <c r="M1074" s="26">
        <v>0.3</v>
      </c>
      <c r="N1074" s="26">
        <v>0.4</v>
      </c>
      <c r="O1074" s="26">
        <v>0.4</v>
      </c>
      <c r="P1074" s="26">
        <v>0</v>
      </c>
      <c r="Q1074" s="26">
        <v>0</v>
      </c>
      <c r="R1074" s="26">
        <v>0</v>
      </c>
      <c r="S1074" s="26">
        <v>0</v>
      </c>
      <c r="T1074" s="26">
        <v>0</v>
      </c>
      <c r="U1074" s="26">
        <v>0</v>
      </c>
      <c r="V1074" s="26">
        <v>0</v>
      </c>
      <c r="W1074" s="26">
        <v>0</v>
      </c>
      <c r="X1074" s="26">
        <v>0</v>
      </c>
      <c r="Y1074" s="26">
        <v>0</v>
      </c>
      <c r="Z1074" s="26">
        <v>0</v>
      </c>
      <c r="AA1074" s="26">
        <v>0</v>
      </c>
      <c r="AB1074" s="26">
        <v>0</v>
      </c>
      <c r="AC1074" s="26">
        <v>0</v>
      </c>
      <c r="AD1074" s="26">
        <v>0</v>
      </c>
      <c r="AE1074" s="26">
        <v>0</v>
      </c>
      <c r="AF1074" s="26">
        <v>0</v>
      </c>
      <c r="AG1074" s="26"/>
      <c r="AH1074" s="26">
        <v>0</v>
      </c>
    </row>
    <row r="1075" spans="1:34" x14ac:dyDescent="0.2">
      <c r="A1075" s="12" t="s">
        <v>232</v>
      </c>
      <c r="B1075" s="12" t="s">
        <v>231</v>
      </c>
      <c r="C1075" s="12" t="s">
        <v>46</v>
      </c>
      <c r="D1075" s="12" t="s">
        <v>10</v>
      </c>
      <c r="E1075" s="12" t="s">
        <v>8</v>
      </c>
      <c r="F1075" s="12" t="s">
        <v>12</v>
      </c>
      <c r="G1075" s="26"/>
      <c r="H1075" s="26">
        <v>20.100000000000001</v>
      </c>
      <c r="I1075" s="26">
        <v>8</v>
      </c>
      <c r="J1075" s="26">
        <v>11.3</v>
      </c>
      <c r="K1075" s="26">
        <v>14.3</v>
      </c>
      <c r="L1075" s="26">
        <v>6.5</v>
      </c>
      <c r="M1075" s="26">
        <v>14.6</v>
      </c>
      <c r="N1075" s="26">
        <v>5.7</v>
      </c>
      <c r="O1075" s="26">
        <v>2.4</v>
      </c>
      <c r="P1075" s="26">
        <v>1.5</v>
      </c>
      <c r="Q1075" s="26">
        <v>0.7</v>
      </c>
      <c r="R1075" s="26">
        <v>0.9</v>
      </c>
      <c r="S1075" s="26">
        <v>0.2</v>
      </c>
      <c r="T1075" s="26">
        <v>1.3</v>
      </c>
      <c r="U1075" s="26">
        <v>0.4</v>
      </c>
      <c r="V1075" s="26">
        <v>0.8</v>
      </c>
      <c r="W1075" s="26">
        <v>5</v>
      </c>
      <c r="X1075" s="26">
        <v>-0.1</v>
      </c>
      <c r="Y1075" s="26">
        <v>-0.1</v>
      </c>
      <c r="Z1075" s="26">
        <v>0.7</v>
      </c>
      <c r="AA1075" s="26">
        <v>0</v>
      </c>
      <c r="AB1075" s="26">
        <v>0</v>
      </c>
      <c r="AC1075" s="26">
        <v>0</v>
      </c>
      <c r="AD1075" s="26">
        <v>0</v>
      </c>
      <c r="AE1075" s="26">
        <v>0</v>
      </c>
      <c r="AF1075" s="26">
        <v>0</v>
      </c>
      <c r="AG1075" s="26"/>
      <c r="AH1075" s="26">
        <v>0.6</v>
      </c>
    </row>
    <row r="1076" spans="1:34" x14ac:dyDescent="0.2">
      <c r="A1076" s="12" t="s">
        <v>232</v>
      </c>
      <c r="B1076" s="12" t="s">
        <v>231</v>
      </c>
      <c r="C1076" s="12" t="s">
        <v>47</v>
      </c>
      <c r="D1076" s="12" t="s">
        <v>10</v>
      </c>
      <c r="E1076" s="12" t="s">
        <v>8</v>
      </c>
      <c r="F1076" s="12" t="s">
        <v>12</v>
      </c>
      <c r="G1076" s="26"/>
      <c r="H1076" s="26">
        <v>29940.9</v>
      </c>
      <c r="I1076" s="26"/>
      <c r="J1076" s="26">
        <v>0</v>
      </c>
      <c r="K1076" s="26">
        <v>30897.9</v>
      </c>
      <c r="L1076" s="26">
        <v>33221.1</v>
      </c>
      <c r="M1076" s="26">
        <v>-503.8</v>
      </c>
      <c r="N1076" s="26">
        <v>-15.4</v>
      </c>
      <c r="O1076" s="26">
        <v>-100.1</v>
      </c>
      <c r="P1076" s="26">
        <v>110</v>
      </c>
      <c r="Q1076" s="26">
        <v>85628.4</v>
      </c>
      <c r="R1076" s="26">
        <v>32874.6</v>
      </c>
      <c r="S1076" s="26">
        <v>28923.4</v>
      </c>
      <c r="T1076" s="26">
        <v>15305.4</v>
      </c>
      <c r="U1076" s="26">
        <v>3294.4</v>
      </c>
      <c r="V1076" s="26">
        <v>20019.900000000001</v>
      </c>
      <c r="W1076" s="26">
        <v>3885.8</v>
      </c>
      <c r="X1076" s="26">
        <v>1060.3</v>
      </c>
      <c r="Y1076" s="26">
        <v>774.4</v>
      </c>
      <c r="Z1076" s="26">
        <v>265.10000000000002</v>
      </c>
      <c r="AA1076" s="26">
        <v>219.2</v>
      </c>
      <c r="AB1076" s="26">
        <v>86.8</v>
      </c>
      <c r="AC1076" s="26">
        <v>282.60000000000002</v>
      </c>
      <c r="AD1076" s="26">
        <v>258.7</v>
      </c>
      <c r="AE1076" s="26">
        <v>219.5</v>
      </c>
      <c r="AF1076" s="26">
        <v>219.7</v>
      </c>
      <c r="AG1076" s="26"/>
      <c r="AH1076" s="26">
        <v>49142.1</v>
      </c>
    </row>
    <row r="1077" spans="1:34" x14ac:dyDescent="0.2">
      <c r="A1077" s="12" t="s">
        <v>232</v>
      </c>
      <c r="B1077" s="12" t="s">
        <v>231</v>
      </c>
      <c r="C1077" s="12" t="s">
        <v>48</v>
      </c>
      <c r="D1077" s="12" t="s">
        <v>10</v>
      </c>
      <c r="E1077" s="12" t="s">
        <v>8</v>
      </c>
      <c r="F1077" s="12" t="s">
        <v>12</v>
      </c>
      <c r="G1077" s="26"/>
      <c r="H1077" s="26">
        <v>49</v>
      </c>
      <c r="I1077" s="26">
        <v>44</v>
      </c>
      <c r="J1077" s="26">
        <v>33</v>
      </c>
      <c r="K1077" s="26">
        <v>27.5</v>
      </c>
      <c r="L1077" s="26"/>
      <c r="M1077" s="26">
        <v>0</v>
      </c>
      <c r="N1077" s="26">
        <v>0</v>
      </c>
      <c r="O1077" s="26">
        <v>0</v>
      </c>
      <c r="P1077" s="26">
        <v>20.9</v>
      </c>
      <c r="Q1077" s="26">
        <v>6.8</v>
      </c>
      <c r="R1077" s="26">
        <v>11</v>
      </c>
      <c r="S1077" s="26">
        <v>0.6</v>
      </c>
      <c r="T1077" s="26">
        <v>13.4</v>
      </c>
      <c r="U1077" s="26">
        <v>0.9</v>
      </c>
      <c r="V1077" s="26">
        <v>1.4</v>
      </c>
      <c r="W1077" s="26">
        <v>0.8</v>
      </c>
      <c r="X1077" s="26">
        <v>0.3</v>
      </c>
      <c r="Y1077" s="26">
        <v>0.7</v>
      </c>
      <c r="Z1077" s="26">
        <v>0.6</v>
      </c>
      <c r="AA1077" s="26">
        <v>0.6</v>
      </c>
      <c r="AB1077" s="26">
        <v>0.6</v>
      </c>
      <c r="AC1077" s="26">
        <v>0</v>
      </c>
      <c r="AD1077" s="26">
        <v>0</v>
      </c>
      <c r="AE1077" s="26">
        <v>0</v>
      </c>
      <c r="AF1077" s="26">
        <v>0</v>
      </c>
      <c r="AG1077" s="26"/>
      <c r="AH1077" s="26">
        <v>6.1</v>
      </c>
    </row>
    <row r="1078" spans="1:34" x14ac:dyDescent="0.2">
      <c r="A1078" s="12" t="s">
        <v>232</v>
      </c>
      <c r="B1078" s="12" t="s">
        <v>231</v>
      </c>
      <c r="C1078" s="12" t="s">
        <v>49</v>
      </c>
      <c r="D1078" s="12" t="s">
        <v>10</v>
      </c>
      <c r="E1078" s="12" t="s">
        <v>8</v>
      </c>
      <c r="F1078" s="12" t="s">
        <v>12</v>
      </c>
      <c r="G1078" s="26"/>
      <c r="H1078" s="26">
        <v>0</v>
      </c>
      <c r="I1078" s="26"/>
      <c r="J1078" s="26">
        <v>0</v>
      </c>
      <c r="K1078" s="26"/>
      <c r="L1078" s="26"/>
      <c r="M1078" s="26"/>
      <c r="N1078" s="26">
        <v>0</v>
      </c>
      <c r="O1078" s="26">
        <v>0</v>
      </c>
      <c r="P1078" s="26">
        <v>0</v>
      </c>
      <c r="Q1078" s="26">
        <v>0</v>
      </c>
      <c r="R1078" s="26">
        <v>0</v>
      </c>
      <c r="S1078" s="26">
        <v>0</v>
      </c>
      <c r="T1078" s="26">
        <v>0</v>
      </c>
      <c r="U1078" s="26">
        <v>0</v>
      </c>
      <c r="V1078" s="26">
        <v>0</v>
      </c>
      <c r="W1078" s="26">
        <v>0</v>
      </c>
      <c r="X1078" s="26">
        <v>0</v>
      </c>
      <c r="Y1078" s="26">
        <v>0</v>
      </c>
      <c r="Z1078" s="26">
        <v>0</v>
      </c>
      <c r="AA1078" s="26">
        <v>0</v>
      </c>
      <c r="AB1078" s="26">
        <v>0</v>
      </c>
      <c r="AC1078" s="26">
        <v>0</v>
      </c>
      <c r="AD1078" s="26">
        <v>0</v>
      </c>
      <c r="AE1078" s="26">
        <v>0</v>
      </c>
      <c r="AF1078" s="26">
        <v>0</v>
      </c>
      <c r="AG1078" s="26"/>
      <c r="AH1078" s="26">
        <v>0</v>
      </c>
    </row>
    <row r="1079" spans="1:34" x14ac:dyDescent="0.2">
      <c r="A1079" s="12" t="s">
        <v>232</v>
      </c>
      <c r="B1079" s="12" t="s">
        <v>231</v>
      </c>
      <c r="C1079" s="12" t="s">
        <v>50</v>
      </c>
      <c r="D1079" s="12" t="s">
        <v>10</v>
      </c>
      <c r="E1079" s="12" t="s">
        <v>8</v>
      </c>
      <c r="F1079" s="12" t="s">
        <v>12</v>
      </c>
      <c r="G1079" s="26"/>
      <c r="H1079" s="26">
        <v>0</v>
      </c>
      <c r="I1079" s="26"/>
      <c r="J1079" s="26"/>
      <c r="K1079" s="26"/>
      <c r="L1079" s="26"/>
      <c r="M1079" s="26">
        <v>0</v>
      </c>
      <c r="N1079" s="26">
        <v>0</v>
      </c>
      <c r="O1079" s="26">
        <v>0.3</v>
      </c>
      <c r="P1079" s="26">
        <v>0</v>
      </c>
      <c r="Q1079" s="26">
        <v>0</v>
      </c>
      <c r="R1079" s="26">
        <v>0</v>
      </c>
      <c r="S1079" s="26">
        <v>1.8</v>
      </c>
      <c r="T1079" s="26">
        <v>0</v>
      </c>
      <c r="U1079" s="26">
        <v>0</v>
      </c>
      <c r="V1079" s="26">
        <v>0</v>
      </c>
      <c r="W1079" s="26">
        <v>0</v>
      </c>
      <c r="X1079" s="26">
        <v>0</v>
      </c>
      <c r="Y1079" s="26">
        <v>0</v>
      </c>
      <c r="Z1079" s="26">
        <v>0</v>
      </c>
      <c r="AA1079" s="26">
        <v>0</v>
      </c>
      <c r="AB1079" s="26">
        <v>0</v>
      </c>
      <c r="AC1079" s="26">
        <v>0</v>
      </c>
      <c r="AD1079" s="26">
        <v>0</v>
      </c>
      <c r="AE1079" s="26">
        <v>0</v>
      </c>
      <c r="AF1079" s="26">
        <v>0</v>
      </c>
      <c r="AG1079" s="26"/>
      <c r="AH1079" s="26">
        <v>0.6</v>
      </c>
    </row>
    <row r="1080" spans="1:34" x14ac:dyDescent="0.2">
      <c r="A1080" s="12" t="s">
        <v>232</v>
      </c>
      <c r="B1080" s="12" t="s">
        <v>231</v>
      </c>
      <c r="C1080" s="12" t="s">
        <v>51</v>
      </c>
      <c r="D1080" s="12" t="s">
        <v>10</v>
      </c>
      <c r="E1080" s="12" t="s">
        <v>8</v>
      </c>
      <c r="F1080" s="12" t="s">
        <v>12</v>
      </c>
      <c r="G1080" s="26"/>
      <c r="H1080" s="26">
        <v>0</v>
      </c>
      <c r="I1080" s="26"/>
      <c r="J1080" s="26">
        <v>0</v>
      </c>
      <c r="K1080" s="26"/>
      <c r="L1080" s="26"/>
      <c r="M1080" s="26"/>
      <c r="N1080" s="26">
        <v>0</v>
      </c>
      <c r="O1080" s="26">
        <v>0</v>
      </c>
      <c r="P1080" s="26">
        <v>0</v>
      </c>
      <c r="Q1080" s="26">
        <v>0</v>
      </c>
      <c r="R1080" s="26">
        <v>0</v>
      </c>
      <c r="S1080" s="26">
        <v>0</v>
      </c>
      <c r="T1080" s="26"/>
      <c r="U1080" s="26"/>
      <c r="V1080" s="26">
        <v>0</v>
      </c>
      <c r="W1080" s="26">
        <v>0</v>
      </c>
      <c r="X1080" s="26">
        <v>0</v>
      </c>
      <c r="Y1080" s="26">
        <v>0</v>
      </c>
      <c r="Z1080" s="26">
        <v>0</v>
      </c>
      <c r="AA1080" s="26">
        <v>0</v>
      </c>
      <c r="AB1080" s="26">
        <v>0</v>
      </c>
      <c r="AC1080" s="26">
        <v>0</v>
      </c>
      <c r="AD1080" s="26">
        <v>0</v>
      </c>
      <c r="AE1080" s="26">
        <v>0</v>
      </c>
      <c r="AF1080" s="26">
        <v>0</v>
      </c>
      <c r="AG1080" s="26"/>
      <c r="AH1080" s="26">
        <v>0</v>
      </c>
    </row>
    <row r="1081" spans="1:34" x14ac:dyDescent="0.2">
      <c r="A1081" s="12" t="s">
        <v>232</v>
      </c>
      <c r="B1081" s="12" t="s">
        <v>231</v>
      </c>
      <c r="C1081" s="12" t="s">
        <v>52</v>
      </c>
      <c r="D1081" s="12" t="s">
        <v>10</v>
      </c>
      <c r="E1081" s="12" t="s">
        <v>8</v>
      </c>
      <c r="F1081" s="12" t="s">
        <v>12</v>
      </c>
      <c r="G1081" s="26"/>
      <c r="H1081" s="26">
        <v>0</v>
      </c>
      <c r="I1081" s="26"/>
      <c r="J1081" s="26">
        <v>0</v>
      </c>
      <c r="K1081" s="26">
        <v>0</v>
      </c>
      <c r="L1081" s="26"/>
      <c r="M1081" s="26">
        <v>0.8</v>
      </c>
      <c r="N1081" s="26">
        <v>0.6</v>
      </c>
      <c r="O1081" s="26">
        <v>0.2</v>
      </c>
      <c r="P1081" s="26">
        <v>0</v>
      </c>
      <c r="Q1081" s="26">
        <v>0</v>
      </c>
      <c r="R1081" s="26">
        <v>0</v>
      </c>
      <c r="S1081" s="26">
        <v>0</v>
      </c>
      <c r="T1081" s="26">
        <v>0</v>
      </c>
      <c r="U1081" s="26">
        <v>0</v>
      </c>
      <c r="V1081" s="26">
        <v>0</v>
      </c>
      <c r="W1081" s="26">
        <v>0</v>
      </c>
      <c r="X1081" s="26">
        <v>0</v>
      </c>
      <c r="Y1081" s="26">
        <v>0</v>
      </c>
      <c r="Z1081" s="26">
        <v>0</v>
      </c>
      <c r="AA1081" s="26">
        <v>0</v>
      </c>
      <c r="AB1081" s="26">
        <v>0</v>
      </c>
      <c r="AC1081" s="26">
        <v>0</v>
      </c>
      <c r="AD1081" s="26">
        <v>0</v>
      </c>
      <c r="AE1081" s="26">
        <v>0</v>
      </c>
      <c r="AF1081" s="26">
        <v>0</v>
      </c>
      <c r="AG1081" s="26"/>
      <c r="AH1081" s="26">
        <v>0</v>
      </c>
    </row>
    <row r="1082" spans="1:34" x14ac:dyDescent="0.2">
      <c r="A1082" s="12" t="s">
        <v>232</v>
      </c>
      <c r="B1082" s="12" t="s">
        <v>231</v>
      </c>
      <c r="C1082" s="12" t="s">
        <v>53</v>
      </c>
      <c r="D1082" s="12" t="s">
        <v>10</v>
      </c>
      <c r="E1082" s="12" t="s">
        <v>8</v>
      </c>
      <c r="F1082" s="12" t="s">
        <v>12</v>
      </c>
      <c r="G1082" s="26"/>
      <c r="H1082" s="26">
        <v>0</v>
      </c>
      <c r="I1082" s="26"/>
      <c r="J1082" s="26"/>
      <c r="K1082" s="26"/>
      <c r="L1082" s="26">
        <v>0</v>
      </c>
      <c r="M1082" s="26">
        <v>0</v>
      </c>
      <c r="N1082" s="26">
        <v>0</v>
      </c>
      <c r="O1082" s="26">
        <v>0</v>
      </c>
      <c r="P1082" s="26">
        <v>0</v>
      </c>
      <c r="Q1082" s="26">
        <v>0</v>
      </c>
      <c r="R1082" s="26">
        <v>0</v>
      </c>
      <c r="S1082" s="26">
        <v>0</v>
      </c>
      <c r="T1082" s="26">
        <v>0</v>
      </c>
      <c r="U1082" s="26">
        <v>0</v>
      </c>
      <c r="V1082" s="26">
        <v>0</v>
      </c>
      <c r="W1082" s="26">
        <v>0</v>
      </c>
      <c r="X1082" s="26">
        <v>0</v>
      </c>
      <c r="Y1082" s="26">
        <v>0</v>
      </c>
      <c r="Z1082" s="26">
        <v>0</v>
      </c>
      <c r="AA1082" s="26">
        <v>0</v>
      </c>
      <c r="AB1082" s="26">
        <v>0</v>
      </c>
      <c r="AC1082" s="26">
        <v>0</v>
      </c>
      <c r="AD1082" s="26">
        <v>0</v>
      </c>
      <c r="AE1082" s="26">
        <v>0</v>
      </c>
      <c r="AF1082" s="26">
        <v>0</v>
      </c>
      <c r="AG1082" s="26"/>
      <c r="AH1082" s="26">
        <v>0</v>
      </c>
    </row>
    <row r="1083" spans="1:34" x14ac:dyDescent="0.2">
      <c r="A1083" s="12" t="s">
        <v>232</v>
      </c>
      <c r="B1083" s="12" t="s">
        <v>231</v>
      </c>
      <c r="C1083" s="12" t="s">
        <v>54</v>
      </c>
      <c r="D1083" s="12" t="s">
        <v>10</v>
      </c>
      <c r="E1083" s="12" t="s">
        <v>8</v>
      </c>
      <c r="F1083" s="12" t="s">
        <v>12</v>
      </c>
      <c r="G1083" s="26"/>
      <c r="H1083" s="26">
        <v>333.3</v>
      </c>
      <c r="I1083" s="26">
        <v>138.6</v>
      </c>
      <c r="J1083" s="26">
        <v>196.9</v>
      </c>
      <c r="K1083" s="26">
        <v>221.1</v>
      </c>
      <c r="L1083" s="26">
        <v>441.1</v>
      </c>
      <c r="M1083" s="26">
        <v>177.1</v>
      </c>
      <c r="N1083" s="26">
        <v>177.1</v>
      </c>
      <c r="O1083" s="26">
        <v>0</v>
      </c>
      <c r="P1083" s="26">
        <v>6.2</v>
      </c>
      <c r="Q1083" s="26">
        <v>5.7</v>
      </c>
      <c r="R1083" s="26">
        <v>5.4</v>
      </c>
      <c r="S1083" s="26">
        <v>0</v>
      </c>
      <c r="T1083" s="26">
        <v>0.2</v>
      </c>
      <c r="U1083" s="26">
        <v>2.5</v>
      </c>
      <c r="V1083" s="26">
        <v>2.2999999999999998</v>
      </c>
      <c r="W1083" s="26">
        <v>0.6</v>
      </c>
      <c r="X1083" s="26">
        <v>0.3</v>
      </c>
      <c r="Y1083" s="26">
        <v>-1</v>
      </c>
      <c r="Z1083" s="26">
        <v>-0.5</v>
      </c>
      <c r="AA1083" s="26">
        <v>0.2</v>
      </c>
      <c r="AB1083" s="26">
        <v>0.4</v>
      </c>
      <c r="AC1083" s="26">
        <v>0.1</v>
      </c>
      <c r="AD1083" s="26">
        <v>0.6</v>
      </c>
      <c r="AE1083" s="26">
        <v>0</v>
      </c>
      <c r="AF1083" s="26"/>
      <c r="AG1083" s="26"/>
      <c r="AH1083" s="26">
        <v>3.9</v>
      </c>
    </row>
    <row r="1084" spans="1:34" x14ac:dyDescent="0.2">
      <c r="A1084" s="12" t="s">
        <v>232</v>
      </c>
      <c r="B1084" s="12" t="s">
        <v>231</v>
      </c>
      <c r="C1084" s="12" t="s">
        <v>55</v>
      </c>
      <c r="D1084" s="12" t="s">
        <v>10</v>
      </c>
      <c r="E1084" s="12" t="s">
        <v>8</v>
      </c>
      <c r="F1084" s="12" t="s">
        <v>12</v>
      </c>
      <c r="G1084" s="26"/>
      <c r="H1084" s="26">
        <v>86.7</v>
      </c>
      <c r="I1084" s="26">
        <v>197.3</v>
      </c>
      <c r="J1084" s="26"/>
      <c r="K1084" s="26"/>
      <c r="L1084" s="26"/>
      <c r="M1084" s="26"/>
      <c r="N1084" s="26">
        <v>0</v>
      </c>
      <c r="O1084" s="26">
        <v>6.4</v>
      </c>
      <c r="P1084" s="26">
        <v>0</v>
      </c>
      <c r="Q1084" s="26">
        <v>0</v>
      </c>
      <c r="R1084" s="26">
        <v>0.1</v>
      </c>
      <c r="S1084" s="26">
        <v>8</v>
      </c>
      <c r="T1084" s="26">
        <v>1.3</v>
      </c>
      <c r="U1084" s="26">
        <v>3.5</v>
      </c>
      <c r="V1084" s="26">
        <v>0.1</v>
      </c>
      <c r="W1084" s="26">
        <v>0.5</v>
      </c>
      <c r="X1084" s="26">
        <v>0</v>
      </c>
      <c r="Y1084" s="26">
        <v>0</v>
      </c>
      <c r="Z1084" s="26">
        <v>0.8</v>
      </c>
      <c r="AA1084" s="26">
        <v>0</v>
      </c>
      <c r="AB1084" s="26">
        <v>0</v>
      </c>
      <c r="AC1084" s="26">
        <v>0</v>
      </c>
      <c r="AD1084" s="26">
        <v>0</v>
      </c>
      <c r="AE1084" s="26">
        <v>0</v>
      </c>
      <c r="AF1084" s="26">
        <v>0</v>
      </c>
      <c r="AG1084" s="26"/>
      <c r="AH1084" s="26">
        <v>2.7</v>
      </c>
    </row>
    <row r="1085" spans="1:34" x14ac:dyDescent="0.2">
      <c r="A1085" s="12" t="s">
        <v>232</v>
      </c>
      <c r="B1085" s="12" t="s">
        <v>231</v>
      </c>
      <c r="C1085" s="12" t="s">
        <v>56</v>
      </c>
      <c r="D1085" s="12" t="s">
        <v>10</v>
      </c>
      <c r="E1085" s="12" t="s">
        <v>8</v>
      </c>
      <c r="F1085" s="12" t="s">
        <v>12</v>
      </c>
      <c r="G1085" s="26"/>
      <c r="H1085" s="26">
        <v>440</v>
      </c>
      <c r="I1085" s="26"/>
      <c r="J1085" s="26"/>
      <c r="K1085" s="26"/>
      <c r="L1085" s="26"/>
      <c r="M1085" s="26"/>
      <c r="N1085" s="26">
        <v>374</v>
      </c>
      <c r="O1085" s="26">
        <v>1232</v>
      </c>
      <c r="P1085" s="26">
        <v>1309</v>
      </c>
      <c r="Q1085" s="26">
        <v>1424.5</v>
      </c>
      <c r="R1085" s="26">
        <v>1386</v>
      </c>
      <c r="S1085" s="26">
        <v>1045</v>
      </c>
      <c r="T1085" s="26">
        <v>2077.9</v>
      </c>
      <c r="U1085" s="26">
        <v>2027.3</v>
      </c>
      <c r="V1085" s="26">
        <v>1585.2</v>
      </c>
      <c r="W1085" s="26">
        <v>2198.9</v>
      </c>
      <c r="X1085" s="26">
        <v>191.4</v>
      </c>
      <c r="Y1085" s="26">
        <v>0</v>
      </c>
      <c r="Z1085" s="26">
        <v>0</v>
      </c>
      <c r="AA1085" s="26">
        <v>0</v>
      </c>
      <c r="AB1085" s="26">
        <v>0</v>
      </c>
      <c r="AC1085" s="26">
        <v>0</v>
      </c>
      <c r="AD1085" s="26">
        <v>0</v>
      </c>
      <c r="AE1085" s="26">
        <v>0</v>
      </c>
      <c r="AF1085" s="26">
        <v>0</v>
      </c>
      <c r="AG1085" s="26"/>
      <c r="AH1085" s="26">
        <v>1285.2</v>
      </c>
    </row>
    <row r="1086" spans="1:34" x14ac:dyDescent="0.2">
      <c r="A1086" s="12" t="s">
        <v>232</v>
      </c>
      <c r="B1086" s="12" t="s">
        <v>231</v>
      </c>
      <c r="C1086" s="12" t="s">
        <v>57</v>
      </c>
      <c r="D1086" s="12" t="s">
        <v>10</v>
      </c>
      <c r="E1086" s="12" t="s">
        <v>8</v>
      </c>
      <c r="F1086" s="12" t="s">
        <v>12</v>
      </c>
      <c r="G1086" s="26">
        <v>0</v>
      </c>
      <c r="H1086" s="26">
        <v>0</v>
      </c>
      <c r="I1086" s="26"/>
      <c r="J1086" s="26">
        <v>0</v>
      </c>
      <c r="K1086" s="26"/>
      <c r="L1086" s="26"/>
      <c r="M1086" s="26"/>
      <c r="N1086" s="26">
        <v>24.2</v>
      </c>
      <c r="O1086" s="26">
        <v>24.2</v>
      </c>
      <c r="P1086" s="26">
        <v>11</v>
      </c>
      <c r="Q1086" s="26">
        <v>22</v>
      </c>
      <c r="R1086" s="26">
        <v>7.3</v>
      </c>
      <c r="S1086" s="26">
        <v>16.5</v>
      </c>
      <c r="T1086" s="26">
        <v>16.5</v>
      </c>
      <c r="U1086" s="26">
        <v>16.5</v>
      </c>
      <c r="V1086" s="26">
        <v>11</v>
      </c>
      <c r="W1086" s="26">
        <v>11</v>
      </c>
      <c r="X1086" s="26">
        <v>16.5</v>
      </c>
      <c r="Y1086" s="26">
        <v>16.5</v>
      </c>
      <c r="Z1086" s="26">
        <v>2.2000000000000002</v>
      </c>
      <c r="AA1086" s="26">
        <v>0</v>
      </c>
      <c r="AB1086" s="26">
        <v>0</v>
      </c>
      <c r="AC1086" s="26">
        <v>0</v>
      </c>
      <c r="AD1086" s="26">
        <v>0</v>
      </c>
      <c r="AE1086" s="26">
        <v>0</v>
      </c>
      <c r="AF1086" s="26">
        <v>0</v>
      </c>
      <c r="AG1086" s="26"/>
      <c r="AH1086" s="26">
        <v>15.3</v>
      </c>
    </row>
    <row r="1087" spans="1:34" x14ac:dyDescent="0.2">
      <c r="A1087" s="12" t="s">
        <v>232</v>
      </c>
      <c r="B1087" s="12" t="s">
        <v>231</v>
      </c>
      <c r="C1087" s="12" t="s">
        <v>58</v>
      </c>
      <c r="D1087" s="12" t="s">
        <v>10</v>
      </c>
      <c r="E1087" s="12" t="s">
        <v>8</v>
      </c>
      <c r="F1087" s="12" t="s">
        <v>12</v>
      </c>
      <c r="G1087" s="26">
        <v>0</v>
      </c>
      <c r="H1087" s="26">
        <v>0</v>
      </c>
      <c r="I1087" s="26"/>
      <c r="J1087" s="26">
        <v>0</v>
      </c>
      <c r="K1087" s="26"/>
      <c r="L1087" s="26"/>
      <c r="M1087" s="26"/>
      <c r="N1087" s="26">
        <v>0</v>
      </c>
      <c r="O1087" s="26">
        <v>0</v>
      </c>
      <c r="P1087" s="26">
        <v>0</v>
      </c>
      <c r="Q1087" s="26">
        <v>0</v>
      </c>
      <c r="R1087" s="26">
        <v>0</v>
      </c>
      <c r="S1087" s="26">
        <v>0</v>
      </c>
      <c r="T1087" s="26">
        <v>0</v>
      </c>
      <c r="U1087" s="26">
        <v>0</v>
      </c>
      <c r="V1087" s="26">
        <v>0</v>
      </c>
      <c r="W1087" s="26">
        <v>0</v>
      </c>
      <c r="X1087" s="26">
        <v>0</v>
      </c>
      <c r="Y1087" s="26">
        <v>0</v>
      </c>
      <c r="Z1087" s="26">
        <v>0</v>
      </c>
      <c r="AA1087" s="26">
        <v>0</v>
      </c>
      <c r="AB1087" s="26">
        <v>0</v>
      </c>
      <c r="AC1087" s="26">
        <v>0</v>
      </c>
      <c r="AD1087" s="26">
        <v>0</v>
      </c>
      <c r="AE1087" s="26">
        <v>0</v>
      </c>
      <c r="AF1087" s="26">
        <v>0</v>
      </c>
      <c r="AG1087" s="26"/>
      <c r="AH1087" s="26">
        <v>0</v>
      </c>
    </row>
    <row r="1088" spans="1:34" x14ac:dyDescent="0.2">
      <c r="A1088" s="12" t="s">
        <v>232</v>
      </c>
      <c r="B1088" s="12" t="s">
        <v>231</v>
      </c>
      <c r="C1088" s="12" t="s">
        <v>59</v>
      </c>
      <c r="D1088" s="12" t="s">
        <v>10</v>
      </c>
      <c r="E1088" s="12" t="s">
        <v>8</v>
      </c>
      <c r="F1088" s="12" t="s">
        <v>12</v>
      </c>
      <c r="G1088" s="26"/>
      <c r="H1088" s="26">
        <v>0</v>
      </c>
      <c r="I1088" s="26"/>
      <c r="J1088" s="26"/>
      <c r="K1088" s="26"/>
      <c r="L1088" s="26">
        <v>0</v>
      </c>
      <c r="M1088" s="26">
        <v>0</v>
      </c>
      <c r="N1088" s="26">
        <v>0</v>
      </c>
      <c r="O1088" s="26">
        <v>0</v>
      </c>
      <c r="P1088" s="26">
        <v>0</v>
      </c>
      <c r="Q1088" s="26">
        <v>0</v>
      </c>
      <c r="R1088" s="26">
        <v>0</v>
      </c>
      <c r="S1088" s="26">
        <v>0</v>
      </c>
      <c r="T1088" s="26">
        <v>0</v>
      </c>
      <c r="U1088" s="26">
        <v>0</v>
      </c>
      <c r="V1088" s="26">
        <v>0</v>
      </c>
      <c r="W1088" s="26">
        <v>0</v>
      </c>
      <c r="X1088" s="26">
        <v>0</v>
      </c>
      <c r="Y1088" s="26">
        <v>0</v>
      </c>
      <c r="Z1088" s="26">
        <v>0</v>
      </c>
      <c r="AA1088" s="26">
        <v>0</v>
      </c>
      <c r="AB1088" s="26">
        <v>0</v>
      </c>
      <c r="AC1088" s="26">
        <v>0</v>
      </c>
      <c r="AD1088" s="26">
        <v>0</v>
      </c>
      <c r="AE1088" s="26">
        <v>0</v>
      </c>
      <c r="AF1088" s="26">
        <v>0</v>
      </c>
      <c r="AG1088" s="26"/>
      <c r="AH1088" s="26">
        <v>0</v>
      </c>
    </row>
    <row r="1089" spans="1:34" x14ac:dyDescent="0.2">
      <c r="A1089" s="12" t="s">
        <v>232</v>
      </c>
      <c r="B1089" s="12" t="s">
        <v>231</v>
      </c>
      <c r="C1089" s="12" t="s">
        <v>60</v>
      </c>
      <c r="D1089" s="12" t="s">
        <v>10</v>
      </c>
      <c r="E1089" s="12" t="s">
        <v>8</v>
      </c>
      <c r="F1089" s="12" t="s">
        <v>12</v>
      </c>
      <c r="G1089" s="26"/>
      <c r="H1089" s="26">
        <v>4.2</v>
      </c>
      <c r="I1089" s="26"/>
      <c r="J1089" s="26"/>
      <c r="K1089" s="26"/>
      <c r="L1089" s="26">
        <v>38.299999999999997</v>
      </c>
      <c r="M1089" s="26"/>
      <c r="N1089" s="26">
        <v>95.7</v>
      </c>
      <c r="O1089" s="26">
        <v>0.3</v>
      </c>
      <c r="P1089" s="26">
        <v>66</v>
      </c>
      <c r="Q1089" s="26">
        <v>37.4</v>
      </c>
      <c r="R1089" s="26">
        <v>30.8</v>
      </c>
      <c r="S1089" s="26">
        <v>18.7</v>
      </c>
      <c r="T1089" s="26">
        <v>0</v>
      </c>
      <c r="U1089" s="26">
        <v>0</v>
      </c>
      <c r="V1089" s="26">
        <v>0</v>
      </c>
      <c r="W1089" s="26">
        <v>0</v>
      </c>
      <c r="X1089" s="26">
        <v>0</v>
      </c>
      <c r="Y1089" s="26">
        <v>0</v>
      </c>
      <c r="Z1089" s="26">
        <v>0</v>
      </c>
      <c r="AA1089" s="26">
        <v>0</v>
      </c>
      <c r="AB1089" s="26">
        <v>0</v>
      </c>
      <c r="AC1089" s="26">
        <v>0</v>
      </c>
      <c r="AD1089" s="26">
        <v>0</v>
      </c>
      <c r="AE1089" s="26">
        <v>0</v>
      </c>
      <c r="AF1089" s="26">
        <v>0</v>
      </c>
      <c r="AG1089" s="26"/>
      <c r="AH1089" s="26">
        <v>29</v>
      </c>
    </row>
    <row r="1090" spans="1:34" x14ac:dyDescent="0.2">
      <c r="A1090" s="12" t="s">
        <v>232</v>
      </c>
      <c r="B1090" s="12" t="s">
        <v>231</v>
      </c>
      <c r="C1090" s="12" t="s">
        <v>61</v>
      </c>
      <c r="D1090" s="12" t="s">
        <v>10</v>
      </c>
      <c r="E1090" s="12" t="s">
        <v>8</v>
      </c>
      <c r="F1090" s="12" t="s">
        <v>12</v>
      </c>
      <c r="G1090" s="26"/>
      <c r="H1090" s="26">
        <v>112.2</v>
      </c>
      <c r="I1090" s="26"/>
      <c r="J1090" s="26">
        <v>0.7</v>
      </c>
      <c r="K1090" s="26">
        <v>5.3</v>
      </c>
      <c r="L1090" s="26">
        <v>199.6</v>
      </c>
      <c r="M1090" s="26">
        <v>125.9</v>
      </c>
      <c r="N1090" s="26">
        <v>2.8</v>
      </c>
      <c r="O1090" s="26">
        <v>1.7</v>
      </c>
      <c r="P1090" s="26">
        <v>0</v>
      </c>
      <c r="Q1090" s="26">
        <v>0.6</v>
      </c>
      <c r="R1090" s="26">
        <v>0.6</v>
      </c>
      <c r="S1090" s="26">
        <v>0.3</v>
      </c>
      <c r="T1090" s="26">
        <v>0.2</v>
      </c>
      <c r="U1090" s="26">
        <v>0.2</v>
      </c>
      <c r="V1090" s="26">
        <v>0.1</v>
      </c>
      <c r="W1090" s="26">
        <v>4.3</v>
      </c>
      <c r="X1090" s="26">
        <v>0</v>
      </c>
      <c r="Y1090" s="26">
        <v>0</v>
      </c>
      <c r="Z1090" s="26">
        <v>0</v>
      </c>
      <c r="AA1090" s="26">
        <v>0.1</v>
      </c>
      <c r="AB1090" s="26">
        <v>0.1</v>
      </c>
      <c r="AC1090" s="26">
        <v>0</v>
      </c>
      <c r="AD1090" s="26">
        <v>0</v>
      </c>
      <c r="AE1090" s="26">
        <v>0</v>
      </c>
      <c r="AF1090" s="26">
        <v>0</v>
      </c>
      <c r="AG1090" s="26"/>
      <c r="AH1090" s="26">
        <v>0.5</v>
      </c>
    </row>
    <row r="1091" spans="1:34" x14ac:dyDescent="0.2">
      <c r="A1091" s="12" t="s">
        <v>232</v>
      </c>
      <c r="B1091" s="12" t="s">
        <v>231</v>
      </c>
      <c r="C1091" s="12" t="s">
        <v>62</v>
      </c>
      <c r="D1091" s="12" t="s">
        <v>10</v>
      </c>
      <c r="E1091" s="12" t="s">
        <v>8</v>
      </c>
      <c r="F1091" s="12" t="s">
        <v>12</v>
      </c>
      <c r="G1091" s="26"/>
      <c r="H1091" s="26">
        <v>220</v>
      </c>
      <c r="I1091" s="26">
        <v>110</v>
      </c>
      <c r="J1091" s="26">
        <v>165</v>
      </c>
      <c r="K1091" s="26"/>
      <c r="L1091" s="26">
        <v>165</v>
      </c>
      <c r="M1091" s="26">
        <v>66</v>
      </c>
      <c r="N1091" s="26">
        <v>220</v>
      </c>
      <c r="O1091" s="26">
        <v>220</v>
      </c>
      <c r="P1091" s="26">
        <v>110</v>
      </c>
      <c r="Q1091" s="26">
        <v>55</v>
      </c>
      <c r="R1091" s="26">
        <v>33</v>
      </c>
      <c r="S1091" s="26">
        <v>27.5</v>
      </c>
      <c r="T1091" s="26">
        <v>11</v>
      </c>
      <c r="U1091" s="26">
        <v>11</v>
      </c>
      <c r="V1091" s="26">
        <v>13</v>
      </c>
      <c r="W1091" s="26">
        <v>12.1</v>
      </c>
      <c r="X1091" s="26">
        <v>5.5</v>
      </c>
      <c r="Y1091" s="26">
        <v>5.5</v>
      </c>
      <c r="Z1091" s="26">
        <v>0</v>
      </c>
      <c r="AA1091" s="26">
        <v>0</v>
      </c>
      <c r="AB1091" s="26">
        <v>0</v>
      </c>
      <c r="AC1091" s="26">
        <v>0</v>
      </c>
      <c r="AD1091" s="26">
        <v>0</v>
      </c>
      <c r="AE1091" s="26">
        <v>0</v>
      </c>
      <c r="AF1091" s="26">
        <v>0</v>
      </c>
      <c r="AG1091" s="26"/>
      <c r="AH1091" s="26">
        <v>38.5</v>
      </c>
    </row>
    <row r="1092" spans="1:34" x14ac:dyDescent="0.2">
      <c r="A1092" s="12" t="s">
        <v>232</v>
      </c>
      <c r="B1092" s="12" t="s">
        <v>231</v>
      </c>
      <c r="C1092" s="12" t="s">
        <v>63</v>
      </c>
      <c r="D1092" s="12" t="s">
        <v>10</v>
      </c>
      <c r="E1092" s="12" t="s">
        <v>8</v>
      </c>
      <c r="F1092" s="12" t="s">
        <v>12</v>
      </c>
      <c r="G1092" s="26"/>
      <c r="H1092" s="26">
        <v>0</v>
      </c>
      <c r="I1092" s="26"/>
      <c r="J1092" s="26"/>
      <c r="K1092" s="26">
        <v>0</v>
      </c>
      <c r="L1092" s="26">
        <v>67.900000000000006</v>
      </c>
      <c r="M1092" s="26"/>
      <c r="N1092" s="26"/>
      <c r="O1092" s="26"/>
      <c r="P1092" s="26">
        <v>0</v>
      </c>
      <c r="Q1092" s="26">
        <v>0</v>
      </c>
      <c r="R1092" s="26">
        <v>0</v>
      </c>
      <c r="S1092" s="26">
        <v>0</v>
      </c>
      <c r="T1092" s="26">
        <v>0</v>
      </c>
      <c r="U1092" s="26">
        <v>0</v>
      </c>
      <c r="V1092" s="26">
        <v>0</v>
      </c>
      <c r="W1092" s="26">
        <v>0</v>
      </c>
      <c r="X1092" s="26">
        <v>0</v>
      </c>
      <c r="Y1092" s="26">
        <v>0.1</v>
      </c>
      <c r="Z1092" s="26">
        <v>0</v>
      </c>
      <c r="AA1092" s="26">
        <v>0</v>
      </c>
      <c r="AB1092" s="26">
        <v>0</v>
      </c>
      <c r="AC1092" s="26">
        <v>0</v>
      </c>
      <c r="AD1092" s="26">
        <v>0</v>
      </c>
      <c r="AE1092" s="26">
        <v>0</v>
      </c>
      <c r="AF1092" s="26">
        <v>0</v>
      </c>
      <c r="AG1092" s="26"/>
      <c r="AH1092" s="26">
        <v>0</v>
      </c>
    </row>
    <row r="1093" spans="1:34" x14ac:dyDescent="0.2">
      <c r="A1093" s="12" t="s">
        <v>232</v>
      </c>
      <c r="B1093" s="12" t="s">
        <v>231</v>
      </c>
      <c r="C1093" s="12" t="s">
        <v>64</v>
      </c>
      <c r="D1093" s="12" t="s">
        <v>10</v>
      </c>
      <c r="E1093" s="12" t="s">
        <v>8</v>
      </c>
      <c r="F1093" s="12" t="s">
        <v>12</v>
      </c>
      <c r="G1093" s="26">
        <v>1.1000000000000001</v>
      </c>
      <c r="H1093" s="26">
        <v>1.1000000000000001</v>
      </c>
      <c r="I1093" s="26">
        <v>1.1000000000000001</v>
      </c>
      <c r="J1093" s="26">
        <v>1.1000000000000001</v>
      </c>
      <c r="K1093" s="26">
        <v>1.1000000000000001</v>
      </c>
      <c r="L1093" s="26">
        <v>1.1000000000000001</v>
      </c>
      <c r="M1093" s="26">
        <v>1.4</v>
      </c>
      <c r="N1093" s="26">
        <v>1.7</v>
      </c>
      <c r="O1093" s="26">
        <v>1.7</v>
      </c>
      <c r="P1093" s="26">
        <v>1.8</v>
      </c>
      <c r="Q1093" s="26">
        <v>1.9</v>
      </c>
      <c r="R1093" s="26">
        <v>1.5</v>
      </c>
      <c r="S1093" s="26">
        <v>1.2</v>
      </c>
      <c r="T1093" s="26">
        <v>0</v>
      </c>
      <c r="U1093" s="26">
        <v>0</v>
      </c>
      <c r="V1093" s="26">
        <v>0</v>
      </c>
      <c r="W1093" s="26">
        <v>0</v>
      </c>
      <c r="X1093" s="26">
        <v>0</v>
      </c>
      <c r="Y1093" s="26">
        <v>0</v>
      </c>
      <c r="Z1093" s="26">
        <v>0</v>
      </c>
      <c r="AA1093" s="26">
        <v>0</v>
      </c>
      <c r="AB1093" s="26">
        <v>0</v>
      </c>
      <c r="AC1093" s="26">
        <v>0</v>
      </c>
      <c r="AD1093" s="26">
        <v>0</v>
      </c>
      <c r="AE1093" s="26">
        <v>0</v>
      </c>
      <c r="AF1093" s="26">
        <v>0</v>
      </c>
      <c r="AG1093" s="26"/>
      <c r="AH1093" s="26">
        <v>1.5</v>
      </c>
    </row>
    <row r="1094" spans="1:34" x14ac:dyDescent="0.2">
      <c r="A1094" s="12" t="s">
        <v>232</v>
      </c>
      <c r="B1094" s="12" t="s">
        <v>231</v>
      </c>
      <c r="C1094" s="12" t="s">
        <v>65</v>
      </c>
      <c r="D1094" s="12" t="s">
        <v>10</v>
      </c>
      <c r="E1094" s="12" t="s">
        <v>8</v>
      </c>
      <c r="F1094" s="12" t="s">
        <v>12</v>
      </c>
      <c r="G1094" s="26">
        <v>1.1000000000000001</v>
      </c>
      <c r="H1094" s="26">
        <v>2.2000000000000002</v>
      </c>
      <c r="I1094" s="26"/>
      <c r="J1094" s="26">
        <v>1.1000000000000001</v>
      </c>
      <c r="K1094" s="26"/>
      <c r="L1094" s="26"/>
      <c r="M1094" s="26"/>
      <c r="N1094" s="26">
        <v>0</v>
      </c>
      <c r="O1094" s="26">
        <v>0</v>
      </c>
      <c r="P1094" s="26">
        <v>0</v>
      </c>
      <c r="Q1094" s="26">
        <v>0</v>
      </c>
      <c r="R1094" s="26">
        <v>0</v>
      </c>
      <c r="S1094" s="26">
        <v>0</v>
      </c>
      <c r="T1094" s="26"/>
      <c r="U1094" s="26"/>
      <c r="V1094" s="26"/>
      <c r="W1094" s="26"/>
      <c r="X1094" s="26">
        <v>0</v>
      </c>
      <c r="Y1094" s="26">
        <v>0</v>
      </c>
      <c r="Z1094" s="26">
        <v>0</v>
      </c>
      <c r="AA1094" s="26">
        <v>0</v>
      </c>
      <c r="AB1094" s="26">
        <v>0</v>
      </c>
      <c r="AC1094" s="26">
        <v>0</v>
      </c>
      <c r="AD1094" s="26">
        <v>0</v>
      </c>
      <c r="AE1094" s="26">
        <v>0</v>
      </c>
      <c r="AF1094" s="26">
        <v>0</v>
      </c>
      <c r="AG1094" s="26"/>
      <c r="AH1094" s="26">
        <v>0</v>
      </c>
    </row>
    <row r="1095" spans="1:34" x14ac:dyDescent="0.2">
      <c r="A1095" s="12" t="s">
        <v>232</v>
      </c>
      <c r="B1095" s="12" t="s">
        <v>231</v>
      </c>
      <c r="C1095" s="12" t="s">
        <v>66</v>
      </c>
      <c r="D1095" s="12" t="s">
        <v>10</v>
      </c>
      <c r="E1095" s="12" t="s">
        <v>8</v>
      </c>
      <c r="F1095" s="12" t="s">
        <v>12</v>
      </c>
      <c r="G1095" s="26"/>
      <c r="H1095" s="26">
        <v>1.7</v>
      </c>
      <c r="I1095" s="26"/>
      <c r="J1095" s="26"/>
      <c r="K1095" s="26"/>
      <c r="L1095" s="26"/>
      <c r="M1095" s="26"/>
      <c r="N1095" s="26">
        <v>0</v>
      </c>
      <c r="O1095" s="26">
        <v>0</v>
      </c>
      <c r="P1095" s="26">
        <v>0</v>
      </c>
      <c r="Q1095" s="26">
        <v>0</v>
      </c>
      <c r="R1095" s="26">
        <v>0</v>
      </c>
      <c r="S1095" s="26">
        <v>0</v>
      </c>
      <c r="T1095" s="26">
        <v>4.4000000000000004</v>
      </c>
      <c r="U1095" s="26">
        <v>43.3</v>
      </c>
      <c r="V1095" s="26">
        <v>0</v>
      </c>
      <c r="W1095" s="26">
        <v>0</v>
      </c>
      <c r="X1095" s="26">
        <v>0</v>
      </c>
      <c r="Y1095" s="26">
        <v>0.1</v>
      </c>
      <c r="Z1095" s="26">
        <v>0</v>
      </c>
      <c r="AA1095" s="26">
        <v>0</v>
      </c>
      <c r="AB1095" s="26">
        <v>0</v>
      </c>
      <c r="AC1095" s="26">
        <v>0</v>
      </c>
      <c r="AD1095" s="26">
        <v>0</v>
      </c>
      <c r="AE1095" s="26">
        <v>0</v>
      </c>
      <c r="AF1095" s="26">
        <v>0</v>
      </c>
      <c r="AG1095" s="26"/>
      <c r="AH1095" s="26">
        <v>0</v>
      </c>
    </row>
    <row r="1096" spans="1:34" x14ac:dyDescent="0.2">
      <c r="A1096" s="12" t="s">
        <v>232</v>
      </c>
      <c r="B1096" s="12" t="s">
        <v>231</v>
      </c>
      <c r="C1096" s="12" t="s">
        <v>257</v>
      </c>
      <c r="D1096" s="12" t="s">
        <v>10</v>
      </c>
      <c r="E1096" s="12" t="s">
        <v>8</v>
      </c>
      <c r="F1096" s="12" t="s">
        <v>12</v>
      </c>
      <c r="G1096" s="26">
        <v>0</v>
      </c>
      <c r="H1096" s="26">
        <v>0</v>
      </c>
      <c r="I1096" s="26">
        <v>0</v>
      </c>
      <c r="J1096" s="26">
        <v>0</v>
      </c>
      <c r="K1096" s="26">
        <v>0</v>
      </c>
      <c r="L1096" s="26">
        <v>0</v>
      </c>
      <c r="M1096" s="26">
        <v>0</v>
      </c>
      <c r="N1096" s="26">
        <v>0</v>
      </c>
      <c r="O1096" s="26">
        <v>0</v>
      </c>
      <c r="P1096" s="26">
        <v>0</v>
      </c>
      <c r="Q1096" s="26">
        <v>0</v>
      </c>
      <c r="R1096" s="26">
        <v>0</v>
      </c>
      <c r="S1096" s="26">
        <v>0</v>
      </c>
      <c r="T1096" s="26">
        <v>0</v>
      </c>
      <c r="U1096" s="26">
        <v>0</v>
      </c>
      <c r="V1096" s="26">
        <v>0</v>
      </c>
      <c r="W1096" s="26">
        <v>0</v>
      </c>
      <c r="X1096" s="26">
        <v>0</v>
      </c>
      <c r="Y1096" s="26">
        <v>0</v>
      </c>
      <c r="Z1096" s="26">
        <v>0</v>
      </c>
      <c r="AA1096" s="26">
        <v>0</v>
      </c>
      <c r="AB1096" s="26">
        <v>0</v>
      </c>
      <c r="AC1096" s="26">
        <v>0</v>
      </c>
      <c r="AD1096" s="26">
        <v>0</v>
      </c>
      <c r="AE1096" s="26">
        <v>0</v>
      </c>
      <c r="AF1096" s="26"/>
      <c r="AG1096" s="26"/>
      <c r="AH1096" s="26">
        <v>0</v>
      </c>
    </row>
    <row r="1097" spans="1:34" x14ac:dyDescent="0.2">
      <c r="A1097" s="12" t="s">
        <v>232</v>
      </c>
      <c r="B1097" s="12" t="s">
        <v>231</v>
      </c>
      <c r="C1097" s="12" t="s">
        <v>67</v>
      </c>
      <c r="D1097" s="12" t="s">
        <v>10</v>
      </c>
      <c r="E1097" s="12" t="s">
        <v>8</v>
      </c>
      <c r="F1097" s="12" t="s">
        <v>12</v>
      </c>
      <c r="G1097" s="26"/>
      <c r="H1097" s="26">
        <v>0.2</v>
      </c>
      <c r="I1097" s="26">
        <v>0.2</v>
      </c>
      <c r="J1097" s="26">
        <v>0.2</v>
      </c>
      <c r="K1097" s="26">
        <v>0</v>
      </c>
      <c r="L1097" s="26">
        <v>0</v>
      </c>
      <c r="M1097" s="26">
        <v>0</v>
      </c>
      <c r="N1097" s="26">
        <v>0</v>
      </c>
      <c r="O1097" s="26">
        <v>0.1</v>
      </c>
      <c r="P1097" s="26">
        <v>0</v>
      </c>
      <c r="Q1097" s="26">
        <v>0</v>
      </c>
      <c r="R1097" s="26">
        <v>0</v>
      </c>
      <c r="S1097" s="26">
        <v>0</v>
      </c>
      <c r="T1097" s="26">
        <v>0</v>
      </c>
      <c r="U1097" s="26">
        <v>0</v>
      </c>
      <c r="V1097" s="26">
        <v>0</v>
      </c>
      <c r="W1097" s="26">
        <v>0</v>
      </c>
      <c r="X1097" s="26">
        <v>0</v>
      </c>
      <c r="Y1097" s="26">
        <v>0</v>
      </c>
      <c r="Z1097" s="26">
        <v>0</v>
      </c>
      <c r="AA1097" s="26">
        <v>0</v>
      </c>
      <c r="AB1097" s="26">
        <v>0</v>
      </c>
      <c r="AC1097" s="26">
        <v>0</v>
      </c>
      <c r="AD1097" s="26">
        <v>0</v>
      </c>
      <c r="AE1097" s="26">
        <v>0</v>
      </c>
      <c r="AF1097" s="26">
        <v>0</v>
      </c>
      <c r="AG1097" s="26"/>
      <c r="AH1097" s="26">
        <v>0</v>
      </c>
    </row>
    <row r="1098" spans="1:34" x14ac:dyDescent="0.2">
      <c r="A1098" s="12" t="s">
        <v>232</v>
      </c>
      <c r="B1098" s="12" t="s">
        <v>231</v>
      </c>
      <c r="C1098" s="12" t="s">
        <v>68</v>
      </c>
      <c r="D1098" s="12" t="s">
        <v>10</v>
      </c>
      <c r="E1098" s="12" t="s">
        <v>8</v>
      </c>
      <c r="F1098" s="12" t="s">
        <v>12</v>
      </c>
      <c r="G1098" s="26"/>
      <c r="H1098" s="26">
        <v>0</v>
      </c>
      <c r="I1098" s="26"/>
      <c r="J1098" s="26"/>
      <c r="K1098" s="26"/>
      <c r="L1098" s="26"/>
      <c r="M1098" s="26"/>
      <c r="N1098" s="26"/>
      <c r="O1098" s="26"/>
      <c r="P1098" s="26">
        <v>0</v>
      </c>
      <c r="Q1098" s="26">
        <v>0</v>
      </c>
      <c r="R1098" s="26">
        <v>0</v>
      </c>
      <c r="S1098" s="26">
        <v>0</v>
      </c>
      <c r="T1098" s="26">
        <v>0</v>
      </c>
      <c r="U1098" s="26">
        <v>0</v>
      </c>
      <c r="V1098" s="26">
        <v>0</v>
      </c>
      <c r="W1098" s="26">
        <v>0</v>
      </c>
      <c r="X1098" s="26">
        <v>0</v>
      </c>
      <c r="Y1098" s="26">
        <v>0</v>
      </c>
      <c r="Z1098" s="26">
        <v>0</v>
      </c>
      <c r="AA1098" s="26">
        <v>0</v>
      </c>
      <c r="AB1098" s="26">
        <v>0</v>
      </c>
      <c r="AC1098" s="26">
        <v>0</v>
      </c>
      <c r="AD1098" s="26">
        <v>0</v>
      </c>
      <c r="AE1098" s="26">
        <v>0</v>
      </c>
      <c r="AF1098" s="26">
        <v>0</v>
      </c>
      <c r="AG1098" s="26"/>
      <c r="AH1098" s="26">
        <v>0</v>
      </c>
    </row>
    <row r="1099" spans="1:34" x14ac:dyDescent="0.2">
      <c r="A1099" s="12" t="s">
        <v>232</v>
      </c>
      <c r="B1099" s="12" t="s">
        <v>231</v>
      </c>
      <c r="C1099" s="12" t="s">
        <v>69</v>
      </c>
      <c r="D1099" s="12" t="s">
        <v>10</v>
      </c>
      <c r="E1099" s="12" t="s">
        <v>8</v>
      </c>
      <c r="F1099" s="12" t="s">
        <v>12</v>
      </c>
      <c r="G1099" s="26"/>
      <c r="H1099" s="26">
        <v>0</v>
      </c>
      <c r="I1099" s="26">
        <v>0</v>
      </c>
      <c r="J1099" s="26">
        <v>0</v>
      </c>
      <c r="K1099" s="26">
        <v>0</v>
      </c>
      <c r="L1099" s="26">
        <v>0</v>
      </c>
      <c r="M1099" s="26">
        <v>0</v>
      </c>
      <c r="N1099" s="26">
        <v>0</v>
      </c>
      <c r="O1099" s="26">
        <v>0</v>
      </c>
      <c r="P1099" s="26">
        <v>0</v>
      </c>
      <c r="Q1099" s="26">
        <v>0</v>
      </c>
      <c r="R1099" s="26">
        <v>0</v>
      </c>
      <c r="S1099" s="26">
        <v>0</v>
      </c>
      <c r="T1099" s="26">
        <v>0</v>
      </c>
      <c r="U1099" s="26">
        <v>0</v>
      </c>
      <c r="V1099" s="26">
        <v>0</v>
      </c>
      <c r="W1099" s="26">
        <v>0</v>
      </c>
      <c r="X1099" s="26">
        <v>0</v>
      </c>
      <c r="Y1099" s="26">
        <v>0</v>
      </c>
      <c r="Z1099" s="26">
        <v>0</v>
      </c>
      <c r="AA1099" s="26">
        <v>0</v>
      </c>
      <c r="AB1099" s="26">
        <v>0</v>
      </c>
      <c r="AC1099" s="26">
        <v>0</v>
      </c>
      <c r="AD1099" s="26">
        <v>0</v>
      </c>
      <c r="AE1099" s="26">
        <v>0</v>
      </c>
      <c r="AF1099" s="26">
        <v>0</v>
      </c>
      <c r="AG1099" s="26"/>
      <c r="AH1099" s="26">
        <v>0</v>
      </c>
    </row>
    <row r="1100" spans="1:34" x14ac:dyDescent="0.2">
      <c r="A1100" s="12" t="s">
        <v>232</v>
      </c>
      <c r="B1100" s="12" t="s">
        <v>231</v>
      </c>
      <c r="C1100" s="12" t="s">
        <v>70</v>
      </c>
      <c r="D1100" s="12" t="s">
        <v>10</v>
      </c>
      <c r="E1100" s="12" t="s">
        <v>8</v>
      </c>
      <c r="F1100" s="12" t="s">
        <v>12</v>
      </c>
      <c r="G1100" s="26"/>
      <c r="H1100" s="26">
        <v>0</v>
      </c>
      <c r="I1100" s="26"/>
      <c r="J1100" s="26"/>
      <c r="K1100" s="26"/>
      <c r="L1100" s="26"/>
      <c r="M1100" s="26">
        <v>0</v>
      </c>
      <c r="N1100" s="26">
        <v>0</v>
      </c>
      <c r="O1100" s="26">
        <v>0</v>
      </c>
      <c r="P1100" s="26">
        <v>0</v>
      </c>
      <c r="Q1100" s="26">
        <v>0</v>
      </c>
      <c r="R1100" s="26">
        <v>0</v>
      </c>
      <c r="S1100" s="26">
        <v>0</v>
      </c>
      <c r="T1100" s="26">
        <v>0</v>
      </c>
      <c r="U1100" s="26">
        <v>0</v>
      </c>
      <c r="V1100" s="26">
        <v>0</v>
      </c>
      <c r="W1100" s="26">
        <v>0</v>
      </c>
      <c r="X1100" s="26">
        <v>0</v>
      </c>
      <c r="Y1100" s="26">
        <v>0</v>
      </c>
      <c r="Z1100" s="26">
        <v>0</v>
      </c>
      <c r="AA1100" s="26">
        <v>0</v>
      </c>
      <c r="AB1100" s="26">
        <v>0</v>
      </c>
      <c r="AC1100" s="26">
        <v>0</v>
      </c>
      <c r="AD1100" s="26">
        <v>0</v>
      </c>
      <c r="AE1100" s="26">
        <v>0</v>
      </c>
      <c r="AF1100" s="26">
        <v>0</v>
      </c>
      <c r="AG1100" s="26"/>
      <c r="AH1100" s="26">
        <v>0</v>
      </c>
    </row>
    <row r="1101" spans="1:34" x14ac:dyDescent="0.2">
      <c r="A1101" s="12" t="s">
        <v>232</v>
      </c>
      <c r="B1101" s="12" t="s">
        <v>231</v>
      </c>
      <c r="C1101" s="12" t="s">
        <v>71</v>
      </c>
      <c r="D1101" s="12" t="s">
        <v>10</v>
      </c>
      <c r="E1101" s="12" t="s">
        <v>8</v>
      </c>
      <c r="F1101" s="12" t="s">
        <v>12</v>
      </c>
      <c r="G1101" s="26"/>
      <c r="H1101" s="26">
        <v>0</v>
      </c>
      <c r="I1101" s="26">
        <v>0</v>
      </c>
      <c r="J1101" s="26">
        <v>2.2000000000000002</v>
      </c>
      <c r="K1101" s="26">
        <v>2.2000000000000002</v>
      </c>
      <c r="L1101" s="26">
        <v>0.6</v>
      </c>
      <c r="M1101" s="26">
        <v>3.2</v>
      </c>
      <c r="N1101" s="26">
        <v>1.2</v>
      </c>
      <c r="O1101" s="26">
        <v>0</v>
      </c>
      <c r="P1101" s="26">
        <v>0</v>
      </c>
      <c r="Q1101" s="26">
        <v>0.4</v>
      </c>
      <c r="R1101" s="26">
        <v>0.3</v>
      </c>
      <c r="S1101" s="26">
        <v>0.4</v>
      </c>
      <c r="T1101" s="26">
        <v>0</v>
      </c>
      <c r="U1101" s="26">
        <v>0</v>
      </c>
      <c r="V1101" s="26">
        <v>0.4</v>
      </c>
      <c r="W1101" s="26">
        <v>0</v>
      </c>
      <c r="X1101" s="26">
        <v>0</v>
      </c>
      <c r="Y1101" s="26">
        <v>0</v>
      </c>
      <c r="Z1101" s="26">
        <v>0</v>
      </c>
      <c r="AA1101" s="26">
        <v>0</v>
      </c>
      <c r="AB1101" s="26">
        <v>0</v>
      </c>
      <c r="AC1101" s="26">
        <v>0</v>
      </c>
      <c r="AD1101" s="26">
        <v>0</v>
      </c>
      <c r="AE1101" s="26">
        <v>0</v>
      </c>
      <c r="AF1101" s="26">
        <v>0</v>
      </c>
      <c r="AG1101" s="26"/>
      <c r="AH1101" s="26">
        <v>0.4</v>
      </c>
    </row>
    <row r="1102" spans="1:34" x14ac:dyDescent="0.2">
      <c r="A1102" s="12" t="s">
        <v>232</v>
      </c>
      <c r="B1102" s="12" t="s">
        <v>231</v>
      </c>
      <c r="C1102" s="12" t="s">
        <v>72</v>
      </c>
      <c r="D1102" s="12" t="s">
        <v>10</v>
      </c>
      <c r="E1102" s="12" t="s">
        <v>8</v>
      </c>
      <c r="F1102" s="12" t="s">
        <v>12</v>
      </c>
      <c r="G1102" s="26"/>
      <c r="H1102" s="26">
        <v>0</v>
      </c>
      <c r="I1102" s="26"/>
      <c r="J1102" s="26"/>
      <c r="K1102" s="26"/>
      <c r="L1102" s="26">
        <v>0</v>
      </c>
      <c r="M1102" s="26">
        <v>0</v>
      </c>
      <c r="N1102" s="26">
        <v>0</v>
      </c>
      <c r="O1102" s="26">
        <v>0</v>
      </c>
      <c r="P1102" s="26">
        <v>0</v>
      </c>
      <c r="Q1102" s="26">
        <v>0</v>
      </c>
      <c r="R1102" s="26">
        <v>0</v>
      </c>
      <c r="S1102" s="26">
        <v>0</v>
      </c>
      <c r="T1102" s="26">
        <v>0</v>
      </c>
      <c r="U1102" s="26">
        <v>0</v>
      </c>
      <c r="V1102" s="26">
        <v>0</v>
      </c>
      <c r="W1102" s="26">
        <v>0</v>
      </c>
      <c r="X1102" s="26">
        <v>0</v>
      </c>
      <c r="Y1102" s="26">
        <v>0</v>
      </c>
      <c r="Z1102" s="26">
        <v>0</v>
      </c>
      <c r="AA1102" s="26">
        <v>0</v>
      </c>
      <c r="AB1102" s="26">
        <v>0</v>
      </c>
      <c r="AC1102" s="26">
        <v>0</v>
      </c>
      <c r="AD1102" s="26">
        <v>0</v>
      </c>
      <c r="AE1102" s="26">
        <v>0</v>
      </c>
      <c r="AF1102" s="26">
        <v>0</v>
      </c>
      <c r="AG1102" s="26"/>
      <c r="AH1102" s="26">
        <v>0</v>
      </c>
    </row>
    <row r="1103" spans="1:34" x14ac:dyDescent="0.2">
      <c r="A1103" s="12" t="s">
        <v>232</v>
      </c>
      <c r="B1103" s="12" t="s">
        <v>231</v>
      </c>
      <c r="C1103" s="12" t="s">
        <v>73</v>
      </c>
      <c r="D1103" s="12" t="s">
        <v>10</v>
      </c>
      <c r="E1103" s="12" t="s">
        <v>8</v>
      </c>
      <c r="F1103" s="12" t="s">
        <v>12</v>
      </c>
      <c r="G1103" s="26"/>
      <c r="H1103" s="26">
        <v>0</v>
      </c>
      <c r="I1103" s="26"/>
      <c r="J1103" s="26">
        <v>9.1999999999999993</v>
      </c>
      <c r="K1103" s="26">
        <v>9.1999999999999993</v>
      </c>
      <c r="L1103" s="26">
        <v>9.1999999999999993</v>
      </c>
      <c r="M1103" s="26">
        <v>15.4</v>
      </c>
      <c r="N1103" s="26">
        <v>13.4</v>
      </c>
      <c r="O1103" s="26">
        <v>13.3</v>
      </c>
      <c r="P1103" s="26">
        <v>16.100000000000001</v>
      </c>
      <c r="Q1103" s="26">
        <v>19.5</v>
      </c>
      <c r="R1103" s="26">
        <v>12.3</v>
      </c>
      <c r="S1103" s="26">
        <v>0</v>
      </c>
      <c r="T1103" s="26">
        <v>0</v>
      </c>
      <c r="U1103" s="26">
        <v>0</v>
      </c>
      <c r="V1103" s="26">
        <v>0</v>
      </c>
      <c r="W1103" s="26">
        <v>0</v>
      </c>
      <c r="X1103" s="26">
        <v>0</v>
      </c>
      <c r="Y1103" s="26">
        <v>0</v>
      </c>
      <c r="Z1103" s="26">
        <v>0</v>
      </c>
      <c r="AA1103" s="26">
        <v>0</v>
      </c>
      <c r="AB1103" s="26">
        <v>0</v>
      </c>
      <c r="AC1103" s="26">
        <v>0</v>
      </c>
      <c r="AD1103" s="26">
        <v>0</v>
      </c>
      <c r="AE1103" s="26">
        <v>0</v>
      </c>
      <c r="AF1103" s="26">
        <v>0</v>
      </c>
      <c r="AG1103" s="26"/>
      <c r="AH1103" s="26">
        <v>10.6</v>
      </c>
    </row>
    <row r="1104" spans="1:34" x14ac:dyDescent="0.2">
      <c r="A1104" s="12" t="s">
        <v>232</v>
      </c>
      <c r="B1104" s="12" t="s">
        <v>231</v>
      </c>
      <c r="C1104" s="12" t="s">
        <v>74</v>
      </c>
      <c r="D1104" s="12" t="s">
        <v>10</v>
      </c>
      <c r="E1104" s="12" t="s">
        <v>8</v>
      </c>
      <c r="F1104" s="12" t="s">
        <v>12</v>
      </c>
      <c r="G1104" s="26"/>
      <c r="H1104" s="26">
        <v>0</v>
      </c>
      <c r="I1104" s="26">
        <v>0</v>
      </c>
      <c r="J1104" s="26">
        <v>0</v>
      </c>
      <c r="K1104" s="26">
        <v>0</v>
      </c>
      <c r="L1104" s="26">
        <v>0</v>
      </c>
      <c r="M1104" s="26">
        <v>0</v>
      </c>
      <c r="N1104" s="26">
        <v>0</v>
      </c>
      <c r="O1104" s="26">
        <v>0</v>
      </c>
      <c r="P1104" s="26">
        <v>0</v>
      </c>
      <c r="Q1104" s="26">
        <v>0</v>
      </c>
      <c r="R1104" s="26">
        <v>0</v>
      </c>
      <c r="S1104" s="26">
        <v>0</v>
      </c>
      <c r="T1104" s="26">
        <v>0</v>
      </c>
      <c r="U1104" s="26">
        <v>0</v>
      </c>
      <c r="V1104" s="26">
        <v>0</v>
      </c>
      <c r="W1104" s="26">
        <v>0</v>
      </c>
      <c r="X1104" s="26">
        <v>0</v>
      </c>
      <c r="Y1104" s="26">
        <v>0</v>
      </c>
      <c r="Z1104" s="26">
        <v>0</v>
      </c>
      <c r="AA1104" s="26">
        <v>0</v>
      </c>
      <c r="AB1104" s="26">
        <v>0</v>
      </c>
      <c r="AC1104" s="26">
        <v>0</v>
      </c>
      <c r="AD1104" s="26">
        <v>0</v>
      </c>
      <c r="AE1104" s="26">
        <v>0</v>
      </c>
      <c r="AF1104" s="26">
        <v>0</v>
      </c>
      <c r="AG1104" s="26"/>
      <c r="AH1104" s="26">
        <v>0</v>
      </c>
    </row>
    <row r="1105" spans="1:34" x14ac:dyDescent="0.2">
      <c r="A1105" s="12" t="s">
        <v>232</v>
      </c>
      <c r="B1105" s="12" t="s">
        <v>231</v>
      </c>
      <c r="C1105" s="12" t="s">
        <v>75</v>
      </c>
      <c r="D1105" s="12" t="s">
        <v>10</v>
      </c>
      <c r="E1105" s="12" t="s">
        <v>8</v>
      </c>
      <c r="F1105" s="12" t="s">
        <v>12</v>
      </c>
      <c r="G1105" s="26">
        <v>0</v>
      </c>
      <c r="H1105" s="26">
        <v>0</v>
      </c>
      <c r="I1105" s="26">
        <v>0</v>
      </c>
      <c r="J1105" s="26">
        <v>0</v>
      </c>
      <c r="K1105" s="26">
        <v>0</v>
      </c>
      <c r="L1105" s="26">
        <v>0</v>
      </c>
      <c r="M1105" s="26">
        <v>0</v>
      </c>
      <c r="N1105" s="26">
        <v>0</v>
      </c>
      <c r="O1105" s="26">
        <v>0</v>
      </c>
      <c r="P1105" s="26">
        <v>0</v>
      </c>
      <c r="Q1105" s="26">
        <v>0</v>
      </c>
      <c r="R1105" s="26">
        <v>0</v>
      </c>
      <c r="S1105" s="26">
        <v>0</v>
      </c>
      <c r="T1105" s="26">
        <v>0</v>
      </c>
      <c r="U1105" s="26">
        <v>0</v>
      </c>
      <c r="V1105" s="26">
        <v>0</v>
      </c>
      <c r="W1105" s="26">
        <v>0</v>
      </c>
      <c r="X1105" s="26">
        <v>0</v>
      </c>
      <c r="Y1105" s="26">
        <v>0</v>
      </c>
      <c r="Z1105" s="26">
        <v>0</v>
      </c>
      <c r="AA1105" s="26">
        <v>0</v>
      </c>
      <c r="AB1105" s="26">
        <v>0</v>
      </c>
      <c r="AC1105" s="26">
        <v>0</v>
      </c>
      <c r="AD1105" s="26">
        <v>0</v>
      </c>
      <c r="AE1105" s="26">
        <v>0</v>
      </c>
      <c r="AF1105" s="26">
        <v>0</v>
      </c>
      <c r="AG1105" s="26"/>
      <c r="AH1105" s="26">
        <v>0</v>
      </c>
    </row>
    <row r="1106" spans="1:34" x14ac:dyDescent="0.2">
      <c r="A1106" s="12" t="s">
        <v>232</v>
      </c>
      <c r="B1106" s="12" t="s">
        <v>231</v>
      </c>
      <c r="C1106" s="12" t="s">
        <v>76</v>
      </c>
      <c r="D1106" s="12" t="s">
        <v>10</v>
      </c>
      <c r="E1106" s="12" t="s">
        <v>8</v>
      </c>
      <c r="F1106" s="12" t="s">
        <v>12</v>
      </c>
      <c r="G1106" s="26"/>
      <c r="H1106" s="26">
        <v>0.8</v>
      </c>
      <c r="I1106" s="26">
        <v>0</v>
      </c>
      <c r="J1106" s="26">
        <v>0</v>
      </c>
      <c r="K1106" s="26">
        <v>0</v>
      </c>
      <c r="L1106" s="26"/>
      <c r="M1106" s="26"/>
      <c r="N1106" s="26">
        <v>0.3</v>
      </c>
      <c r="O1106" s="26">
        <v>0</v>
      </c>
      <c r="P1106" s="26">
        <v>0</v>
      </c>
      <c r="Q1106" s="26">
        <v>0</v>
      </c>
      <c r="R1106" s="26">
        <v>0</v>
      </c>
      <c r="S1106" s="26">
        <v>0</v>
      </c>
      <c r="T1106" s="26">
        <v>0</v>
      </c>
      <c r="U1106" s="26">
        <v>0</v>
      </c>
      <c r="V1106" s="26">
        <v>0</v>
      </c>
      <c r="W1106" s="26">
        <v>0</v>
      </c>
      <c r="X1106" s="26">
        <v>0</v>
      </c>
      <c r="Y1106" s="26">
        <v>0</v>
      </c>
      <c r="Z1106" s="26">
        <v>0</v>
      </c>
      <c r="AA1106" s="26">
        <v>0</v>
      </c>
      <c r="AB1106" s="26">
        <v>0</v>
      </c>
      <c r="AC1106" s="26">
        <v>0</v>
      </c>
      <c r="AD1106" s="26">
        <v>0</v>
      </c>
      <c r="AE1106" s="26">
        <v>0</v>
      </c>
      <c r="AF1106" s="26">
        <v>0</v>
      </c>
      <c r="AG1106" s="26"/>
      <c r="AH1106" s="26">
        <v>0</v>
      </c>
    </row>
    <row r="1107" spans="1:34" x14ac:dyDescent="0.2">
      <c r="A1107" s="12" t="s">
        <v>232</v>
      </c>
      <c r="B1107" s="12" t="s">
        <v>231</v>
      </c>
      <c r="C1107" s="12" t="s">
        <v>77</v>
      </c>
      <c r="D1107" s="12" t="s">
        <v>10</v>
      </c>
      <c r="E1107" s="12" t="s">
        <v>8</v>
      </c>
      <c r="F1107" s="12" t="s">
        <v>12</v>
      </c>
      <c r="G1107" s="26">
        <v>0</v>
      </c>
      <c r="H1107" s="26">
        <v>0</v>
      </c>
      <c r="I1107" s="26"/>
      <c r="J1107" s="26"/>
      <c r="K1107" s="26"/>
      <c r="L1107" s="26"/>
      <c r="M1107" s="26"/>
      <c r="N1107" s="26"/>
      <c r="O1107" s="26"/>
      <c r="P1107" s="26"/>
      <c r="Q1107" s="26">
        <v>0</v>
      </c>
      <c r="R1107" s="26">
        <v>0</v>
      </c>
      <c r="S1107" s="26">
        <v>0</v>
      </c>
      <c r="T1107" s="26">
        <v>0</v>
      </c>
      <c r="U1107" s="26">
        <v>0</v>
      </c>
      <c r="V1107" s="26">
        <v>0</v>
      </c>
      <c r="W1107" s="26">
        <v>0</v>
      </c>
      <c r="X1107" s="26">
        <v>0</v>
      </c>
      <c r="Y1107" s="26">
        <v>0</v>
      </c>
      <c r="Z1107" s="26">
        <v>0</v>
      </c>
      <c r="AA1107" s="26">
        <v>0</v>
      </c>
      <c r="AB1107" s="26">
        <v>0</v>
      </c>
      <c r="AC1107" s="26">
        <v>0</v>
      </c>
      <c r="AD1107" s="26">
        <v>0</v>
      </c>
      <c r="AE1107" s="26">
        <v>0</v>
      </c>
      <c r="AF1107" s="26"/>
      <c r="AG1107" s="26"/>
      <c r="AH1107" s="26">
        <v>0</v>
      </c>
    </row>
    <row r="1108" spans="1:34" x14ac:dyDescent="0.2">
      <c r="A1108" s="12" t="s">
        <v>232</v>
      </c>
      <c r="B1108" s="12" t="s">
        <v>231</v>
      </c>
      <c r="C1108" s="12" t="s">
        <v>78</v>
      </c>
      <c r="D1108" s="12" t="s">
        <v>10</v>
      </c>
      <c r="E1108" s="12" t="s">
        <v>8</v>
      </c>
      <c r="F1108" s="12" t="s">
        <v>12</v>
      </c>
      <c r="G1108" s="26"/>
      <c r="H1108" s="26">
        <v>0.3</v>
      </c>
      <c r="I1108" s="26"/>
      <c r="J1108" s="26"/>
      <c r="K1108" s="26"/>
      <c r="L1108" s="26"/>
      <c r="M1108" s="26"/>
      <c r="N1108" s="26">
        <v>0</v>
      </c>
      <c r="O1108" s="26">
        <v>0</v>
      </c>
      <c r="P1108" s="26">
        <v>0</v>
      </c>
      <c r="Q1108" s="26">
        <v>0</v>
      </c>
      <c r="R1108" s="26">
        <v>0</v>
      </c>
      <c r="S1108" s="26">
        <v>0</v>
      </c>
      <c r="T1108" s="26">
        <v>0</v>
      </c>
      <c r="U1108" s="26">
        <v>0</v>
      </c>
      <c r="V1108" s="26">
        <v>0</v>
      </c>
      <c r="W1108" s="26">
        <v>0</v>
      </c>
      <c r="X1108" s="26">
        <v>0</v>
      </c>
      <c r="Y1108" s="26">
        <v>0</v>
      </c>
      <c r="Z1108" s="26">
        <v>0</v>
      </c>
      <c r="AA1108" s="26">
        <v>0</v>
      </c>
      <c r="AB1108" s="26">
        <v>0</v>
      </c>
      <c r="AC1108" s="26">
        <v>0</v>
      </c>
      <c r="AD1108" s="26">
        <v>0</v>
      </c>
      <c r="AE1108" s="26">
        <v>0</v>
      </c>
      <c r="AF1108" s="26">
        <v>0</v>
      </c>
      <c r="AG1108" s="26"/>
      <c r="AH1108" s="26">
        <v>0</v>
      </c>
    </row>
    <row r="1109" spans="1:34" x14ac:dyDescent="0.2">
      <c r="A1109" s="12" t="s">
        <v>232</v>
      </c>
      <c r="B1109" s="12" t="s">
        <v>231</v>
      </c>
      <c r="C1109" s="12" t="s">
        <v>79</v>
      </c>
      <c r="D1109" s="12" t="s">
        <v>10</v>
      </c>
      <c r="E1109" s="12" t="s">
        <v>8</v>
      </c>
      <c r="F1109" s="12" t="s">
        <v>12</v>
      </c>
      <c r="G1109" s="26"/>
      <c r="H1109" s="26">
        <v>4757.5</v>
      </c>
      <c r="I1109" s="26">
        <v>0</v>
      </c>
      <c r="J1109" s="26">
        <v>0</v>
      </c>
      <c r="K1109" s="26">
        <v>5097.3999999999996</v>
      </c>
      <c r="L1109" s="26">
        <v>10599.6</v>
      </c>
      <c r="M1109" s="26">
        <v>8790.1</v>
      </c>
      <c r="N1109" s="26">
        <v>3111.9</v>
      </c>
      <c r="O1109" s="26">
        <v>8775.7999999999993</v>
      </c>
      <c r="P1109" s="26">
        <v>7876</v>
      </c>
      <c r="Q1109" s="26">
        <v>6270.1</v>
      </c>
      <c r="R1109" s="26">
        <v>16098.6</v>
      </c>
      <c r="S1109" s="26">
        <v>12147.3</v>
      </c>
      <c r="T1109" s="26">
        <v>9318.1</v>
      </c>
      <c r="U1109" s="26">
        <v>10461</v>
      </c>
      <c r="V1109" s="26">
        <v>10856.2</v>
      </c>
      <c r="W1109" s="26">
        <v>7459.1</v>
      </c>
      <c r="X1109" s="26">
        <v>1644</v>
      </c>
      <c r="Y1109" s="26">
        <v>1127.5</v>
      </c>
      <c r="Z1109" s="26">
        <v>707.3</v>
      </c>
      <c r="AA1109" s="26">
        <v>680.5</v>
      </c>
      <c r="AB1109" s="26">
        <v>38.200000000000003</v>
      </c>
      <c r="AC1109" s="26">
        <v>0</v>
      </c>
      <c r="AD1109" s="26">
        <v>0</v>
      </c>
      <c r="AE1109" s="26">
        <v>0</v>
      </c>
      <c r="AF1109" s="26">
        <v>0</v>
      </c>
      <c r="AG1109" s="26"/>
      <c r="AH1109" s="26">
        <v>11505.3</v>
      </c>
    </row>
    <row r="1110" spans="1:34" x14ac:dyDescent="0.2">
      <c r="A1110" s="12" t="s">
        <v>232</v>
      </c>
      <c r="B1110" s="12" t="s">
        <v>231</v>
      </c>
      <c r="C1110" s="12" t="s">
        <v>80</v>
      </c>
      <c r="D1110" s="12" t="s">
        <v>10</v>
      </c>
      <c r="E1110" s="12" t="s">
        <v>8</v>
      </c>
      <c r="F1110" s="12" t="s">
        <v>12</v>
      </c>
      <c r="G1110" s="26"/>
      <c r="H1110" s="26">
        <v>0</v>
      </c>
      <c r="I1110" s="26"/>
      <c r="J1110" s="26"/>
      <c r="K1110" s="26">
        <v>126.5</v>
      </c>
      <c r="L1110" s="26">
        <v>132</v>
      </c>
      <c r="M1110" s="26">
        <v>107.8</v>
      </c>
      <c r="N1110" s="26">
        <v>88</v>
      </c>
      <c r="O1110" s="26">
        <v>55</v>
      </c>
      <c r="P1110" s="26">
        <v>22</v>
      </c>
      <c r="Q1110" s="26">
        <v>0</v>
      </c>
      <c r="R1110" s="26">
        <v>0</v>
      </c>
      <c r="S1110" s="26">
        <v>0</v>
      </c>
      <c r="T1110" s="26">
        <v>0</v>
      </c>
      <c r="U1110" s="26">
        <v>16.5</v>
      </c>
      <c r="V1110" s="26">
        <v>16.5</v>
      </c>
      <c r="W1110" s="26">
        <v>16.5</v>
      </c>
      <c r="X1110" s="26">
        <v>0</v>
      </c>
      <c r="Y1110" s="26">
        <v>0</v>
      </c>
      <c r="Z1110" s="26">
        <v>1.1000000000000001</v>
      </c>
      <c r="AA1110" s="26">
        <v>0</v>
      </c>
      <c r="AB1110" s="26">
        <v>0</v>
      </c>
      <c r="AC1110" s="26">
        <v>0</v>
      </c>
      <c r="AD1110" s="26">
        <v>0</v>
      </c>
      <c r="AE1110" s="26">
        <v>0</v>
      </c>
      <c r="AF1110" s="26">
        <v>0</v>
      </c>
      <c r="AG1110" s="26"/>
      <c r="AH1110" s="26">
        <v>0</v>
      </c>
    </row>
    <row r="1111" spans="1:34" x14ac:dyDescent="0.2">
      <c r="A1111" s="12" t="s">
        <v>232</v>
      </c>
      <c r="B1111" s="12" t="s">
        <v>231</v>
      </c>
      <c r="C1111" s="12" t="s">
        <v>81</v>
      </c>
      <c r="D1111" s="12" t="s">
        <v>10</v>
      </c>
      <c r="E1111" s="12" t="s">
        <v>8</v>
      </c>
      <c r="F1111" s="12" t="s">
        <v>12</v>
      </c>
      <c r="G1111" s="26"/>
      <c r="H1111" s="26">
        <v>0</v>
      </c>
      <c r="I1111" s="26"/>
      <c r="J1111" s="26">
        <v>49.5</v>
      </c>
      <c r="K1111" s="26">
        <v>49.5</v>
      </c>
      <c r="L1111" s="26">
        <v>44</v>
      </c>
      <c r="M1111" s="26">
        <v>22</v>
      </c>
      <c r="N1111" s="26">
        <v>22</v>
      </c>
      <c r="O1111" s="26">
        <v>27.5</v>
      </c>
      <c r="P1111" s="26">
        <v>132</v>
      </c>
      <c r="Q1111" s="26">
        <v>121</v>
      </c>
      <c r="R1111" s="26">
        <v>55</v>
      </c>
      <c r="S1111" s="26">
        <v>55</v>
      </c>
      <c r="T1111" s="26">
        <v>55</v>
      </c>
      <c r="U1111" s="26">
        <v>2169.1999999999998</v>
      </c>
      <c r="V1111" s="26">
        <v>2169.1999999999998</v>
      </c>
      <c r="W1111" s="26">
        <v>2169.1999999999998</v>
      </c>
      <c r="X1111" s="26">
        <v>13.6</v>
      </c>
      <c r="Y1111" s="26">
        <v>11</v>
      </c>
      <c r="Z1111" s="26">
        <v>0</v>
      </c>
      <c r="AA1111" s="26">
        <v>0</v>
      </c>
      <c r="AB1111" s="26">
        <v>0</v>
      </c>
      <c r="AC1111" s="26">
        <v>0</v>
      </c>
      <c r="AD1111" s="26">
        <v>0</v>
      </c>
      <c r="AE1111" s="26">
        <v>0</v>
      </c>
      <c r="AF1111" s="26">
        <v>0</v>
      </c>
      <c r="AG1111" s="26"/>
      <c r="AH1111" s="26">
        <v>77</v>
      </c>
    </row>
    <row r="1112" spans="1:34" x14ac:dyDescent="0.2">
      <c r="A1112" s="12" t="s">
        <v>232</v>
      </c>
      <c r="B1112" s="12" t="s">
        <v>231</v>
      </c>
      <c r="C1112" s="12" t="s">
        <v>237</v>
      </c>
      <c r="D1112" s="12" t="s">
        <v>10</v>
      </c>
      <c r="E1112" s="12" t="s">
        <v>8</v>
      </c>
      <c r="F1112" s="12" t="s">
        <v>12</v>
      </c>
      <c r="G1112" s="26"/>
      <c r="H1112" s="26">
        <v>22</v>
      </c>
      <c r="I1112" s="26"/>
      <c r="J1112" s="26"/>
      <c r="K1112" s="26"/>
      <c r="L1112" s="26"/>
      <c r="M1112" s="26"/>
      <c r="N1112" s="26"/>
      <c r="O1112" s="26"/>
      <c r="P1112" s="26"/>
      <c r="Q1112" s="26">
        <v>20.2</v>
      </c>
      <c r="R1112" s="26">
        <v>22.3</v>
      </c>
      <c r="S1112" s="26">
        <v>21.6</v>
      </c>
      <c r="T1112" s="26"/>
      <c r="U1112" s="26"/>
      <c r="V1112" s="26"/>
      <c r="W1112" s="26"/>
      <c r="X1112" s="26"/>
      <c r="Y1112" s="26">
        <v>6</v>
      </c>
      <c r="Z1112" s="26">
        <v>6</v>
      </c>
      <c r="AA1112" s="26">
        <v>4.5999999999999996</v>
      </c>
      <c r="AB1112" s="26">
        <v>0</v>
      </c>
      <c r="AC1112" s="26">
        <v>0</v>
      </c>
      <c r="AD1112" s="26">
        <v>0</v>
      </c>
      <c r="AE1112" s="26">
        <v>0</v>
      </c>
      <c r="AF1112" s="26"/>
      <c r="AG1112" s="26"/>
      <c r="AH1112" s="26">
        <v>21.4</v>
      </c>
    </row>
    <row r="1113" spans="1:34" x14ac:dyDescent="0.2">
      <c r="A1113" s="12" t="s">
        <v>232</v>
      </c>
      <c r="B1113" s="12" t="s">
        <v>231</v>
      </c>
      <c r="C1113" s="12" t="s">
        <v>82</v>
      </c>
      <c r="D1113" s="12" t="s">
        <v>10</v>
      </c>
      <c r="E1113" s="12" t="s">
        <v>8</v>
      </c>
      <c r="F1113" s="12" t="s">
        <v>12</v>
      </c>
      <c r="G1113" s="26"/>
      <c r="H1113" s="26">
        <v>0</v>
      </c>
      <c r="I1113" s="26"/>
      <c r="J1113" s="26"/>
      <c r="K1113" s="26"/>
      <c r="L1113" s="26">
        <v>0</v>
      </c>
      <c r="M1113" s="26">
        <v>0</v>
      </c>
      <c r="N1113" s="26">
        <v>0</v>
      </c>
      <c r="O1113" s="26">
        <v>0</v>
      </c>
      <c r="P1113" s="26">
        <v>0</v>
      </c>
      <c r="Q1113" s="26">
        <v>8.5</v>
      </c>
      <c r="R1113" s="26">
        <v>0</v>
      </c>
      <c r="S1113" s="26">
        <v>0</v>
      </c>
      <c r="T1113" s="26">
        <v>0</v>
      </c>
      <c r="U1113" s="26">
        <v>0</v>
      </c>
      <c r="V1113" s="26">
        <v>0</v>
      </c>
      <c r="W1113" s="26">
        <v>0</v>
      </c>
      <c r="X1113" s="26">
        <v>0</v>
      </c>
      <c r="Y1113" s="26">
        <v>0</v>
      </c>
      <c r="Z1113" s="26">
        <v>0</v>
      </c>
      <c r="AA1113" s="26">
        <v>0</v>
      </c>
      <c r="AB1113" s="26">
        <v>0</v>
      </c>
      <c r="AC1113" s="26">
        <v>0</v>
      </c>
      <c r="AD1113" s="26">
        <v>0</v>
      </c>
      <c r="AE1113" s="26">
        <v>0</v>
      </c>
      <c r="AF1113" s="26">
        <v>0</v>
      </c>
      <c r="AG1113" s="26"/>
      <c r="AH1113" s="26">
        <v>2.8</v>
      </c>
    </row>
    <row r="1114" spans="1:34" x14ac:dyDescent="0.2">
      <c r="A1114" s="12" t="s">
        <v>232</v>
      </c>
      <c r="B1114" s="12" t="s">
        <v>231</v>
      </c>
      <c r="C1114" s="12" t="s">
        <v>83</v>
      </c>
      <c r="D1114" s="12" t="s">
        <v>10</v>
      </c>
      <c r="E1114" s="12" t="s">
        <v>8</v>
      </c>
      <c r="F1114" s="12" t="s">
        <v>12</v>
      </c>
      <c r="G1114" s="26"/>
      <c r="H1114" s="26">
        <v>13.2</v>
      </c>
      <c r="I1114" s="26">
        <v>0</v>
      </c>
      <c r="J1114" s="26">
        <v>12.1</v>
      </c>
      <c r="K1114" s="26">
        <v>0</v>
      </c>
      <c r="L1114" s="26">
        <v>0</v>
      </c>
      <c r="M1114" s="26">
        <v>0</v>
      </c>
      <c r="N1114" s="26">
        <v>0</v>
      </c>
      <c r="O1114" s="26">
        <v>13.2</v>
      </c>
      <c r="P1114" s="26">
        <v>16.5</v>
      </c>
      <c r="Q1114" s="26">
        <v>33</v>
      </c>
      <c r="R1114" s="26">
        <v>44</v>
      </c>
      <c r="S1114" s="26">
        <v>44</v>
      </c>
      <c r="T1114" s="26">
        <v>7.7</v>
      </c>
      <c r="U1114" s="26">
        <v>5.5</v>
      </c>
      <c r="V1114" s="26">
        <v>3.3</v>
      </c>
      <c r="W1114" s="26">
        <v>2.2000000000000002</v>
      </c>
      <c r="X1114" s="26">
        <v>2.2000000000000002</v>
      </c>
      <c r="Y1114" s="26">
        <v>1.1000000000000001</v>
      </c>
      <c r="Z1114" s="26">
        <v>0.7</v>
      </c>
      <c r="AA1114" s="26">
        <v>0.4</v>
      </c>
      <c r="AB1114" s="26">
        <v>0.4</v>
      </c>
      <c r="AC1114" s="26">
        <v>0</v>
      </c>
      <c r="AD1114" s="26">
        <v>0</v>
      </c>
      <c r="AE1114" s="26">
        <v>0</v>
      </c>
      <c r="AF1114" s="26">
        <v>0</v>
      </c>
      <c r="AG1114" s="26"/>
      <c r="AH1114" s="26">
        <v>40.299999999999997</v>
      </c>
    </row>
    <row r="1115" spans="1:34" x14ac:dyDescent="0.2">
      <c r="A1115" s="12" t="s">
        <v>232</v>
      </c>
      <c r="B1115" s="12" t="s">
        <v>231</v>
      </c>
      <c r="C1115" s="12" t="s">
        <v>84</v>
      </c>
      <c r="D1115" s="12" t="s">
        <v>10</v>
      </c>
      <c r="E1115" s="12" t="s">
        <v>8</v>
      </c>
      <c r="F1115" s="12" t="s">
        <v>12</v>
      </c>
      <c r="G1115" s="26"/>
      <c r="H1115" s="26">
        <v>5.5</v>
      </c>
      <c r="I1115" s="26"/>
      <c r="J1115" s="26">
        <v>110</v>
      </c>
      <c r="K1115" s="26">
        <v>66</v>
      </c>
      <c r="L1115" s="26">
        <v>66</v>
      </c>
      <c r="M1115" s="26">
        <v>44</v>
      </c>
      <c r="N1115" s="26">
        <v>40.700000000000003</v>
      </c>
      <c r="O1115" s="26">
        <v>24.8</v>
      </c>
      <c r="P1115" s="26">
        <v>71.5</v>
      </c>
      <c r="Q1115" s="26">
        <v>69.3</v>
      </c>
      <c r="R1115" s="26">
        <v>66</v>
      </c>
      <c r="S1115" s="26">
        <v>62.4</v>
      </c>
      <c r="T1115" s="26">
        <v>59.7</v>
      </c>
      <c r="U1115" s="26">
        <v>0.6</v>
      </c>
      <c r="V1115" s="26">
        <v>0</v>
      </c>
      <c r="W1115" s="26">
        <v>0.3</v>
      </c>
      <c r="X1115" s="26">
        <v>0.2</v>
      </c>
      <c r="Y1115" s="26">
        <v>0.3</v>
      </c>
      <c r="Z1115" s="26">
        <v>0.1</v>
      </c>
      <c r="AA1115" s="26">
        <v>0.1</v>
      </c>
      <c r="AB1115" s="26">
        <v>0</v>
      </c>
      <c r="AC1115" s="26">
        <v>0</v>
      </c>
      <c r="AD1115" s="26">
        <v>0</v>
      </c>
      <c r="AE1115" s="26">
        <v>0</v>
      </c>
      <c r="AF1115" s="26">
        <v>0</v>
      </c>
      <c r="AG1115" s="26"/>
      <c r="AH1115" s="26">
        <v>65.900000000000006</v>
      </c>
    </row>
    <row r="1116" spans="1:34" x14ac:dyDescent="0.2">
      <c r="A1116" s="12" t="s">
        <v>232</v>
      </c>
      <c r="B1116" s="12" t="s">
        <v>231</v>
      </c>
      <c r="C1116" s="12" t="s">
        <v>85</v>
      </c>
      <c r="D1116" s="12" t="s">
        <v>10</v>
      </c>
      <c r="E1116" s="12" t="s">
        <v>8</v>
      </c>
      <c r="F1116" s="12" t="s">
        <v>12</v>
      </c>
      <c r="G1116" s="26"/>
      <c r="H1116" s="26">
        <v>0</v>
      </c>
      <c r="I1116" s="26"/>
      <c r="J1116" s="26">
        <v>0</v>
      </c>
      <c r="K1116" s="26"/>
      <c r="L1116" s="26">
        <v>0</v>
      </c>
      <c r="M1116" s="26">
        <v>0</v>
      </c>
      <c r="N1116" s="26">
        <v>0</v>
      </c>
      <c r="O1116" s="26">
        <v>0</v>
      </c>
      <c r="P1116" s="26">
        <v>0</v>
      </c>
      <c r="Q1116" s="26">
        <v>0</v>
      </c>
      <c r="R1116" s="26">
        <v>0</v>
      </c>
      <c r="S1116" s="26">
        <v>0</v>
      </c>
      <c r="T1116" s="26">
        <v>0</v>
      </c>
      <c r="U1116" s="26">
        <v>0</v>
      </c>
      <c r="V1116" s="26">
        <v>0</v>
      </c>
      <c r="W1116" s="26">
        <v>0</v>
      </c>
      <c r="X1116" s="26">
        <v>0</v>
      </c>
      <c r="Y1116" s="26">
        <v>0</v>
      </c>
      <c r="Z1116" s="26">
        <v>0</v>
      </c>
      <c r="AA1116" s="26">
        <v>0</v>
      </c>
      <c r="AB1116" s="26">
        <v>0</v>
      </c>
      <c r="AC1116" s="26">
        <v>0</v>
      </c>
      <c r="AD1116" s="26">
        <v>0</v>
      </c>
      <c r="AE1116" s="26">
        <v>0</v>
      </c>
      <c r="AF1116" s="26">
        <v>0</v>
      </c>
      <c r="AG1116" s="26"/>
      <c r="AH1116" s="26">
        <v>0</v>
      </c>
    </row>
    <row r="1117" spans="1:34" x14ac:dyDescent="0.2">
      <c r="A1117" s="12" t="s">
        <v>232</v>
      </c>
      <c r="B1117" s="12" t="s">
        <v>231</v>
      </c>
      <c r="C1117" s="12" t="s">
        <v>86</v>
      </c>
      <c r="D1117" s="12" t="s">
        <v>10</v>
      </c>
      <c r="E1117" s="12" t="s">
        <v>8</v>
      </c>
      <c r="F1117" s="12" t="s">
        <v>12</v>
      </c>
      <c r="G1117" s="26"/>
      <c r="H1117" s="26">
        <v>23.1</v>
      </c>
      <c r="I1117" s="26"/>
      <c r="J1117" s="26"/>
      <c r="K1117" s="26"/>
      <c r="L1117" s="26"/>
      <c r="M1117" s="26">
        <v>0</v>
      </c>
      <c r="N1117" s="26">
        <v>0</v>
      </c>
      <c r="O1117" s="26">
        <v>0</v>
      </c>
      <c r="P1117" s="26">
        <v>0</v>
      </c>
      <c r="Q1117" s="26">
        <v>0</v>
      </c>
      <c r="R1117" s="26">
        <v>0</v>
      </c>
      <c r="S1117" s="26">
        <v>0</v>
      </c>
      <c r="T1117" s="26">
        <v>0</v>
      </c>
      <c r="U1117" s="26">
        <v>0</v>
      </c>
      <c r="V1117" s="26">
        <v>0</v>
      </c>
      <c r="W1117" s="26">
        <v>0</v>
      </c>
      <c r="X1117" s="26">
        <v>0</v>
      </c>
      <c r="Y1117" s="26">
        <v>0</v>
      </c>
      <c r="Z1117" s="26">
        <v>0</v>
      </c>
      <c r="AA1117" s="26">
        <v>0</v>
      </c>
      <c r="AB1117" s="26">
        <v>0</v>
      </c>
      <c r="AC1117" s="26">
        <v>0</v>
      </c>
      <c r="AD1117" s="26">
        <v>0</v>
      </c>
      <c r="AE1117" s="26">
        <v>0</v>
      </c>
      <c r="AF1117" s="26"/>
      <c r="AG1117" s="26"/>
      <c r="AH1117" s="26">
        <v>0</v>
      </c>
    </row>
    <row r="1118" spans="1:34" x14ac:dyDescent="0.2">
      <c r="A1118" s="12" t="s">
        <v>232</v>
      </c>
      <c r="B1118" s="12" t="s">
        <v>231</v>
      </c>
      <c r="C1118" s="12" t="s">
        <v>87</v>
      </c>
      <c r="D1118" s="12" t="s">
        <v>10</v>
      </c>
      <c r="E1118" s="12" t="s">
        <v>8</v>
      </c>
      <c r="F1118" s="12" t="s">
        <v>12</v>
      </c>
      <c r="G1118" s="26"/>
      <c r="H1118" s="26">
        <v>0</v>
      </c>
      <c r="I1118" s="26"/>
      <c r="J1118" s="26">
        <v>0</v>
      </c>
      <c r="K1118" s="26">
        <v>0</v>
      </c>
      <c r="L1118" s="26">
        <v>0</v>
      </c>
      <c r="M1118" s="26">
        <v>0</v>
      </c>
      <c r="N1118" s="26"/>
      <c r="O1118" s="26"/>
      <c r="P1118" s="26">
        <v>0</v>
      </c>
      <c r="Q1118" s="26">
        <v>0</v>
      </c>
      <c r="R1118" s="26">
        <v>0</v>
      </c>
      <c r="S1118" s="26">
        <v>0</v>
      </c>
      <c r="T1118" s="26">
        <v>0</v>
      </c>
      <c r="U1118" s="26">
        <v>0</v>
      </c>
      <c r="V1118" s="26">
        <v>0</v>
      </c>
      <c r="W1118" s="26">
        <v>0</v>
      </c>
      <c r="X1118" s="26">
        <v>0</v>
      </c>
      <c r="Y1118" s="26">
        <v>0</v>
      </c>
      <c r="Z1118" s="26">
        <v>0</v>
      </c>
      <c r="AA1118" s="26">
        <v>0</v>
      </c>
      <c r="AB1118" s="26">
        <v>0</v>
      </c>
      <c r="AC1118" s="26">
        <v>0</v>
      </c>
      <c r="AD1118" s="26">
        <v>0</v>
      </c>
      <c r="AE1118" s="26">
        <v>0</v>
      </c>
      <c r="AF1118" s="26">
        <v>0</v>
      </c>
      <c r="AG1118" s="26"/>
      <c r="AH1118" s="26">
        <v>0</v>
      </c>
    </row>
    <row r="1119" spans="1:34" x14ac:dyDescent="0.2">
      <c r="A1119" s="12" t="s">
        <v>232</v>
      </c>
      <c r="B1119" s="12" t="s">
        <v>231</v>
      </c>
      <c r="C1119" s="12" t="s">
        <v>88</v>
      </c>
      <c r="D1119" s="12" t="s">
        <v>10</v>
      </c>
      <c r="E1119" s="12" t="s">
        <v>8</v>
      </c>
      <c r="F1119" s="12" t="s">
        <v>12</v>
      </c>
      <c r="G1119" s="26"/>
      <c r="H1119" s="26">
        <v>0</v>
      </c>
      <c r="I1119" s="26"/>
      <c r="J1119" s="26"/>
      <c r="K1119" s="26">
        <v>0</v>
      </c>
      <c r="L1119" s="26"/>
      <c r="M1119" s="26"/>
      <c r="N1119" s="26"/>
      <c r="O1119" s="26"/>
      <c r="P1119" s="26">
        <v>0</v>
      </c>
      <c r="Q1119" s="26">
        <v>0</v>
      </c>
      <c r="R1119" s="26">
        <v>0</v>
      </c>
      <c r="S1119" s="26">
        <v>0</v>
      </c>
      <c r="T1119" s="26">
        <v>0</v>
      </c>
      <c r="U1119" s="26">
        <v>0</v>
      </c>
      <c r="V1119" s="26">
        <v>0</v>
      </c>
      <c r="W1119" s="26">
        <v>0</v>
      </c>
      <c r="X1119" s="26">
        <v>0</v>
      </c>
      <c r="Y1119" s="26">
        <v>0</v>
      </c>
      <c r="Z1119" s="26">
        <v>0</v>
      </c>
      <c r="AA1119" s="26">
        <v>0</v>
      </c>
      <c r="AB1119" s="26">
        <v>0</v>
      </c>
      <c r="AC1119" s="26">
        <v>0</v>
      </c>
      <c r="AD1119" s="26">
        <v>0</v>
      </c>
      <c r="AE1119" s="26">
        <v>0</v>
      </c>
      <c r="AF1119" s="26"/>
      <c r="AG1119" s="26"/>
      <c r="AH1119" s="26">
        <v>0</v>
      </c>
    </row>
    <row r="1120" spans="1:34" x14ac:dyDescent="0.2">
      <c r="A1120" s="12" t="s">
        <v>232</v>
      </c>
      <c r="B1120" s="12" t="s">
        <v>231</v>
      </c>
      <c r="C1120" s="12" t="s">
        <v>89</v>
      </c>
      <c r="D1120" s="12" t="s">
        <v>10</v>
      </c>
      <c r="E1120" s="12" t="s">
        <v>8</v>
      </c>
      <c r="F1120" s="12" t="s">
        <v>12</v>
      </c>
      <c r="G1120" s="26"/>
      <c r="H1120" s="26">
        <v>0.1</v>
      </c>
      <c r="I1120" s="26"/>
      <c r="J1120" s="26"/>
      <c r="K1120" s="26"/>
      <c r="L1120" s="26">
        <v>0.1</v>
      </c>
      <c r="M1120" s="26">
        <v>0</v>
      </c>
      <c r="N1120" s="26">
        <v>0</v>
      </c>
      <c r="O1120" s="26">
        <v>0</v>
      </c>
      <c r="P1120" s="26">
        <v>0</v>
      </c>
      <c r="Q1120" s="26">
        <v>0</v>
      </c>
      <c r="R1120" s="26">
        <v>0</v>
      </c>
      <c r="S1120" s="26">
        <v>0.1</v>
      </c>
      <c r="T1120" s="26">
        <v>0.6</v>
      </c>
      <c r="U1120" s="26">
        <v>0</v>
      </c>
      <c r="V1120" s="26">
        <v>0</v>
      </c>
      <c r="W1120" s="26">
        <v>0</v>
      </c>
      <c r="X1120" s="26">
        <v>0</v>
      </c>
      <c r="Y1120" s="26">
        <v>0</v>
      </c>
      <c r="Z1120" s="26">
        <v>0</v>
      </c>
      <c r="AA1120" s="26">
        <v>0</v>
      </c>
      <c r="AB1120" s="26">
        <v>0</v>
      </c>
      <c r="AC1120" s="26">
        <v>0</v>
      </c>
      <c r="AD1120" s="26">
        <v>0</v>
      </c>
      <c r="AE1120" s="26">
        <v>0</v>
      </c>
      <c r="AF1120" s="26">
        <v>0</v>
      </c>
      <c r="AG1120" s="26"/>
      <c r="AH1120" s="26">
        <v>0</v>
      </c>
    </row>
    <row r="1121" spans="1:34" x14ac:dyDescent="0.2">
      <c r="A1121" s="12" t="s">
        <v>232</v>
      </c>
      <c r="B1121" s="12" t="s">
        <v>231</v>
      </c>
      <c r="C1121" s="12" t="s">
        <v>90</v>
      </c>
      <c r="D1121" s="12" t="s">
        <v>10</v>
      </c>
      <c r="E1121" s="12" t="s">
        <v>8</v>
      </c>
      <c r="F1121" s="12" t="s">
        <v>12</v>
      </c>
      <c r="G1121" s="26"/>
      <c r="H1121" s="26">
        <v>0</v>
      </c>
      <c r="I1121" s="26"/>
      <c r="J1121" s="26"/>
      <c r="K1121" s="26"/>
      <c r="L1121" s="26"/>
      <c r="M1121" s="26">
        <v>0</v>
      </c>
      <c r="N1121" s="26">
        <v>0</v>
      </c>
      <c r="O1121" s="26">
        <v>0</v>
      </c>
      <c r="P1121" s="26">
        <v>0</v>
      </c>
      <c r="Q1121" s="26">
        <v>0</v>
      </c>
      <c r="R1121" s="26">
        <v>0</v>
      </c>
      <c r="S1121" s="26">
        <v>0</v>
      </c>
      <c r="T1121" s="26">
        <v>0</v>
      </c>
      <c r="U1121" s="26">
        <v>0</v>
      </c>
      <c r="V1121" s="26">
        <v>0</v>
      </c>
      <c r="W1121" s="26">
        <v>0</v>
      </c>
      <c r="X1121" s="26">
        <v>0</v>
      </c>
      <c r="Y1121" s="26">
        <v>0</v>
      </c>
      <c r="Z1121" s="26">
        <v>0</v>
      </c>
      <c r="AA1121" s="26">
        <v>0</v>
      </c>
      <c r="AB1121" s="26">
        <v>0</v>
      </c>
      <c r="AC1121" s="26">
        <v>0</v>
      </c>
      <c r="AD1121" s="26">
        <v>0</v>
      </c>
      <c r="AE1121" s="26">
        <v>0</v>
      </c>
      <c r="AF1121" s="26">
        <v>0</v>
      </c>
      <c r="AG1121" s="26"/>
      <c r="AH1121" s="26">
        <v>0</v>
      </c>
    </row>
    <row r="1122" spans="1:34" x14ac:dyDescent="0.2">
      <c r="A1122" s="12" t="s">
        <v>232</v>
      </c>
      <c r="B1122" s="12" t="s">
        <v>231</v>
      </c>
      <c r="C1122" s="12" t="s">
        <v>91</v>
      </c>
      <c r="D1122" s="12" t="s">
        <v>10</v>
      </c>
      <c r="E1122" s="12" t="s">
        <v>8</v>
      </c>
      <c r="F1122" s="12" t="s">
        <v>12</v>
      </c>
      <c r="G1122" s="26">
        <v>1.1000000000000001</v>
      </c>
      <c r="H1122" s="26">
        <v>0.3</v>
      </c>
      <c r="I1122" s="26">
        <v>0.4</v>
      </c>
      <c r="J1122" s="26">
        <v>0.3</v>
      </c>
      <c r="K1122" s="26">
        <v>0.1</v>
      </c>
      <c r="L1122" s="26">
        <v>0.3</v>
      </c>
      <c r="M1122" s="26">
        <v>0.1</v>
      </c>
      <c r="N1122" s="26">
        <v>0.7</v>
      </c>
      <c r="O1122" s="26">
        <v>0.1</v>
      </c>
      <c r="P1122" s="26">
        <v>0.2</v>
      </c>
      <c r="Q1122" s="26">
        <v>0.2</v>
      </c>
      <c r="R1122" s="26">
        <v>0.2</v>
      </c>
      <c r="S1122" s="26">
        <v>0.1</v>
      </c>
      <c r="T1122" s="26">
        <v>0.3</v>
      </c>
      <c r="U1122" s="26">
        <v>0</v>
      </c>
      <c r="V1122" s="26">
        <v>0</v>
      </c>
      <c r="W1122" s="26">
        <v>0</v>
      </c>
      <c r="X1122" s="26">
        <v>0</v>
      </c>
      <c r="Y1122" s="26">
        <v>0</v>
      </c>
      <c r="Z1122" s="26">
        <v>0</v>
      </c>
      <c r="AA1122" s="26">
        <v>0</v>
      </c>
      <c r="AB1122" s="26">
        <v>0</v>
      </c>
      <c r="AC1122" s="26">
        <v>0</v>
      </c>
      <c r="AD1122" s="26">
        <v>0</v>
      </c>
      <c r="AE1122" s="26">
        <v>0</v>
      </c>
      <c r="AF1122" s="26">
        <v>0</v>
      </c>
      <c r="AG1122" s="26"/>
      <c r="AH1122" s="26">
        <v>0.2</v>
      </c>
    </row>
    <row r="1123" spans="1:34" x14ac:dyDescent="0.2">
      <c r="A1123" s="12" t="s">
        <v>232</v>
      </c>
      <c r="B1123" s="12" t="s">
        <v>231</v>
      </c>
      <c r="C1123" s="12" t="s">
        <v>249</v>
      </c>
      <c r="D1123" s="12" t="s">
        <v>10</v>
      </c>
      <c r="E1123" s="12" t="s">
        <v>8</v>
      </c>
      <c r="F1123" s="12" t="s">
        <v>12</v>
      </c>
      <c r="G1123" s="26">
        <v>0</v>
      </c>
      <c r="H1123" s="26">
        <v>0</v>
      </c>
      <c r="I1123" s="26">
        <v>0</v>
      </c>
      <c r="J1123" s="26">
        <v>0</v>
      </c>
      <c r="K1123" s="26">
        <v>0</v>
      </c>
      <c r="L1123" s="26">
        <v>0</v>
      </c>
      <c r="M1123" s="26">
        <v>0</v>
      </c>
      <c r="N1123" s="26"/>
      <c r="O1123" s="26"/>
      <c r="P1123" s="26">
        <v>0</v>
      </c>
      <c r="Q1123" s="26">
        <v>0</v>
      </c>
      <c r="R1123" s="26">
        <v>0</v>
      </c>
      <c r="S1123" s="26">
        <v>0</v>
      </c>
      <c r="T1123" s="26">
        <v>0</v>
      </c>
      <c r="U1123" s="26">
        <v>0</v>
      </c>
      <c r="V1123" s="26">
        <v>0</v>
      </c>
      <c r="W1123" s="26">
        <v>0</v>
      </c>
      <c r="X1123" s="26">
        <v>0</v>
      </c>
      <c r="Y1123" s="26">
        <v>0</v>
      </c>
      <c r="Z1123" s="26">
        <v>0</v>
      </c>
      <c r="AA1123" s="26">
        <v>0</v>
      </c>
      <c r="AB1123" s="26">
        <v>0</v>
      </c>
      <c r="AC1123" s="26">
        <v>0</v>
      </c>
      <c r="AD1123" s="26">
        <v>0</v>
      </c>
      <c r="AE1123" s="26">
        <v>0</v>
      </c>
      <c r="AF1123" s="26"/>
      <c r="AG1123" s="26"/>
      <c r="AH1123" s="26">
        <v>0</v>
      </c>
    </row>
    <row r="1124" spans="1:34" x14ac:dyDescent="0.2">
      <c r="A1124" s="12" t="s">
        <v>232</v>
      </c>
      <c r="B1124" s="12" t="s">
        <v>231</v>
      </c>
      <c r="C1124" s="12" t="s">
        <v>92</v>
      </c>
      <c r="D1124" s="12" t="s">
        <v>10</v>
      </c>
      <c r="E1124" s="12" t="s">
        <v>8</v>
      </c>
      <c r="F1124" s="12" t="s">
        <v>12</v>
      </c>
      <c r="G1124" s="26"/>
      <c r="H1124" s="26">
        <v>0</v>
      </c>
      <c r="I1124" s="26"/>
      <c r="J1124" s="26"/>
      <c r="K1124" s="26"/>
      <c r="L1124" s="26"/>
      <c r="M1124" s="26"/>
      <c r="N1124" s="26">
        <v>0</v>
      </c>
      <c r="O1124" s="26">
        <v>0</v>
      </c>
      <c r="P1124" s="26">
        <v>0</v>
      </c>
      <c r="Q1124" s="26">
        <v>0</v>
      </c>
      <c r="R1124" s="26">
        <v>0</v>
      </c>
      <c r="S1124" s="26">
        <v>0</v>
      </c>
      <c r="T1124" s="26">
        <v>0</v>
      </c>
      <c r="U1124" s="26">
        <v>0</v>
      </c>
      <c r="V1124" s="26">
        <v>0</v>
      </c>
      <c r="W1124" s="26">
        <v>0</v>
      </c>
      <c r="X1124" s="26">
        <v>0</v>
      </c>
      <c r="Y1124" s="26">
        <v>0</v>
      </c>
      <c r="Z1124" s="26">
        <v>0</v>
      </c>
      <c r="AA1124" s="26">
        <v>0</v>
      </c>
      <c r="AB1124" s="26">
        <v>0</v>
      </c>
      <c r="AC1124" s="26">
        <v>0</v>
      </c>
      <c r="AD1124" s="26">
        <v>0</v>
      </c>
      <c r="AE1124" s="26">
        <v>0</v>
      </c>
      <c r="AF1124" s="26">
        <v>0</v>
      </c>
      <c r="AG1124" s="26"/>
      <c r="AH1124" s="26">
        <v>0</v>
      </c>
    </row>
    <row r="1125" spans="1:34" x14ac:dyDescent="0.2">
      <c r="A1125" s="12" t="s">
        <v>232</v>
      </c>
      <c r="B1125" s="12" t="s">
        <v>231</v>
      </c>
      <c r="C1125" s="12" t="s">
        <v>93</v>
      </c>
      <c r="D1125" s="12" t="s">
        <v>10</v>
      </c>
      <c r="E1125" s="12" t="s">
        <v>8</v>
      </c>
      <c r="F1125" s="12" t="s">
        <v>12</v>
      </c>
      <c r="G1125" s="26"/>
      <c r="H1125" s="26">
        <v>0</v>
      </c>
      <c r="I1125" s="26"/>
      <c r="J1125" s="26">
        <v>0</v>
      </c>
      <c r="K1125" s="26">
        <v>0</v>
      </c>
      <c r="L1125" s="26">
        <v>0</v>
      </c>
      <c r="M1125" s="26">
        <v>3.3</v>
      </c>
      <c r="N1125" s="26">
        <v>0</v>
      </c>
      <c r="O1125" s="26">
        <v>0</v>
      </c>
      <c r="P1125" s="26">
        <v>0</v>
      </c>
      <c r="Q1125" s="26">
        <v>0</v>
      </c>
      <c r="R1125" s="26">
        <v>0</v>
      </c>
      <c r="S1125" s="26">
        <v>0</v>
      </c>
      <c r="T1125" s="26">
        <v>0</v>
      </c>
      <c r="U1125" s="26">
        <v>0</v>
      </c>
      <c r="V1125" s="26">
        <v>0</v>
      </c>
      <c r="W1125" s="26">
        <v>0</v>
      </c>
      <c r="X1125" s="26">
        <v>0</v>
      </c>
      <c r="Y1125" s="26">
        <v>0</v>
      </c>
      <c r="Z1125" s="26">
        <v>0</v>
      </c>
      <c r="AA1125" s="26">
        <v>0</v>
      </c>
      <c r="AB1125" s="26">
        <v>0</v>
      </c>
      <c r="AC1125" s="26">
        <v>0</v>
      </c>
      <c r="AD1125" s="26">
        <v>0</v>
      </c>
      <c r="AE1125" s="26">
        <v>0</v>
      </c>
      <c r="AF1125" s="26">
        <v>0</v>
      </c>
      <c r="AG1125" s="26"/>
      <c r="AH1125" s="26">
        <v>0</v>
      </c>
    </row>
    <row r="1126" spans="1:34" x14ac:dyDescent="0.2">
      <c r="A1126" s="12" t="s">
        <v>232</v>
      </c>
      <c r="B1126" s="12" t="s">
        <v>231</v>
      </c>
      <c r="C1126" s="12" t="s">
        <v>94</v>
      </c>
      <c r="D1126" s="12" t="s">
        <v>10</v>
      </c>
      <c r="E1126" s="12" t="s">
        <v>8</v>
      </c>
      <c r="F1126" s="12" t="s">
        <v>12</v>
      </c>
      <c r="G1126" s="26"/>
      <c r="H1126" s="26">
        <v>0</v>
      </c>
      <c r="I1126" s="26"/>
      <c r="J1126" s="26"/>
      <c r="K1126" s="26"/>
      <c r="L1126" s="26">
        <v>0</v>
      </c>
      <c r="M1126" s="26">
        <v>20.9</v>
      </c>
      <c r="N1126" s="26">
        <v>0</v>
      </c>
      <c r="O1126" s="26">
        <v>0</v>
      </c>
      <c r="P1126" s="26">
        <v>0.4</v>
      </c>
      <c r="Q1126" s="26">
        <v>0.9</v>
      </c>
      <c r="R1126" s="26">
        <v>0</v>
      </c>
      <c r="S1126" s="26">
        <v>12.7</v>
      </c>
      <c r="T1126" s="26">
        <v>0</v>
      </c>
      <c r="U1126" s="26">
        <v>0</v>
      </c>
      <c r="V1126" s="26">
        <v>0</v>
      </c>
      <c r="W1126" s="26">
        <v>0</v>
      </c>
      <c r="X1126" s="26">
        <v>0</v>
      </c>
      <c r="Y1126" s="26">
        <v>0</v>
      </c>
      <c r="Z1126" s="26">
        <v>0</v>
      </c>
      <c r="AA1126" s="26">
        <v>0</v>
      </c>
      <c r="AB1126" s="26">
        <v>0</v>
      </c>
      <c r="AC1126" s="26">
        <v>0</v>
      </c>
      <c r="AD1126" s="26">
        <v>0</v>
      </c>
      <c r="AE1126" s="26">
        <v>0</v>
      </c>
      <c r="AF1126" s="26">
        <v>0</v>
      </c>
      <c r="AG1126" s="26"/>
      <c r="AH1126" s="26">
        <v>4.5</v>
      </c>
    </row>
    <row r="1127" spans="1:34" x14ac:dyDescent="0.2">
      <c r="A1127" s="12" t="s">
        <v>232</v>
      </c>
      <c r="B1127" s="12" t="s">
        <v>231</v>
      </c>
      <c r="C1127" s="12" t="s">
        <v>95</v>
      </c>
      <c r="D1127" s="12" t="s">
        <v>10</v>
      </c>
      <c r="E1127" s="12" t="s">
        <v>8</v>
      </c>
      <c r="F1127" s="12" t="s">
        <v>12</v>
      </c>
      <c r="G1127" s="26"/>
      <c r="H1127" s="26">
        <v>0</v>
      </c>
      <c r="I1127" s="26">
        <v>0</v>
      </c>
      <c r="J1127" s="26">
        <v>0</v>
      </c>
      <c r="K1127" s="26">
        <v>0</v>
      </c>
      <c r="L1127" s="26">
        <v>0</v>
      </c>
      <c r="M1127" s="26">
        <v>0</v>
      </c>
      <c r="N1127" s="26">
        <v>0</v>
      </c>
      <c r="O1127" s="26">
        <v>0</v>
      </c>
      <c r="P1127" s="26">
        <v>0</v>
      </c>
      <c r="Q1127" s="26">
        <v>0</v>
      </c>
      <c r="R1127" s="26">
        <v>0</v>
      </c>
      <c r="S1127" s="26">
        <v>0</v>
      </c>
      <c r="T1127" s="26">
        <v>0</v>
      </c>
      <c r="U1127" s="26">
        <v>0</v>
      </c>
      <c r="V1127" s="26">
        <v>0</v>
      </c>
      <c r="W1127" s="26">
        <v>0</v>
      </c>
      <c r="X1127" s="26">
        <v>0</v>
      </c>
      <c r="Y1127" s="26">
        <v>0</v>
      </c>
      <c r="Z1127" s="26">
        <v>0</v>
      </c>
      <c r="AA1127" s="26">
        <v>0</v>
      </c>
      <c r="AB1127" s="26">
        <v>0</v>
      </c>
      <c r="AC1127" s="26">
        <v>0</v>
      </c>
      <c r="AD1127" s="26">
        <v>0</v>
      </c>
      <c r="AE1127" s="26">
        <v>0</v>
      </c>
      <c r="AF1127" s="26">
        <v>0</v>
      </c>
      <c r="AG1127" s="26"/>
      <c r="AH1127" s="26">
        <v>0</v>
      </c>
    </row>
    <row r="1128" spans="1:34" x14ac:dyDescent="0.2">
      <c r="A1128" s="12" t="s">
        <v>232</v>
      </c>
      <c r="B1128" s="12" t="s">
        <v>231</v>
      </c>
      <c r="C1128" s="12" t="s">
        <v>96</v>
      </c>
      <c r="D1128" s="12" t="s">
        <v>10</v>
      </c>
      <c r="E1128" s="12" t="s">
        <v>8</v>
      </c>
      <c r="F1128" s="12" t="s">
        <v>12</v>
      </c>
      <c r="G1128" s="26"/>
      <c r="H1128" s="26">
        <v>0</v>
      </c>
      <c r="I1128" s="26">
        <v>0</v>
      </c>
      <c r="J1128" s="26">
        <v>0</v>
      </c>
      <c r="K1128" s="26">
        <v>0</v>
      </c>
      <c r="L1128" s="26">
        <v>0</v>
      </c>
      <c r="M1128" s="26">
        <v>0</v>
      </c>
      <c r="N1128" s="26">
        <v>0</v>
      </c>
      <c r="O1128" s="26">
        <v>0</v>
      </c>
      <c r="P1128" s="26">
        <v>0</v>
      </c>
      <c r="Q1128" s="26">
        <v>0</v>
      </c>
      <c r="R1128" s="26">
        <v>0</v>
      </c>
      <c r="S1128" s="26">
        <v>0</v>
      </c>
      <c r="T1128" s="26">
        <v>0</v>
      </c>
      <c r="U1128" s="26">
        <v>0</v>
      </c>
      <c r="V1128" s="26">
        <v>0</v>
      </c>
      <c r="W1128" s="26">
        <v>0</v>
      </c>
      <c r="X1128" s="26">
        <v>0</v>
      </c>
      <c r="Y1128" s="26">
        <v>0</v>
      </c>
      <c r="Z1128" s="26">
        <v>0</v>
      </c>
      <c r="AA1128" s="26">
        <v>0</v>
      </c>
      <c r="AB1128" s="26">
        <v>0</v>
      </c>
      <c r="AC1128" s="26">
        <v>0</v>
      </c>
      <c r="AD1128" s="26">
        <v>0</v>
      </c>
      <c r="AE1128" s="26">
        <v>0</v>
      </c>
      <c r="AF1128" s="26">
        <v>0</v>
      </c>
      <c r="AG1128" s="26"/>
      <c r="AH1128" s="26">
        <v>0</v>
      </c>
    </row>
    <row r="1129" spans="1:34" x14ac:dyDescent="0.2">
      <c r="A1129" s="12" t="s">
        <v>232</v>
      </c>
      <c r="B1129" s="12" t="s">
        <v>231</v>
      </c>
      <c r="C1129" s="12" t="s">
        <v>97</v>
      </c>
      <c r="D1129" s="12" t="s">
        <v>10</v>
      </c>
      <c r="E1129" s="12" t="s">
        <v>8</v>
      </c>
      <c r="F1129" s="12" t="s">
        <v>12</v>
      </c>
      <c r="G1129" s="26">
        <v>0</v>
      </c>
      <c r="H1129" s="26">
        <v>0</v>
      </c>
      <c r="I1129" s="26"/>
      <c r="J1129" s="26"/>
      <c r="K1129" s="26"/>
      <c r="L1129" s="26">
        <v>0</v>
      </c>
      <c r="M1129" s="26">
        <v>0</v>
      </c>
      <c r="N1129" s="26">
        <v>0</v>
      </c>
      <c r="O1129" s="26">
        <v>0</v>
      </c>
      <c r="P1129" s="26">
        <v>0</v>
      </c>
      <c r="Q1129" s="26">
        <v>0</v>
      </c>
      <c r="R1129" s="26">
        <v>0</v>
      </c>
      <c r="S1129" s="26">
        <v>0</v>
      </c>
      <c r="T1129" s="26">
        <v>0</v>
      </c>
      <c r="U1129" s="26">
        <v>0</v>
      </c>
      <c r="V1129" s="26">
        <v>0.2</v>
      </c>
      <c r="W1129" s="26">
        <v>0</v>
      </c>
      <c r="X1129" s="26">
        <v>0</v>
      </c>
      <c r="Y1129" s="26">
        <v>0</v>
      </c>
      <c r="Z1129" s="26">
        <v>0</v>
      </c>
      <c r="AA1129" s="26">
        <v>0</v>
      </c>
      <c r="AB1129" s="26">
        <v>0</v>
      </c>
      <c r="AC1129" s="26">
        <v>0</v>
      </c>
      <c r="AD1129" s="26">
        <v>0</v>
      </c>
      <c r="AE1129" s="26">
        <v>0</v>
      </c>
      <c r="AF1129" s="26">
        <v>0</v>
      </c>
      <c r="AG1129" s="26"/>
      <c r="AH1129" s="26">
        <v>0</v>
      </c>
    </row>
    <row r="1130" spans="1:34" x14ac:dyDescent="0.2">
      <c r="A1130" s="12" t="s">
        <v>232</v>
      </c>
      <c r="B1130" s="12" t="s">
        <v>231</v>
      </c>
      <c r="C1130" s="12" t="s">
        <v>98</v>
      </c>
      <c r="D1130" s="12" t="s">
        <v>10</v>
      </c>
      <c r="E1130" s="12" t="s">
        <v>8</v>
      </c>
      <c r="F1130" s="12" t="s">
        <v>12</v>
      </c>
      <c r="G1130" s="26"/>
      <c r="H1130" s="26">
        <v>0</v>
      </c>
      <c r="I1130" s="26"/>
      <c r="J1130" s="26"/>
      <c r="K1130" s="26"/>
      <c r="L1130" s="26"/>
      <c r="M1130" s="26">
        <v>0</v>
      </c>
      <c r="N1130" s="26">
        <v>0</v>
      </c>
      <c r="O1130" s="26">
        <v>0</v>
      </c>
      <c r="P1130" s="26">
        <v>0</v>
      </c>
      <c r="Q1130" s="26">
        <v>0</v>
      </c>
      <c r="R1130" s="26">
        <v>0</v>
      </c>
      <c r="S1130" s="26">
        <v>0</v>
      </c>
      <c r="T1130" s="26">
        <v>0</v>
      </c>
      <c r="U1130" s="26">
        <v>0</v>
      </c>
      <c r="V1130" s="26">
        <v>0</v>
      </c>
      <c r="W1130" s="26">
        <v>0</v>
      </c>
      <c r="X1130" s="26">
        <v>0</v>
      </c>
      <c r="Y1130" s="26">
        <v>0</v>
      </c>
      <c r="Z1130" s="26">
        <v>0</v>
      </c>
      <c r="AA1130" s="26">
        <v>0</v>
      </c>
      <c r="AB1130" s="26">
        <v>0</v>
      </c>
      <c r="AC1130" s="26">
        <v>0</v>
      </c>
      <c r="AD1130" s="26">
        <v>0</v>
      </c>
      <c r="AE1130" s="26">
        <v>0</v>
      </c>
      <c r="AF1130" s="26">
        <v>0</v>
      </c>
      <c r="AG1130" s="26"/>
      <c r="AH1130" s="26">
        <v>0</v>
      </c>
    </row>
    <row r="1131" spans="1:34" x14ac:dyDescent="0.2">
      <c r="A1131" s="12" t="s">
        <v>232</v>
      </c>
      <c r="B1131" s="12" t="s">
        <v>231</v>
      </c>
      <c r="C1131" s="12" t="s">
        <v>99</v>
      </c>
      <c r="D1131" s="12" t="s">
        <v>10</v>
      </c>
      <c r="E1131" s="12" t="s">
        <v>8</v>
      </c>
      <c r="F1131" s="12" t="s">
        <v>12</v>
      </c>
      <c r="G1131" s="26"/>
      <c r="H1131" s="26">
        <v>0.1</v>
      </c>
      <c r="I1131" s="26"/>
      <c r="J1131" s="26"/>
      <c r="K1131" s="26">
        <v>1</v>
      </c>
      <c r="L1131" s="26">
        <v>0.1</v>
      </c>
      <c r="M1131" s="26">
        <v>0.1</v>
      </c>
      <c r="N1131" s="26">
        <v>0.1</v>
      </c>
      <c r="O1131" s="26">
        <v>0</v>
      </c>
      <c r="P1131" s="26">
        <v>0.1</v>
      </c>
      <c r="Q1131" s="26">
        <v>0</v>
      </c>
      <c r="R1131" s="26">
        <v>0</v>
      </c>
      <c r="S1131" s="26">
        <v>0</v>
      </c>
      <c r="T1131" s="26">
        <v>0</v>
      </c>
      <c r="U1131" s="26">
        <v>0</v>
      </c>
      <c r="V1131" s="26">
        <v>0</v>
      </c>
      <c r="W1131" s="26">
        <v>0</v>
      </c>
      <c r="X1131" s="26">
        <v>0</v>
      </c>
      <c r="Y1131" s="26">
        <v>0</v>
      </c>
      <c r="Z1131" s="26">
        <v>0</v>
      </c>
      <c r="AA1131" s="26">
        <v>0</v>
      </c>
      <c r="AB1131" s="26">
        <v>0</v>
      </c>
      <c r="AC1131" s="26">
        <v>0</v>
      </c>
      <c r="AD1131" s="26">
        <v>0</v>
      </c>
      <c r="AE1131" s="26">
        <v>0</v>
      </c>
      <c r="AF1131" s="26">
        <v>0</v>
      </c>
      <c r="AG1131" s="26"/>
      <c r="AH1131" s="26">
        <v>0</v>
      </c>
    </row>
    <row r="1132" spans="1:34" s="12" customFormat="1" x14ac:dyDescent="0.2">
      <c r="A1132" s="12" t="s">
        <v>232</v>
      </c>
      <c r="B1132" s="12" t="s">
        <v>231</v>
      </c>
      <c r="C1132" s="12" t="s">
        <v>100</v>
      </c>
      <c r="D1132" s="12" t="s">
        <v>10</v>
      </c>
      <c r="E1132" s="12" t="s">
        <v>8</v>
      </c>
      <c r="F1132" s="12" t="s">
        <v>12</v>
      </c>
      <c r="G1132" s="26"/>
      <c r="H1132" s="26">
        <v>18409.599999999999</v>
      </c>
      <c r="I1132" s="26">
        <v>6551.6</v>
      </c>
      <c r="J1132" s="26">
        <v>2956.8</v>
      </c>
      <c r="K1132" s="26">
        <v>602.79999999999995</v>
      </c>
      <c r="L1132" s="26">
        <v>525.79999999999995</v>
      </c>
      <c r="M1132" s="26">
        <v>0</v>
      </c>
      <c r="N1132" s="26">
        <v>0</v>
      </c>
      <c r="O1132" s="26">
        <v>0</v>
      </c>
      <c r="P1132" s="26">
        <v>0</v>
      </c>
      <c r="Q1132" s="26">
        <v>187.5</v>
      </c>
      <c r="R1132" s="26">
        <v>0</v>
      </c>
      <c r="S1132" s="26">
        <v>0</v>
      </c>
      <c r="T1132" s="26">
        <v>0</v>
      </c>
      <c r="U1132" s="26">
        <v>0.8</v>
      </c>
      <c r="V1132" s="26">
        <v>0</v>
      </c>
      <c r="W1132" s="26">
        <v>0</v>
      </c>
      <c r="X1132" s="26">
        <v>89.5</v>
      </c>
      <c r="Y1132" s="26">
        <v>0.1</v>
      </c>
      <c r="Z1132" s="26">
        <v>79.099999999999994</v>
      </c>
      <c r="AA1132" s="26">
        <v>88</v>
      </c>
      <c r="AB1132" s="26">
        <v>0</v>
      </c>
      <c r="AC1132" s="26">
        <v>0.1</v>
      </c>
      <c r="AD1132" s="26">
        <v>0</v>
      </c>
      <c r="AE1132" s="26">
        <v>0</v>
      </c>
      <c r="AF1132" s="26">
        <v>0</v>
      </c>
      <c r="AG1132" s="26"/>
      <c r="AH1132" s="26">
        <v>62.5</v>
      </c>
    </row>
    <row r="1133" spans="1:34" s="12" customFormat="1" x14ac:dyDescent="0.2">
      <c r="A1133" s="12" t="s">
        <v>232</v>
      </c>
      <c r="B1133" s="12" t="s">
        <v>231</v>
      </c>
      <c r="C1133" s="12" t="s">
        <v>101</v>
      </c>
      <c r="D1133" s="12" t="s">
        <v>10</v>
      </c>
      <c r="E1133" s="12" t="s">
        <v>8</v>
      </c>
      <c r="F1133" s="12" t="s">
        <v>12</v>
      </c>
      <c r="G1133" s="26">
        <v>0</v>
      </c>
      <c r="H1133" s="26">
        <v>0</v>
      </c>
      <c r="I1133" s="26"/>
      <c r="J1133" s="26">
        <v>0</v>
      </c>
      <c r="K1133" s="26"/>
      <c r="L1133" s="26"/>
      <c r="M1133" s="26"/>
      <c r="N1133" s="26">
        <v>0</v>
      </c>
      <c r="O1133" s="26">
        <v>0</v>
      </c>
      <c r="P1133" s="26">
        <v>0</v>
      </c>
      <c r="Q1133" s="26">
        <v>0</v>
      </c>
      <c r="R1133" s="26">
        <v>0</v>
      </c>
      <c r="S1133" s="26">
        <v>0</v>
      </c>
      <c r="T1133" s="26">
        <v>0</v>
      </c>
      <c r="U1133" s="26">
        <v>0</v>
      </c>
      <c r="V1133" s="26">
        <v>0</v>
      </c>
      <c r="W1133" s="26">
        <v>0</v>
      </c>
      <c r="X1133" s="26">
        <v>0</v>
      </c>
      <c r="Y1133" s="26">
        <v>0</v>
      </c>
      <c r="Z1133" s="26">
        <v>0</v>
      </c>
      <c r="AA1133" s="26">
        <v>0</v>
      </c>
      <c r="AB1133" s="26">
        <v>0</v>
      </c>
      <c r="AC1133" s="26">
        <v>0</v>
      </c>
      <c r="AD1133" s="26">
        <v>0</v>
      </c>
      <c r="AE1133" s="26">
        <v>0</v>
      </c>
      <c r="AF1133" s="26">
        <v>0</v>
      </c>
      <c r="AG1133" s="26"/>
      <c r="AH1133" s="26">
        <v>0</v>
      </c>
    </row>
    <row r="1134" spans="1:34" s="12" customFormat="1" x14ac:dyDescent="0.2">
      <c r="A1134" s="12" t="s">
        <v>232</v>
      </c>
      <c r="B1134" s="12" t="s">
        <v>231</v>
      </c>
      <c r="C1134" s="12" t="s">
        <v>102</v>
      </c>
      <c r="D1134" s="12" t="s">
        <v>10</v>
      </c>
      <c r="E1134" s="12" t="s">
        <v>8</v>
      </c>
      <c r="F1134" s="12" t="s">
        <v>12</v>
      </c>
      <c r="G1134" s="26"/>
      <c r="H1134" s="26">
        <v>0</v>
      </c>
      <c r="I1134" s="26"/>
      <c r="J1134" s="26"/>
      <c r="K1134" s="26"/>
      <c r="L1134" s="26"/>
      <c r="M1134" s="26"/>
      <c r="N1134" s="26">
        <v>0</v>
      </c>
      <c r="O1134" s="26">
        <v>0</v>
      </c>
      <c r="P1134" s="26">
        <v>0</v>
      </c>
      <c r="Q1134" s="26">
        <v>0</v>
      </c>
      <c r="R1134" s="26">
        <v>0</v>
      </c>
      <c r="S1134" s="26">
        <v>0</v>
      </c>
      <c r="T1134" s="26">
        <v>0</v>
      </c>
      <c r="U1134" s="26">
        <v>0</v>
      </c>
      <c r="V1134" s="26">
        <v>0</v>
      </c>
      <c r="W1134" s="26">
        <v>0</v>
      </c>
      <c r="X1134" s="26">
        <v>0</v>
      </c>
      <c r="Y1134" s="26">
        <v>0</v>
      </c>
      <c r="Z1134" s="26">
        <v>0</v>
      </c>
      <c r="AA1134" s="26">
        <v>0</v>
      </c>
      <c r="AB1134" s="26">
        <v>0</v>
      </c>
      <c r="AC1134" s="26">
        <v>0</v>
      </c>
      <c r="AD1134" s="26">
        <v>0</v>
      </c>
      <c r="AE1134" s="26">
        <v>0</v>
      </c>
      <c r="AF1134" s="26">
        <v>0</v>
      </c>
      <c r="AG1134" s="26"/>
      <c r="AH1134" s="26">
        <v>0</v>
      </c>
    </row>
    <row r="1135" spans="1:34" s="12" customFormat="1" x14ac:dyDescent="0.2">
      <c r="A1135" s="12" t="s">
        <v>232</v>
      </c>
      <c r="B1135" s="12" t="s">
        <v>231</v>
      </c>
      <c r="C1135" s="12" t="s">
        <v>103</v>
      </c>
      <c r="D1135" s="12" t="s">
        <v>10</v>
      </c>
      <c r="E1135" s="12" t="s">
        <v>8</v>
      </c>
      <c r="F1135" s="12" t="s">
        <v>12</v>
      </c>
      <c r="G1135" s="26"/>
      <c r="H1135" s="26">
        <v>0</v>
      </c>
      <c r="I1135" s="26"/>
      <c r="J1135" s="26"/>
      <c r="K1135" s="26"/>
      <c r="L1135" s="26"/>
      <c r="M1135" s="26"/>
      <c r="N1135" s="26"/>
      <c r="O1135" s="26"/>
      <c r="P1135" s="26"/>
      <c r="Q1135" s="26">
        <v>1.1000000000000001</v>
      </c>
      <c r="R1135" s="26">
        <v>1.1000000000000001</v>
      </c>
      <c r="S1135" s="26">
        <v>1.1000000000000001</v>
      </c>
      <c r="T1135" s="26"/>
      <c r="U1135" s="26"/>
      <c r="V1135" s="26"/>
      <c r="W1135" s="26"/>
      <c r="X1135" s="26"/>
      <c r="Y1135" s="26">
        <v>0.1</v>
      </c>
      <c r="Z1135" s="26">
        <v>0</v>
      </c>
      <c r="AA1135" s="26">
        <v>0</v>
      </c>
      <c r="AB1135" s="26">
        <v>0</v>
      </c>
      <c r="AC1135" s="26">
        <v>0</v>
      </c>
      <c r="AD1135" s="26">
        <v>0</v>
      </c>
      <c r="AE1135" s="26">
        <v>0</v>
      </c>
      <c r="AF1135" s="26">
        <v>0</v>
      </c>
      <c r="AG1135" s="26"/>
      <c r="AH1135" s="26">
        <v>1.1000000000000001</v>
      </c>
    </row>
    <row r="1136" spans="1:34" x14ac:dyDescent="0.2">
      <c r="A1136" s="12" t="s">
        <v>232</v>
      </c>
      <c r="B1136" s="12" t="s">
        <v>231</v>
      </c>
      <c r="C1136" s="12" t="s">
        <v>104</v>
      </c>
      <c r="D1136" s="12" t="s">
        <v>10</v>
      </c>
      <c r="E1136" s="12" t="s">
        <v>8</v>
      </c>
      <c r="F1136" s="12" t="s">
        <v>12</v>
      </c>
      <c r="G1136" s="26"/>
      <c r="H1136" s="26">
        <v>5.5</v>
      </c>
      <c r="I1136" s="26">
        <v>2.2000000000000002</v>
      </c>
      <c r="J1136" s="26">
        <v>12.2</v>
      </c>
      <c r="K1136" s="26">
        <v>0</v>
      </c>
      <c r="L1136" s="26">
        <v>0</v>
      </c>
      <c r="M1136" s="26">
        <v>1.1000000000000001</v>
      </c>
      <c r="N1136" s="26"/>
      <c r="O1136" s="26">
        <v>0</v>
      </c>
      <c r="P1136" s="26">
        <v>1.1000000000000001</v>
      </c>
      <c r="Q1136" s="26">
        <v>1.1000000000000001</v>
      </c>
      <c r="R1136" s="26">
        <v>1.1000000000000001</v>
      </c>
      <c r="S1136" s="26">
        <v>1.1000000000000001</v>
      </c>
      <c r="T1136" s="26">
        <v>0.2</v>
      </c>
      <c r="U1136" s="26">
        <v>0.2</v>
      </c>
      <c r="V1136" s="26">
        <v>0.1</v>
      </c>
      <c r="W1136" s="26">
        <v>0</v>
      </c>
      <c r="X1136" s="26">
        <v>0</v>
      </c>
      <c r="Y1136" s="26">
        <v>0.1</v>
      </c>
      <c r="Z1136" s="26">
        <v>0</v>
      </c>
      <c r="AA1136" s="26">
        <v>0</v>
      </c>
      <c r="AB1136" s="26">
        <v>0</v>
      </c>
      <c r="AC1136" s="26">
        <v>0</v>
      </c>
      <c r="AD1136" s="26">
        <v>0</v>
      </c>
      <c r="AE1136" s="26">
        <v>0</v>
      </c>
      <c r="AF1136" s="26">
        <v>0</v>
      </c>
      <c r="AG1136" s="26"/>
      <c r="AH1136" s="26">
        <v>1.1000000000000001</v>
      </c>
    </row>
    <row r="1137" spans="1:34" x14ac:dyDescent="0.2">
      <c r="A1137" s="12" t="s">
        <v>232</v>
      </c>
      <c r="B1137" s="12" t="s">
        <v>231</v>
      </c>
      <c r="C1137" s="12" t="s">
        <v>105</v>
      </c>
      <c r="D1137" s="12" t="s">
        <v>10</v>
      </c>
      <c r="E1137" s="12" t="s">
        <v>8</v>
      </c>
      <c r="F1137" s="12" t="s">
        <v>12</v>
      </c>
      <c r="G1137" s="26"/>
      <c r="H1137" s="26">
        <v>0.1</v>
      </c>
      <c r="I1137" s="26"/>
      <c r="J1137" s="26"/>
      <c r="K1137" s="26"/>
      <c r="L1137" s="26"/>
      <c r="M1137" s="26">
        <v>0</v>
      </c>
      <c r="N1137" s="26">
        <v>0</v>
      </c>
      <c r="O1137" s="26">
        <v>16.5</v>
      </c>
      <c r="P1137" s="26">
        <v>0</v>
      </c>
      <c r="Q1137" s="26">
        <v>0</v>
      </c>
      <c r="R1137" s="26">
        <v>0</v>
      </c>
      <c r="S1137" s="26">
        <v>0</v>
      </c>
      <c r="T1137" s="26">
        <v>0</v>
      </c>
      <c r="U1137" s="26">
        <v>0</v>
      </c>
      <c r="V1137" s="26">
        <v>0</v>
      </c>
      <c r="W1137" s="26">
        <v>0</v>
      </c>
      <c r="X1137" s="26">
        <v>0</v>
      </c>
      <c r="Y1137" s="26">
        <v>0</v>
      </c>
      <c r="Z1137" s="26">
        <v>0</v>
      </c>
      <c r="AA1137" s="26">
        <v>0</v>
      </c>
      <c r="AB1137" s="26">
        <v>0</v>
      </c>
      <c r="AC1137" s="26">
        <v>0</v>
      </c>
      <c r="AD1137" s="26">
        <v>0</v>
      </c>
      <c r="AE1137" s="26">
        <v>0</v>
      </c>
      <c r="AF1137" s="26">
        <v>0</v>
      </c>
      <c r="AG1137" s="26"/>
      <c r="AH1137" s="26">
        <v>0</v>
      </c>
    </row>
    <row r="1138" spans="1:34" x14ac:dyDescent="0.2">
      <c r="A1138" s="12" t="s">
        <v>232</v>
      </c>
      <c r="B1138" s="12" t="s">
        <v>231</v>
      </c>
      <c r="C1138" s="12" t="s">
        <v>106</v>
      </c>
      <c r="D1138" s="12" t="s">
        <v>10</v>
      </c>
      <c r="E1138" s="12" t="s">
        <v>8</v>
      </c>
      <c r="F1138" s="12" t="s">
        <v>12</v>
      </c>
      <c r="G1138" s="26"/>
      <c r="H1138" s="26">
        <v>0.7</v>
      </c>
      <c r="I1138" s="26"/>
      <c r="J1138" s="26">
        <v>0</v>
      </c>
      <c r="K1138" s="26">
        <v>0</v>
      </c>
      <c r="L1138" s="26"/>
      <c r="M1138" s="26">
        <v>0</v>
      </c>
      <c r="N1138" s="26">
        <v>0.1</v>
      </c>
      <c r="O1138" s="26">
        <v>0</v>
      </c>
      <c r="P1138" s="26">
        <v>0</v>
      </c>
      <c r="Q1138" s="26">
        <v>0</v>
      </c>
      <c r="R1138" s="26">
        <v>0</v>
      </c>
      <c r="S1138" s="26">
        <v>0</v>
      </c>
      <c r="T1138" s="26">
        <v>0</v>
      </c>
      <c r="U1138" s="26">
        <v>0</v>
      </c>
      <c r="V1138" s="26">
        <v>0</v>
      </c>
      <c r="W1138" s="26">
        <v>0</v>
      </c>
      <c r="X1138" s="26">
        <v>0</v>
      </c>
      <c r="Y1138" s="26">
        <v>0</v>
      </c>
      <c r="Z1138" s="26">
        <v>0</v>
      </c>
      <c r="AA1138" s="26">
        <v>0</v>
      </c>
      <c r="AB1138" s="26">
        <v>0</v>
      </c>
      <c r="AC1138" s="26">
        <v>0</v>
      </c>
      <c r="AD1138" s="26">
        <v>0</v>
      </c>
      <c r="AE1138" s="26">
        <v>0</v>
      </c>
      <c r="AF1138" s="26"/>
      <c r="AG1138" s="26"/>
      <c r="AH1138" s="26">
        <v>0</v>
      </c>
    </row>
    <row r="1139" spans="1:34" x14ac:dyDescent="0.2">
      <c r="A1139" s="12" t="s">
        <v>232</v>
      </c>
      <c r="B1139" s="12" t="s">
        <v>231</v>
      </c>
      <c r="C1139" s="12" t="s">
        <v>107</v>
      </c>
      <c r="D1139" s="12" t="s">
        <v>10</v>
      </c>
      <c r="E1139" s="12" t="s">
        <v>8</v>
      </c>
      <c r="F1139" s="12" t="s">
        <v>12</v>
      </c>
      <c r="G1139" s="26"/>
      <c r="H1139" s="26">
        <v>0</v>
      </c>
      <c r="I1139" s="26"/>
      <c r="J1139" s="26"/>
      <c r="K1139" s="26"/>
      <c r="L1139" s="26">
        <v>0</v>
      </c>
      <c r="M1139" s="26">
        <v>0</v>
      </c>
      <c r="N1139" s="26">
        <v>0</v>
      </c>
      <c r="O1139" s="26">
        <v>0</v>
      </c>
      <c r="P1139" s="26">
        <v>0</v>
      </c>
      <c r="Q1139" s="26">
        <v>0</v>
      </c>
      <c r="R1139" s="26">
        <v>0</v>
      </c>
      <c r="S1139" s="26">
        <v>0</v>
      </c>
      <c r="T1139" s="26">
        <v>0</v>
      </c>
      <c r="U1139" s="26">
        <v>0</v>
      </c>
      <c r="V1139" s="26">
        <v>0</v>
      </c>
      <c r="W1139" s="26">
        <v>0</v>
      </c>
      <c r="X1139" s="26">
        <v>0</v>
      </c>
      <c r="Y1139" s="26">
        <v>0</v>
      </c>
      <c r="Z1139" s="26">
        <v>0</v>
      </c>
      <c r="AA1139" s="26">
        <v>0</v>
      </c>
      <c r="AB1139" s="26">
        <v>0</v>
      </c>
      <c r="AC1139" s="26">
        <v>0</v>
      </c>
      <c r="AD1139" s="26">
        <v>0</v>
      </c>
      <c r="AE1139" s="26">
        <v>0</v>
      </c>
      <c r="AF1139" s="26">
        <v>0</v>
      </c>
      <c r="AG1139" s="26"/>
      <c r="AH1139" s="26">
        <v>0</v>
      </c>
    </row>
    <row r="1140" spans="1:34" x14ac:dyDescent="0.2">
      <c r="A1140" s="12" t="s">
        <v>232</v>
      </c>
      <c r="B1140" s="12" t="s">
        <v>231</v>
      </c>
      <c r="C1140" s="12" t="s">
        <v>108</v>
      </c>
      <c r="D1140" s="12" t="s">
        <v>10</v>
      </c>
      <c r="E1140" s="12" t="s">
        <v>8</v>
      </c>
      <c r="F1140" s="12" t="s">
        <v>12</v>
      </c>
      <c r="G1140" s="26">
        <v>0</v>
      </c>
      <c r="H1140" s="26">
        <v>0</v>
      </c>
      <c r="I1140" s="26"/>
      <c r="J1140" s="26"/>
      <c r="K1140" s="26"/>
      <c r="L1140" s="26"/>
      <c r="M1140" s="26"/>
      <c r="N1140" s="26">
        <v>0</v>
      </c>
      <c r="O1140" s="26">
        <v>0</v>
      </c>
      <c r="P1140" s="26">
        <v>0</v>
      </c>
      <c r="Q1140" s="26">
        <v>0</v>
      </c>
      <c r="R1140" s="26">
        <v>0</v>
      </c>
      <c r="S1140" s="26">
        <v>0</v>
      </c>
      <c r="T1140" s="26">
        <v>0</v>
      </c>
      <c r="U1140" s="26">
        <v>0</v>
      </c>
      <c r="V1140" s="26">
        <v>0</v>
      </c>
      <c r="W1140" s="26">
        <v>0</v>
      </c>
      <c r="X1140" s="26">
        <v>0</v>
      </c>
      <c r="Y1140" s="26">
        <v>0</v>
      </c>
      <c r="Z1140" s="26">
        <v>0</v>
      </c>
      <c r="AA1140" s="26">
        <v>0</v>
      </c>
      <c r="AB1140" s="26">
        <v>0</v>
      </c>
      <c r="AC1140" s="26">
        <v>0</v>
      </c>
      <c r="AD1140" s="26">
        <v>0</v>
      </c>
      <c r="AE1140" s="26">
        <v>0</v>
      </c>
      <c r="AF1140" s="26">
        <v>0</v>
      </c>
      <c r="AG1140" s="26"/>
      <c r="AH1140" s="26">
        <v>0</v>
      </c>
    </row>
    <row r="1141" spans="1:34" x14ac:dyDescent="0.2">
      <c r="A1141" s="12" t="s">
        <v>232</v>
      </c>
      <c r="B1141" s="12" t="s">
        <v>231</v>
      </c>
      <c r="C1141" s="12" t="s">
        <v>109</v>
      </c>
      <c r="D1141" s="12" t="s">
        <v>10</v>
      </c>
      <c r="E1141" s="12" t="s">
        <v>8</v>
      </c>
      <c r="F1141" s="12" t="s">
        <v>12</v>
      </c>
      <c r="G1141" s="26"/>
      <c r="H1141" s="26">
        <v>0.9</v>
      </c>
      <c r="I1141" s="26"/>
      <c r="J1141" s="26">
        <v>1.1000000000000001</v>
      </c>
      <c r="K1141" s="26">
        <v>1.1000000000000001</v>
      </c>
      <c r="L1141" s="26">
        <v>1.1000000000000001</v>
      </c>
      <c r="M1141" s="26">
        <v>1.1000000000000001</v>
      </c>
      <c r="N1141" s="26">
        <v>1.1000000000000001</v>
      </c>
      <c r="O1141" s="26">
        <v>1.1000000000000001</v>
      </c>
      <c r="P1141" s="26">
        <v>0.9</v>
      </c>
      <c r="Q1141" s="26">
        <v>0.9</v>
      </c>
      <c r="R1141" s="26">
        <v>0.9</v>
      </c>
      <c r="S1141" s="26">
        <v>0.9</v>
      </c>
      <c r="T1141" s="26">
        <v>0.9</v>
      </c>
      <c r="U1141" s="26">
        <v>0.9</v>
      </c>
      <c r="V1141" s="26">
        <v>0.9</v>
      </c>
      <c r="W1141" s="26">
        <v>0.9</v>
      </c>
      <c r="X1141" s="26">
        <v>0.1</v>
      </c>
      <c r="Y1141" s="26">
        <v>0.1</v>
      </c>
      <c r="Z1141" s="26">
        <v>0.1</v>
      </c>
      <c r="AA1141" s="26">
        <v>0.1</v>
      </c>
      <c r="AB1141" s="26">
        <v>0.1</v>
      </c>
      <c r="AC1141" s="26">
        <v>0.1</v>
      </c>
      <c r="AD1141" s="26">
        <v>0.1</v>
      </c>
      <c r="AE1141" s="26">
        <v>0</v>
      </c>
      <c r="AF1141" s="26">
        <v>0</v>
      </c>
      <c r="AG1141" s="26"/>
      <c r="AH1141" s="26">
        <v>0.9</v>
      </c>
    </row>
    <row r="1142" spans="1:34" x14ac:dyDescent="0.2">
      <c r="A1142" s="12" t="s">
        <v>232</v>
      </c>
      <c r="B1142" s="12" t="s">
        <v>231</v>
      </c>
      <c r="C1142" s="12" t="s">
        <v>110</v>
      </c>
      <c r="D1142" s="12" t="s">
        <v>10</v>
      </c>
      <c r="E1142" s="12" t="s">
        <v>8</v>
      </c>
      <c r="F1142" s="12" t="s">
        <v>12</v>
      </c>
      <c r="G1142" s="26"/>
      <c r="H1142" s="26">
        <v>0</v>
      </c>
      <c r="I1142" s="26">
        <v>0</v>
      </c>
      <c r="J1142" s="26">
        <v>0</v>
      </c>
      <c r="K1142" s="26">
        <v>0</v>
      </c>
      <c r="L1142" s="26">
        <v>0</v>
      </c>
      <c r="M1142" s="26">
        <v>0</v>
      </c>
      <c r="N1142" s="26">
        <v>0</v>
      </c>
      <c r="O1142" s="26">
        <v>0</v>
      </c>
      <c r="P1142" s="26">
        <v>0</v>
      </c>
      <c r="Q1142" s="26">
        <v>0</v>
      </c>
      <c r="R1142" s="26">
        <v>0</v>
      </c>
      <c r="S1142" s="26">
        <v>0</v>
      </c>
      <c r="T1142" s="26">
        <v>0</v>
      </c>
      <c r="U1142" s="26">
        <v>0</v>
      </c>
      <c r="V1142" s="26">
        <v>0</v>
      </c>
      <c r="W1142" s="26">
        <v>0</v>
      </c>
      <c r="X1142" s="26">
        <v>0</v>
      </c>
      <c r="Y1142" s="26">
        <v>0</v>
      </c>
      <c r="Z1142" s="26">
        <v>0</v>
      </c>
      <c r="AA1142" s="26">
        <v>0</v>
      </c>
      <c r="AB1142" s="26">
        <v>0</v>
      </c>
      <c r="AC1142" s="26">
        <v>0</v>
      </c>
      <c r="AD1142" s="26">
        <v>0</v>
      </c>
      <c r="AE1142" s="26">
        <v>0</v>
      </c>
      <c r="AF1142" s="26">
        <v>0</v>
      </c>
      <c r="AG1142" s="26"/>
      <c r="AH1142" s="26">
        <v>0</v>
      </c>
    </row>
    <row r="1143" spans="1:34" x14ac:dyDescent="0.2">
      <c r="A1143" s="12" t="s">
        <v>232</v>
      </c>
      <c r="B1143" s="12" t="s">
        <v>231</v>
      </c>
      <c r="C1143" s="12" t="s">
        <v>111</v>
      </c>
      <c r="D1143" s="12" t="s">
        <v>10</v>
      </c>
      <c r="E1143" s="12" t="s">
        <v>8</v>
      </c>
      <c r="F1143" s="12" t="s">
        <v>12</v>
      </c>
      <c r="G1143" s="26"/>
      <c r="H1143" s="26">
        <v>0</v>
      </c>
      <c r="I1143" s="26"/>
      <c r="J1143" s="26"/>
      <c r="K1143" s="26"/>
      <c r="L1143" s="26"/>
      <c r="M1143" s="26">
        <v>0</v>
      </c>
      <c r="N1143" s="26">
        <v>0</v>
      </c>
      <c r="O1143" s="26">
        <v>0</v>
      </c>
      <c r="P1143" s="26">
        <v>0</v>
      </c>
      <c r="Q1143" s="26">
        <v>0</v>
      </c>
      <c r="R1143" s="26">
        <v>0</v>
      </c>
      <c r="S1143" s="26">
        <v>0</v>
      </c>
      <c r="T1143" s="26">
        <v>0</v>
      </c>
      <c r="U1143" s="26">
        <v>0</v>
      </c>
      <c r="V1143" s="26">
        <v>0</v>
      </c>
      <c r="W1143" s="26">
        <v>0</v>
      </c>
      <c r="X1143" s="26">
        <v>0</v>
      </c>
      <c r="Y1143" s="26">
        <v>0</v>
      </c>
      <c r="Z1143" s="26">
        <v>0</v>
      </c>
      <c r="AA1143" s="26">
        <v>0</v>
      </c>
      <c r="AB1143" s="26">
        <v>0</v>
      </c>
      <c r="AC1143" s="26">
        <v>0</v>
      </c>
      <c r="AD1143" s="26">
        <v>0</v>
      </c>
      <c r="AE1143" s="26">
        <v>0</v>
      </c>
      <c r="AF1143" s="26">
        <v>0</v>
      </c>
      <c r="AG1143" s="26"/>
      <c r="AH1143" s="26">
        <v>0</v>
      </c>
    </row>
    <row r="1144" spans="1:34" x14ac:dyDescent="0.2">
      <c r="A1144" s="12" t="s">
        <v>232</v>
      </c>
      <c r="B1144" s="12" t="s">
        <v>231</v>
      </c>
      <c r="C1144" s="12" t="s">
        <v>112</v>
      </c>
      <c r="D1144" s="12" t="s">
        <v>10</v>
      </c>
      <c r="E1144" s="12" t="s">
        <v>8</v>
      </c>
      <c r="F1144" s="12" t="s">
        <v>12</v>
      </c>
      <c r="G1144" s="26">
        <v>0</v>
      </c>
      <c r="H1144" s="26">
        <v>0</v>
      </c>
      <c r="I1144" s="26"/>
      <c r="J1144" s="26"/>
      <c r="K1144" s="26"/>
      <c r="L1144" s="26">
        <v>100.3</v>
      </c>
      <c r="M1144" s="26">
        <v>105.6</v>
      </c>
      <c r="N1144" s="26">
        <v>111.2</v>
      </c>
      <c r="O1144" s="26">
        <v>132.6</v>
      </c>
      <c r="P1144" s="26">
        <v>145.9</v>
      </c>
      <c r="Q1144" s="26">
        <v>160.4</v>
      </c>
      <c r="R1144" s="26">
        <v>151.30000000000001</v>
      </c>
      <c r="S1144" s="26">
        <v>146.6</v>
      </c>
      <c r="T1144" s="26">
        <v>143</v>
      </c>
      <c r="U1144" s="26">
        <v>140.80000000000001</v>
      </c>
      <c r="V1144" s="26">
        <v>166.7</v>
      </c>
      <c r="W1144" s="26">
        <v>166.7</v>
      </c>
      <c r="X1144" s="26">
        <v>0</v>
      </c>
      <c r="Y1144" s="26">
        <v>0</v>
      </c>
      <c r="Z1144" s="26">
        <v>0</v>
      </c>
      <c r="AA1144" s="26">
        <v>0</v>
      </c>
      <c r="AB1144" s="26">
        <v>0</v>
      </c>
      <c r="AC1144" s="26">
        <v>0</v>
      </c>
      <c r="AD1144" s="26">
        <v>0</v>
      </c>
      <c r="AE1144" s="26">
        <v>0</v>
      </c>
      <c r="AF1144" s="26">
        <v>0</v>
      </c>
      <c r="AG1144" s="26"/>
      <c r="AH1144" s="26">
        <v>152.80000000000001</v>
      </c>
    </row>
    <row r="1145" spans="1:34" x14ac:dyDescent="0.2">
      <c r="A1145" s="12" t="s">
        <v>232</v>
      </c>
      <c r="B1145" s="12" t="s">
        <v>231</v>
      </c>
      <c r="C1145" s="12" t="s">
        <v>113</v>
      </c>
      <c r="D1145" s="12" t="s">
        <v>10</v>
      </c>
      <c r="E1145" s="12" t="s">
        <v>8</v>
      </c>
      <c r="F1145" s="12" t="s">
        <v>12</v>
      </c>
      <c r="G1145" s="26">
        <v>0</v>
      </c>
      <c r="H1145" s="26">
        <v>0</v>
      </c>
      <c r="I1145" s="26"/>
      <c r="J1145" s="26">
        <v>0</v>
      </c>
      <c r="K1145" s="26"/>
      <c r="L1145" s="26"/>
      <c r="M1145" s="26"/>
      <c r="N1145" s="26">
        <v>0</v>
      </c>
      <c r="O1145" s="26">
        <v>0</v>
      </c>
      <c r="P1145" s="26">
        <v>0</v>
      </c>
      <c r="Q1145" s="26">
        <v>0</v>
      </c>
      <c r="R1145" s="26">
        <v>0</v>
      </c>
      <c r="S1145" s="26">
        <v>0</v>
      </c>
      <c r="T1145" s="26"/>
      <c r="U1145" s="26"/>
      <c r="V1145" s="26">
        <v>0</v>
      </c>
      <c r="W1145" s="26">
        <v>0</v>
      </c>
      <c r="X1145" s="26">
        <v>0</v>
      </c>
      <c r="Y1145" s="26">
        <v>0</v>
      </c>
      <c r="Z1145" s="26">
        <v>0</v>
      </c>
      <c r="AA1145" s="26">
        <v>0</v>
      </c>
      <c r="AB1145" s="26">
        <v>0</v>
      </c>
      <c r="AC1145" s="26">
        <v>0</v>
      </c>
      <c r="AD1145" s="26">
        <v>0</v>
      </c>
      <c r="AE1145" s="26">
        <v>0</v>
      </c>
      <c r="AF1145" s="26">
        <v>0</v>
      </c>
      <c r="AG1145" s="26"/>
      <c r="AH1145" s="26">
        <v>0</v>
      </c>
    </row>
    <row r="1146" spans="1:34" x14ac:dyDescent="0.2">
      <c r="A1146" s="12" t="s">
        <v>232</v>
      </c>
      <c r="B1146" s="12" t="s">
        <v>231</v>
      </c>
      <c r="C1146" s="12" t="s">
        <v>114</v>
      </c>
      <c r="D1146" s="12" t="s">
        <v>10</v>
      </c>
      <c r="E1146" s="12" t="s">
        <v>8</v>
      </c>
      <c r="F1146" s="12" t="s">
        <v>12</v>
      </c>
      <c r="G1146" s="26"/>
      <c r="H1146" s="26">
        <v>0.1</v>
      </c>
      <c r="I1146" s="26"/>
      <c r="J1146" s="26"/>
      <c r="K1146" s="26"/>
      <c r="L1146" s="26"/>
      <c r="M1146" s="26"/>
      <c r="N1146" s="26">
        <v>0.1</v>
      </c>
      <c r="O1146" s="26">
        <v>0.1</v>
      </c>
      <c r="P1146" s="26">
        <v>0.1</v>
      </c>
      <c r="Q1146" s="26">
        <v>0.1</v>
      </c>
      <c r="R1146" s="26">
        <v>0.1</v>
      </c>
      <c r="S1146" s="26">
        <v>0.1</v>
      </c>
      <c r="T1146" s="26">
        <v>0.6</v>
      </c>
      <c r="U1146" s="26">
        <v>0</v>
      </c>
      <c r="V1146" s="26">
        <v>0.1</v>
      </c>
      <c r="W1146" s="26">
        <v>0</v>
      </c>
      <c r="X1146" s="26">
        <v>0</v>
      </c>
      <c r="Y1146" s="26">
        <v>0</v>
      </c>
      <c r="Z1146" s="26">
        <v>0</v>
      </c>
      <c r="AA1146" s="26">
        <v>0</v>
      </c>
      <c r="AB1146" s="26">
        <v>0</v>
      </c>
      <c r="AC1146" s="26">
        <v>0</v>
      </c>
      <c r="AD1146" s="26">
        <v>0</v>
      </c>
      <c r="AE1146" s="26">
        <v>0</v>
      </c>
      <c r="AF1146" s="26">
        <v>0</v>
      </c>
      <c r="AG1146" s="26"/>
      <c r="AH1146" s="26">
        <v>0.1</v>
      </c>
    </row>
    <row r="1147" spans="1:34" x14ac:dyDescent="0.2">
      <c r="A1147" s="12" t="s">
        <v>232</v>
      </c>
      <c r="B1147" s="12" t="s">
        <v>231</v>
      </c>
      <c r="C1147" s="12" t="s">
        <v>115</v>
      </c>
      <c r="D1147" s="12" t="s">
        <v>10</v>
      </c>
      <c r="E1147" s="12" t="s">
        <v>8</v>
      </c>
      <c r="F1147" s="12" t="s">
        <v>12</v>
      </c>
      <c r="G1147" s="26"/>
      <c r="H1147" s="26">
        <v>110</v>
      </c>
      <c r="I1147" s="26">
        <v>162.80000000000001</v>
      </c>
      <c r="J1147" s="26">
        <v>374</v>
      </c>
      <c r="K1147" s="26">
        <v>411.4</v>
      </c>
      <c r="L1147" s="26">
        <v>431.2</v>
      </c>
      <c r="M1147" s="26">
        <v>567.6</v>
      </c>
      <c r="N1147" s="26">
        <v>614.9</v>
      </c>
      <c r="O1147" s="26">
        <v>558.79999999999995</v>
      </c>
      <c r="P1147" s="26">
        <v>734.8</v>
      </c>
      <c r="Q1147" s="26">
        <v>110</v>
      </c>
      <c r="R1147" s="26">
        <v>564.29999999999995</v>
      </c>
      <c r="S1147" s="26">
        <v>564.29999999999995</v>
      </c>
      <c r="T1147" s="26">
        <v>655.6</v>
      </c>
      <c r="U1147" s="26">
        <v>636.9</v>
      </c>
      <c r="V1147" s="26">
        <v>589.1</v>
      </c>
      <c r="W1147" s="26">
        <v>752.4</v>
      </c>
      <c r="X1147" s="26">
        <v>148.5</v>
      </c>
      <c r="Y1147" s="26">
        <v>41.8</v>
      </c>
      <c r="Z1147" s="26">
        <v>0</v>
      </c>
      <c r="AA1147" s="26">
        <v>0</v>
      </c>
      <c r="AB1147" s="26">
        <v>0</v>
      </c>
      <c r="AC1147" s="26">
        <v>0</v>
      </c>
      <c r="AD1147" s="26">
        <v>0</v>
      </c>
      <c r="AE1147" s="26">
        <v>0</v>
      </c>
      <c r="AF1147" s="26">
        <v>0</v>
      </c>
      <c r="AG1147" s="26"/>
      <c r="AH1147" s="26">
        <v>412.9</v>
      </c>
    </row>
    <row r="1148" spans="1:34" x14ac:dyDescent="0.2">
      <c r="A1148" s="12" t="s">
        <v>232</v>
      </c>
      <c r="B1148" s="12" t="s">
        <v>231</v>
      </c>
      <c r="C1148" s="12" t="s">
        <v>116</v>
      </c>
      <c r="D1148" s="12" t="s">
        <v>10</v>
      </c>
      <c r="E1148" s="12" t="s">
        <v>8</v>
      </c>
      <c r="F1148" s="12" t="s">
        <v>12</v>
      </c>
      <c r="G1148" s="26"/>
      <c r="H1148" s="26">
        <v>0</v>
      </c>
      <c r="I1148" s="26"/>
      <c r="J1148" s="26"/>
      <c r="K1148" s="26"/>
      <c r="L1148" s="26"/>
      <c r="M1148" s="26"/>
      <c r="N1148" s="26">
        <v>0</v>
      </c>
      <c r="O1148" s="26">
        <v>0</v>
      </c>
      <c r="P1148" s="26">
        <v>0</v>
      </c>
      <c r="Q1148" s="26">
        <v>0</v>
      </c>
      <c r="R1148" s="26">
        <v>0</v>
      </c>
      <c r="S1148" s="26">
        <v>0</v>
      </c>
      <c r="T1148" s="26">
        <v>0</v>
      </c>
      <c r="U1148" s="26">
        <v>0</v>
      </c>
      <c r="V1148" s="26">
        <v>0</v>
      </c>
      <c r="W1148" s="26">
        <v>0</v>
      </c>
      <c r="X1148" s="26">
        <v>0</v>
      </c>
      <c r="Y1148" s="26">
        <v>0</v>
      </c>
      <c r="Z1148" s="26">
        <v>0</v>
      </c>
      <c r="AA1148" s="26">
        <v>0</v>
      </c>
      <c r="AB1148" s="26">
        <v>0</v>
      </c>
      <c r="AC1148" s="26">
        <v>0</v>
      </c>
      <c r="AD1148" s="26">
        <v>0</v>
      </c>
      <c r="AE1148" s="26">
        <v>0</v>
      </c>
      <c r="AF1148" s="26">
        <v>0</v>
      </c>
      <c r="AG1148" s="26"/>
      <c r="AH1148" s="26">
        <v>0</v>
      </c>
    </row>
    <row r="1149" spans="1:34" x14ac:dyDescent="0.2">
      <c r="A1149" s="12" t="s">
        <v>232</v>
      </c>
      <c r="B1149" s="12" t="s">
        <v>231</v>
      </c>
      <c r="C1149" s="12" t="s">
        <v>117</v>
      </c>
      <c r="D1149" s="12" t="s">
        <v>10</v>
      </c>
      <c r="E1149" s="12" t="s">
        <v>8</v>
      </c>
      <c r="F1149" s="12" t="s">
        <v>12</v>
      </c>
      <c r="G1149" s="26"/>
      <c r="H1149" s="26">
        <v>0</v>
      </c>
      <c r="I1149" s="26">
        <v>0</v>
      </c>
      <c r="J1149" s="26">
        <v>0</v>
      </c>
      <c r="K1149" s="26">
        <v>0</v>
      </c>
      <c r="L1149" s="26">
        <v>0</v>
      </c>
      <c r="M1149" s="26">
        <v>0</v>
      </c>
      <c r="N1149" s="26">
        <v>0</v>
      </c>
      <c r="O1149" s="26">
        <v>0</v>
      </c>
      <c r="P1149" s="26">
        <v>0</v>
      </c>
      <c r="Q1149" s="26">
        <v>0</v>
      </c>
      <c r="R1149" s="26">
        <v>0</v>
      </c>
      <c r="S1149" s="26">
        <v>0</v>
      </c>
      <c r="T1149" s="26">
        <v>0</v>
      </c>
      <c r="U1149" s="26">
        <v>0</v>
      </c>
      <c r="V1149" s="26">
        <v>0</v>
      </c>
      <c r="W1149" s="26">
        <v>0</v>
      </c>
      <c r="X1149" s="26">
        <v>0</v>
      </c>
      <c r="Y1149" s="26">
        <v>0</v>
      </c>
      <c r="Z1149" s="26">
        <v>0</v>
      </c>
      <c r="AA1149" s="26">
        <v>0</v>
      </c>
      <c r="AB1149" s="26">
        <v>0</v>
      </c>
      <c r="AC1149" s="26">
        <v>0</v>
      </c>
      <c r="AD1149" s="26">
        <v>0</v>
      </c>
      <c r="AE1149" s="26">
        <v>0</v>
      </c>
      <c r="AF1149" s="26">
        <v>0</v>
      </c>
      <c r="AG1149" s="26"/>
      <c r="AH1149" s="26">
        <v>0</v>
      </c>
    </row>
    <row r="1150" spans="1:34" x14ac:dyDescent="0.2">
      <c r="A1150" s="12" t="s">
        <v>232</v>
      </c>
      <c r="B1150" s="12" t="s">
        <v>231</v>
      </c>
      <c r="C1150" s="12" t="s">
        <v>118</v>
      </c>
      <c r="D1150" s="12" t="s">
        <v>10</v>
      </c>
      <c r="E1150" s="12" t="s">
        <v>8</v>
      </c>
      <c r="F1150" s="12" t="s">
        <v>12</v>
      </c>
      <c r="G1150" s="26"/>
      <c r="H1150" s="26">
        <v>0</v>
      </c>
      <c r="I1150" s="26"/>
      <c r="J1150" s="26"/>
      <c r="K1150" s="26"/>
      <c r="L1150" s="26">
        <v>0</v>
      </c>
      <c r="M1150" s="26">
        <v>0</v>
      </c>
      <c r="N1150" s="26">
        <v>0</v>
      </c>
      <c r="O1150" s="26">
        <v>0</v>
      </c>
      <c r="P1150" s="26">
        <v>0</v>
      </c>
      <c r="Q1150" s="26">
        <v>0</v>
      </c>
      <c r="R1150" s="26">
        <v>0</v>
      </c>
      <c r="S1150" s="26">
        <v>0</v>
      </c>
      <c r="T1150" s="26">
        <v>0</v>
      </c>
      <c r="U1150" s="26">
        <v>0</v>
      </c>
      <c r="V1150" s="26">
        <v>0</v>
      </c>
      <c r="W1150" s="26">
        <v>0</v>
      </c>
      <c r="X1150" s="26">
        <v>0</v>
      </c>
      <c r="Y1150" s="26">
        <v>0</v>
      </c>
      <c r="Z1150" s="26">
        <v>0</v>
      </c>
      <c r="AA1150" s="26">
        <v>0</v>
      </c>
      <c r="AB1150" s="26">
        <v>0</v>
      </c>
      <c r="AC1150" s="26">
        <v>0</v>
      </c>
      <c r="AD1150" s="26">
        <v>0</v>
      </c>
      <c r="AE1150" s="26">
        <v>0</v>
      </c>
      <c r="AF1150" s="26">
        <v>0</v>
      </c>
      <c r="AG1150" s="26"/>
      <c r="AH1150" s="26">
        <v>0</v>
      </c>
    </row>
    <row r="1151" spans="1:34" x14ac:dyDescent="0.2">
      <c r="A1151" s="12" t="s">
        <v>232</v>
      </c>
      <c r="B1151" s="12" t="s">
        <v>231</v>
      </c>
      <c r="C1151" s="12" t="s">
        <v>119</v>
      </c>
      <c r="D1151" s="12" t="s">
        <v>10</v>
      </c>
      <c r="E1151" s="12" t="s">
        <v>8</v>
      </c>
      <c r="F1151" s="12" t="s">
        <v>12</v>
      </c>
      <c r="G1151" s="26"/>
      <c r="H1151" s="26">
        <v>0</v>
      </c>
      <c r="I1151" s="26"/>
      <c r="J1151" s="26"/>
      <c r="K1151" s="26">
        <v>0</v>
      </c>
      <c r="L1151" s="26">
        <v>0</v>
      </c>
      <c r="M1151" s="26">
        <v>0</v>
      </c>
      <c r="N1151" s="26">
        <v>0.8</v>
      </c>
      <c r="O1151" s="26">
        <v>0.8</v>
      </c>
      <c r="P1151" s="26">
        <v>0.5</v>
      </c>
      <c r="Q1151" s="26">
        <v>0</v>
      </c>
      <c r="R1151" s="26">
        <v>0.9</v>
      </c>
      <c r="S1151" s="26">
        <v>0.9</v>
      </c>
      <c r="T1151" s="26">
        <v>1</v>
      </c>
      <c r="U1151" s="26">
        <v>2</v>
      </c>
      <c r="V1151" s="26">
        <v>2.4</v>
      </c>
      <c r="W1151" s="26">
        <v>1.2</v>
      </c>
      <c r="X1151" s="26">
        <v>0.7</v>
      </c>
      <c r="Y1151" s="26">
        <v>0</v>
      </c>
      <c r="Z1151" s="26">
        <v>0.1</v>
      </c>
      <c r="AA1151" s="26">
        <v>0</v>
      </c>
      <c r="AB1151" s="26">
        <v>0</v>
      </c>
      <c r="AC1151" s="26">
        <v>0</v>
      </c>
      <c r="AD1151" s="26">
        <v>0</v>
      </c>
      <c r="AE1151" s="26">
        <v>0</v>
      </c>
      <c r="AF1151" s="26">
        <v>0</v>
      </c>
      <c r="AG1151" s="26"/>
      <c r="AH1151" s="26">
        <v>0.6</v>
      </c>
    </row>
    <row r="1152" spans="1:34" x14ac:dyDescent="0.2">
      <c r="A1152" s="12" t="s">
        <v>232</v>
      </c>
      <c r="B1152" s="12" t="s">
        <v>231</v>
      </c>
      <c r="C1152" s="12" t="s">
        <v>120</v>
      </c>
      <c r="D1152" s="12" t="s">
        <v>10</v>
      </c>
      <c r="E1152" s="12" t="s">
        <v>8</v>
      </c>
      <c r="F1152" s="12" t="s">
        <v>12</v>
      </c>
      <c r="G1152" s="26">
        <v>48.4</v>
      </c>
      <c r="H1152" s="26">
        <v>52.8</v>
      </c>
      <c r="I1152" s="26">
        <v>26.4</v>
      </c>
      <c r="J1152" s="26">
        <v>35.200000000000003</v>
      </c>
      <c r="K1152" s="26">
        <v>40.9</v>
      </c>
      <c r="L1152" s="26">
        <v>14.7</v>
      </c>
      <c r="M1152" s="26">
        <v>44.9</v>
      </c>
      <c r="N1152" s="26">
        <v>47.8</v>
      </c>
      <c r="O1152" s="26">
        <v>1.3</v>
      </c>
      <c r="P1152" s="26">
        <v>1.2</v>
      </c>
      <c r="Q1152" s="26">
        <v>1.3</v>
      </c>
      <c r="R1152" s="26">
        <v>1</v>
      </c>
      <c r="S1152" s="26">
        <v>0.6</v>
      </c>
      <c r="T1152" s="26">
        <v>0.7</v>
      </c>
      <c r="U1152" s="26">
        <v>0</v>
      </c>
      <c r="V1152" s="26">
        <v>0</v>
      </c>
      <c r="W1152" s="26">
        <v>0</v>
      </c>
      <c r="X1152" s="26">
        <v>0</v>
      </c>
      <c r="Y1152" s="26">
        <v>0</v>
      </c>
      <c r="Z1152" s="26">
        <v>0</v>
      </c>
      <c r="AA1152" s="26">
        <v>0</v>
      </c>
      <c r="AB1152" s="26">
        <v>0</v>
      </c>
      <c r="AC1152" s="26">
        <v>0</v>
      </c>
      <c r="AD1152" s="26">
        <v>0</v>
      </c>
      <c r="AE1152" s="26">
        <v>0</v>
      </c>
      <c r="AF1152" s="26">
        <v>0</v>
      </c>
      <c r="AG1152" s="26"/>
      <c r="AH1152" s="26">
        <v>1</v>
      </c>
    </row>
    <row r="1153" spans="1:34" x14ac:dyDescent="0.2">
      <c r="A1153" s="12" t="s">
        <v>232</v>
      </c>
      <c r="B1153" s="12" t="s">
        <v>231</v>
      </c>
      <c r="C1153" s="12" t="s">
        <v>121</v>
      </c>
      <c r="D1153" s="12" t="s">
        <v>10</v>
      </c>
      <c r="E1153" s="12" t="s">
        <v>8</v>
      </c>
      <c r="F1153" s="12" t="s">
        <v>12</v>
      </c>
      <c r="G1153" s="26"/>
      <c r="H1153" s="26">
        <v>220</v>
      </c>
      <c r="I1153" s="26">
        <v>110</v>
      </c>
      <c r="J1153" s="26">
        <v>45</v>
      </c>
      <c r="K1153" s="26">
        <v>133.30000000000001</v>
      </c>
      <c r="L1153" s="26">
        <v>44.3</v>
      </c>
      <c r="M1153" s="26">
        <v>134</v>
      </c>
      <c r="N1153" s="26">
        <v>110.9</v>
      </c>
      <c r="O1153" s="26">
        <v>66.5</v>
      </c>
      <c r="P1153" s="26">
        <v>0</v>
      </c>
      <c r="Q1153" s="26">
        <v>0</v>
      </c>
      <c r="R1153" s="26">
        <v>0</v>
      </c>
      <c r="S1153" s="26">
        <v>0</v>
      </c>
      <c r="T1153" s="26">
        <v>0</v>
      </c>
      <c r="U1153" s="26">
        <v>0</v>
      </c>
      <c r="V1153" s="26">
        <v>0</v>
      </c>
      <c r="W1153" s="26">
        <v>0</v>
      </c>
      <c r="X1153" s="26">
        <v>0</v>
      </c>
      <c r="Y1153" s="26">
        <v>0</v>
      </c>
      <c r="Z1153" s="26">
        <v>0</v>
      </c>
      <c r="AA1153" s="26">
        <v>0</v>
      </c>
      <c r="AB1153" s="26">
        <v>0</v>
      </c>
      <c r="AC1153" s="26">
        <v>0</v>
      </c>
      <c r="AD1153" s="26">
        <v>0</v>
      </c>
      <c r="AE1153" s="26">
        <v>0</v>
      </c>
      <c r="AF1153" s="26">
        <v>0</v>
      </c>
      <c r="AG1153" s="26"/>
      <c r="AH1153" s="26">
        <v>0</v>
      </c>
    </row>
    <row r="1154" spans="1:34" x14ac:dyDescent="0.2">
      <c r="A1154" s="12" t="s">
        <v>232</v>
      </c>
      <c r="B1154" s="12" t="s">
        <v>231</v>
      </c>
      <c r="C1154" s="12" t="s">
        <v>122</v>
      </c>
      <c r="D1154" s="12" t="s">
        <v>10</v>
      </c>
      <c r="E1154" s="12" t="s">
        <v>8</v>
      </c>
      <c r="F1154" s="12" t="s">
        <v>12</v>
      </c>
      <c r="G1154" s="26"/>
      <c r="H1154" s="26">
        <v>0.2</v>
      </c>
      <c r="I1154" s="26"/>
      <c r="J1154" s="26"/>
      <c r="K1154" s="26"/>
      <c r="L1154" s="26"/>
      <c r="M1154" s="26"/>
      <c r="N1154" s="26">
        <v>0</v>
      </c>
      <c r="O1154" s="26">
        <v>0</v>
      </c>
      <c r="P1154" s="26">
        <v>9.1</v>
      </c>
      <c r="Q1154" s="26">
        <v>0</v>
      </c>
      <c r="R1154" s="26">
        <v>0</v>
      </c>
      <c r="S1154" s="26">
        <v>0</v>
      </c>
      <c r="T1154" s="26">
        <v>0</v>
      </c>
      <c r="U1154" s="26">
        <v>0</v>
      </c>
      <c r="V1154" s="26">
        <v>0</v>
      </c>
      <c r="W1154" s="26">
        <v>0</v>
      </c>
      <c r="X1154" s="26">
        <v>0</v>
      </c>
      <c r="Y1154" s="26">
        <v>0</v>
      </c>
      <c r="Z1154" s="26">
        <v>0</v>
      </c>
      <c r="AA1154" s="26">
        <v>0</v>
      </c>
      <c r="AB1154" s="26">
        <v>0</v>
      </c>
      <c r="AC1154" s="26">
        <v>0</v>
      </c>
      <c r="AD1154" s="26">
        <v>0</v>
      </c>
      <c r="AE1154" s="26">
        <v>0</v>
      </c>
      <c r="AF1154" s="26"/>
      <c r="AG1154" s="26"/>
      <c r="AH1154" s="26">
        <v>0</v>
      </c>
    </row>
    <row r="1155" spans="1:34" x14ac:dyDescent="0.2">
      <c r="A1155" s="12" t="s">
        <v>232</v>
      </c>
      <c r="B1155" s="12" t="s">
        <v>231</v>
      </c>
      <c r="C1155" s="12" t="s">
        <v>123</v>
      </c>
      <c r="D1155" s="12" t="s">
        <v>10</v>
      </c>
      <c r="E1155" s="12" t="s">
        <v>8</v>
      </c>
      <c r="F1155" s="12" t="s">
        <v>12</v>
      </c>
      <c r="G1155" s="26"/>
      <c r="H1155" s="26">
        <v>10624.9</v>
      </c>
      <c r="I1155" s="26"/>
      <c r="J1155" s="26"/>
      <c r="K1155" s="26">
        <v>12868.9</v>
      </c>
      <c r="L1155" s="26">
        <v>12868.9</v>
      </c>
      <c r="M1155" s="26">
        <v>11811.8</v>
      </c>
      <c r="N1155" s="26">
        <v>59.4</v>
      </c>
      <c r="O1155" s="26">
        <v>52.8</v>
      </c>
      <c r="P1155" s="26">
        <v>311.3</v>
      </c>
      <c r="Q1155" s="26">
        <v>190.3</v>
      </c>
      <c r="R1155" s="26">
        <v>127.6</v>
      </c>
      <c r="S1155" s="26">
        <v>1596.1</v>
      </c>
      <c r="T1155" s="26">
        <v>-555.5</v>
      </c>
      <c r="U1155" s="26">
        <v>710.6</v>
      </c>
      <c r="V1155" s="26">
        <v>-57.2</v>
      </c>
      <c r="W1155" s="26">
        <v>-983.4</v>
      </c>
      <c r="X1155" s="26">
        <v>-437.8</v>
      </c>
      <c r="Y1155" s="26">
        <v>33</v>
      </c>
      <c r="Z1155" s="26">
        <v>38.5</v>
      </c>
      <c r="AA1155" s="26">
        <v>30.7</v>
      </c>
      <c r="AB1155" s="26">
        <v>19.100000000000001</v>
      </c>
      <c r="AC1155" s="26">
        <v>0.1</v>
      </c>
      <c r="AD1155" s="26">
        <v>0.4</v>
      </c>
      <c r="AE1155" s="26">
        <v>0</v>
      </c>
      <c r="AF1155" s="26">
        <v>0</v>
      </c>
      <c r="AG1155" s="26"/>
      <c r="AH1155" s="26">
        <v>638</v>
      </c>
    </row>
    <row r="1156" spans="1:34" x14ac:dyDescent="0.2">
      <c r="A1156" s="12" t="s">
        <v>232</v>
      </c>
      <c r="B1156" s="12" t="s">
        <v>231</v>
      </c>
      <c r="C1156" s="12" t="s">
        <v>124</v>
      </c>
      <c r="D1156" s="12" t="s">
        <v>10</v>
      </c>
      <c r="E1156" s="12" t="s">
        <v>8</v>
      </c>
      <c r="F1156" s="12" t="s">
        <v>12</v>
      </c>
      <c r="G1156" s="26"/>
      <c r="H1156" s="26">
        <v>0</v>
      </c>
      <c r="I1156" s="26"/>
      <c r="J1156" s="26"/>
      <c r="K1156" s="26"/>
      <c r="L1156" s="26"/>
      <c r="M1156" s="26"/>
      <c r="N1156" s="26"/>
      <c r="O1156" s="26">
        <v>0</v>
      </c>
      <c r="P1156" s="26">
        <v>0</v>
      </c>
      <c r="Q1156" s="26">
        <v>0</v>
      </c>
      <c r="R1156" s="26">
        <v>0</v>
      </c>
      <c r="S1156" s="26">
        <v>0</v>
      </c>
      <c r="T1156" s="26">
        <v>0</v>
      </c>
      <c r="U1156" s="26">
        <v>0</v>
      </c>
      <c r="V1156" s="26">
        <v>0</v>
      </c>
      <c r="W1156" s="26">
        <v>0</v>
      </c>
      <c r="X1156" s="26">
        <v>0</v>
      </c>
      <c r="Y1156" s="26">
        <v>0</v>
      </c>
      <c r="Z1156" s="26">
        <v>0</v>
      </c>
      <c r="AA1156" s="26">
        <v>0</v>
      </c>
      <c r="AB1156" s="26">
        <v>0</v>
      </c>
      <c r="AC1156" s="26">
        <v>0</v>
      </c>
      <c r="AD1156" s="26">
        <v>0</v>
      </c>
      <c r="AE1156" s="26">
        <v>0</v>
      </c>
      <c r="AF1156" s="26">
        <v>0</v>
      </c>
      <c r="AG1156" s="26"/>
      <c r="AH1156" s="26">
        <v>0</v>
      </c>
    </row>
    <row r="1157" spans="1:34" x14ac:dyDescent="0.2">
      <c r="A1157" s="12" t="s">
        <v>232</v>
      </c>
      <c r="B1157" s="12" t="s">
        <v>231</v>
      </c>
      <c r="C1157" s="12" t="s">
        <v>126</v>
      </c>
      <c r="D1157" s="12" t="s">
        <v>10</v>
      </c>
      <c r="E1157" s="12" t="s">
        <v>8</v>
      </c>
      <c r="F1157" s="12" t="s">
        <v>12</v>
      </c>
      <c r="G1157" s="26">
        <v>0</v>
      </c>
      <c r="H1157" s="26">
        <v>0</v>
      </c>
      <c r="I1157" s="26">
        <v>0</v>
      </c>
      <c r="J1157" s="26">
        <v>0</v>
      </c>
      <c r="K1157" s="26">
        <v>0</v>
      </c>
      <c r="L1157" s="26">
        <v>0</v>
      </c>
      <c r="M1157" s="26">
        <v>0</v>
      </c>
      <c r="N1157" s="26">
        <v>0</v>
      </c>
      <c r="O1157" s="26">
        <v>0</v>
      </c>
      <c r="P1157" s="26">
        <v>0</v>
      </c>
      <c r="Q1157" s="26">
        <v>0</v>
      </c>
      <c r="R1157" s="26">
        <v>0</v>
      </c>
      <c r="S1157" s="26">
        <v>0</v>
      </c>
      <c r="T1157" s="26">
        <v>0</v>
      </c>
      <c r="U1157" s="26">
        <v>0</v>
      </c>
      <c r="V1157" s="26">
        <v>0</v>
      </c>
      <c r="W1157" s="26">
        <v>0</v>
      </c>
      <c r="X1157" s="26">
        <v>0</v>
      </c>
      <c r="Y1157" s="26">
        <v>0</v>
      </c>
      <c r="Z1157" s="26">
        <v>0</v>
      </c>
      <c r="AA1157" s="26">
        <v>0</v>
      </c>
      <c r="AB1157" s="26">
        <v>0</v>
      </c>
      <c r="AC1157" s="26">
        <v>0</v>
      </c>
      <c r="AD1157" s="26">
        <v>0</v>
      </c>
      <c r="AE1157" s="26">
        <v>0</v>
      </c>
      <c r="AF1157" s="26">
        <v>0</v>
      </c>
      <c r="AG1157" s="26"/>
      <c r="AH1157" s="26">
        <v>0</v>
      </c>
    </row>
    <row r="1158" spans="1:34" x14ac:dyDescent="0.2">
      <c r="A1158" s="12" t="s">
        <v>232</v>
      </c>
      <c r="B1158" s="12" t="s">
        <v>231</v>
      </c>
      <c r="C1158" s="12" t="s">
        <v>127</v>
      </c>
      <c r="D1158" s="12" t="s">
        <v>10</v>
      </c>
      <c r="E1158" s="12" t="s">
        <v>8</v>
      </c>
      <c r="F1158" s="12" t="s">
        <v>12</v>
      </c>
      <c r="G1158" s="26"/>
      <c r="H1158" s="26">
        <v>0</v>
      </c>
      <c r="I1158" s="26"/>
      <c r="J1158" s="26"/>
      <c r="K1158" s="26">
        <v>0</v>
      </c>
      <c r="L1158" s="26">
        <v>0</v>
      </c>
      <c r="M1158" s="26">
        <v>0</v>
      </c>
      <c r="N1158" s="26">
        <v>0</v>
      </c>
      <c r="O1158" s="26">
        <v>0</v>
      </c>
      <c r="P1158" s="26">
        <v>0</v>
      </c>
      <c r="Q1158" s="26">
        <v>0</v>
      </c>
      <c r="R1158" s="26">
        <v>0</v>
      </c>
      <c r="S1158" s="26">
        <v>0</v>
      </c>
      <c r="T1158" s="26">
        <v>0</v>
      </c>
      <c r="U1158" s="26">
        <v>0</v>
      </c>
      <c r="V1158" s="26">
        <v>0</v>
      </c>
      <c r="W1158" s="26">
        <v>0</v>
      </c>
      <c r="X1158" s="26">
        <v>0</v>
      </c>
      <c r="Y1158" s="26">
        <v>0</v>
      </c>
      <c r="Z1158" s="26">
        <v>0</v>
      </c>
      <c r="AA1158" s="26">
        <v>0</v>
      </c>
      <c r="AB1158" s="26">
        <v>0</v>
      </c>
      <c r="AC1158" s="26">
        <v>0</v>
      </c>
      <c r="AD1158" s="26">
        <v>0</v>
      </c>
      <c r="AE1158" s="26">
        <v>0</v>
      </c>
      <c r="AF1158" s="26">
        <v>0</v>
      </c>
      <c r="AG1158" s="26"/>
      <c r="AH1158" s="26">
        <v>0</v>
      </c>
    </row>
    <row r="1159" spans="1:34" x14ac:dyDescent="0.2">
      <c r="A1159" s="12" t="s">
        <v>232</v>
      </c>
      <c r="B1159" s="12" t="s">
        <v>231</v>
      </c>
      <c r="C1159" s="12" t="s">
        <v>128</v>
      </c>
      <c r="D1159" s="12" t="s">
        <v>10</v>
      </c>
      <c r="E1159" s="12" t="s">
        <v>8</v>
      </c>
      <c r="F1159" s="12" t="s">
        <v>12</v>
      </c>
      <c r="G1159" s="26"/>
      <c r="H1159" s="26">
        <v>0</v>
      </c>
      <c r="I1159" s="26"/>
      <c r="J1159" s="26"/>
      <c r="K1159" s="26"/>
      <c r="L1159" s="26">
        <v>0</v>
      </c>
      <c r="M1159" s="26">
        <v>0</v>
      </c>
      <c r="N1159" s="26">
        <v>0</v>
      </c>
      <c r="O1159" s="26">
        <v>0.1</v>
      </c>
      <c r="P1159" s="26">
        <v>0</v>
      </c>
      <c r="Q1159" s="26">
        <v>0</v>
      </c>
      <c r="R1159" s="26">
        <v>0</v>
      </c>
      <c r="S1159" s="26">
        <v>0</v>
      </c>
      <c r="T1159" s="26">
        <v>0</v>
      </c>
      <c r="U1159" s="26">
        <v>0</v>
      </c>
      <c r="V1159" s="26">
        <v>0</v>
      </c>
      <c r="W1159" s="26">
        <v>0</v>
      </c>
      <c r="X1159" s="26">
        <v>0</v>
      </c>
      <c r="Y1159" s="26">
        <v>0</v>
      </c>
      <c r="Z1159" s="26">
        <v>0</v>
      </c>
      <c r="AA1159" s="26">
        <v>0</v>
      </c>
      <c r="AB1159" s="26">
        <v>0</v>
      </c>
      <c r="AC1159" s="26">
        <v>0</v>
      </c>
      <c r="AD1159" s="26">
        <v>0</v>
      </c>
      <c r="AE1159" s="26">
        <v>0</v>
      </c>
      <c r="AF1159" s="26">
        <v>0</v>
      </c>
      <c r="AG1159" s="26"/>
      <c r="AH1159" s="26">
        <v>0</v>
      </c>
    </row>
    <row r="1160" spans="1:34" x14ac:dyDescent="0.2">
      <c r="A1160" s="12" t="s">
        <v>232</v>
      </c>
      <c r="B1160" s="12" t="s">
        <v>231</v>
      </c>
      <c r="C1160" s="12" t="s">
        <v>129</v>
      </c>
      <c r="D1160" s="12" t="s">
        <v>10</v>
      </c>
      <c r="E1160" s="12" t="s">
        <v>8</v>
      </c>
      <c r="F1160" s="12" t="s">
        <v>12</v>
      </c>
      <c r="G1160" s="26"/>
      <c r="H1160" s="26">
        <v>0.1</v>
      </c>
      <c r="I1160" s="26"/>
      <c r="J1160" s="26"/>
      <c r="K1160" s="26"/>
      <c r="L1160" s="26"/>
      <c r="M1160" s="26"/>
      <c r="N1160" s="26">
        <v>0</v>
      </c>
      <c r="O1160" s="26">
        <v>0</v>
      </c>
      <c r="P1160" s="26">
        <v>0</v>
      </c>
      <c r="Q1160" s="26">
        <v>0</v>
      </c>
      <c r="R1160" s="26">
        <v>0</v>
      </c>
      <c r="S1160" s="26">
        <v>0</v>
      </c>
      <c r="T1160" s="26">
        <v>0</v>
      </c>
      <c r="U1160" s="26">
        <v>0</v>
      </c>
      <c r="V1160" s="26">
        <v>0</v>
      </c>
      <c r="W1160" s="26">
        <v>0</v>
      </c>
      <c r="X1160" s="26">
        <v>0</v>
      </c>
      <c r="Y1160" s="26">
        <v>0</v>
      </c>
      <c r="Z1160" s="26">
        <v>0</v>
      </c>
      <c r="AA1160" s="26">
        <v>0</v>
      </c>
      <c r="AB1160" s="26">
        <v>0</v>
      </c>
      <c r="AC1160" s="26">
        <v>0</v>
      </c>
      <c r="AD1160" s="26">
        <v>0</v>
      </c>
      <c r="AE1160" s="26">
        <v>0</v>
      </c>
      <c r="AF1160" s="26">
        <v>0</v>
      </c>
      <c r="AG1160" s="26"/>
      <c r="AH1160" s="26">
        <v>0</v>
      </c>
    </row>
    <row r="1161" spans="1:34" x14ac:dyDescent="0.2">
      <c r="A1161" s="12" t="s">
        <v>232</v>
      </c>
      <c r="B1161" s="12" t="s">
        <v>231</v>
      </c>
      <c r="C1161" s="12" t="s">
        <v>130</v>
      </c>
      <c r="D1161" s="12" t="s">
        <v>10</v>
      </c>
      <c r="E1161" s="12" t="s">
        <v>8</v>
      </c>
      <c r="F1161" s="12" t="s">
        <v>12</v>
      </c>
      <c r="G1161" s="26"/>
      <c r="H1161" s="26">
        <v>0</v>
      </c>
      <c r="I1161" s="26"/>
      <c r="J1161" s="26"/>
      <c r="K1161" s="26"/>
      <c r="L1161" s="26"/>
      <c r="M1161" s="26"/>
      <c r="N1161" s="26">
        <v>0</v>
      </c>
      <c r="O1161" s="26">
        <v>0</v>
      </c>
      <c r="P1161" s="26">
        <v>0</v>
      </c>
      <c r="Q1161" s="26">
        <v>0</v>
      </c>
      <c r="R1161" s="26">
        <v>0</v>
      </c>
      <c r="S1161" s="26">
        <v>0</v>
      </c>
      <c r="T1161" s="26">
        <v>0</v>
      </c>
      <c r="U1161" s="26">
        <v>0</v>
      </c>
      <c r="V1161" s="26">
        <v>0</v>
      </c>
      <c r="W1161" s="26">
        <v>0</v>
      </c>
      <c r="X1161" s="26">
        <v>0</v>
      </c>
      <c r="Y1161" s="26">
        <v>0</v>
      </c>
      <c r="Z1161" s="26">
        <v>0</v>
      </c>
      <c r="AA1161" s="26">
        <v>0</v>
      </c>
      <c r="AB1161" s="26">
        <v>0</v>
      </c>
      <c r="AC1161" s="26">
        <v>0</v>
      </c>
      <c r="AD1161" s="26">
        <v>0</v>
      </c>
      <c r="AE1161" s="26">
        <v>0</v>
      </c>
      <c r="AF1161" s="26">
        <v>0</v>
      </c>
      <c r="AG1161" s="26"/>
      <c r="AH1161" s="26">
        <v>0</v>
      </c>
    </row>
    <row r="1162" spans="1:34" x14ac:dyDescent="0.2">
      <c r="A1162" s="12" t="s">
        <v>232</v>
      </c>
      <c r="B1162" s="12" t="s">
        <v>231</v>
      </c>
      <c r="C1162" s="12" t="s">
        <v>131</v>
      </c>
      <c r="D1162" s="12" t="s">
        <v>10</v>
      </c>
      <c r="E1162" s="12" t="s">
        <v>8</v>
      </c>
      <c r="F1162" s="12" t="s">
        <v>12</v>
      </c>
      <c r="G1162" s="26">
        <v>0</v>
      </c>
      <c r="H1162" s="26">
        <v>0</v>
      </c>
      <c r="I1162" s="26">
        <v>0</v>
      </c>
      <c r="J1162" s="26">
        <v>0</v>
      </c>
      <c r="K1162" s="26">
        <v>0</v>
      </c>
      <c r="L1162" s="26">
        <v>0</v>
      </c>
      <c r="M1162" s="26">
        <v>0</v>
      </c>
      <c r="N1162" s="26">
        <v>0</v>
      </c>
      <c r="O1162" s="26">
        <v>0</v>
      </c>
      <c r="P1162" s="26">
        <v>0</v>
      </c>
      <c r="Q1162" s="26">
        <v>0</v>
      </c>
      <c r="R1162" s="26">
        <v>0</v>
      </c>
      <c r="S1162" s="26">
        <v>0</v>
      </c>
      <c r="T1162" s="26">
        <v>0</v>
      </c>
      <c r="U1162" s="26">
        <v>0</v>
      </c>
      <c r="V1162" s="26">
        <v>0</v>
      </c>
      <c r="W1162" s="26">
        <v>0</v>
      </c>
      <c r="X1162" s="26">
        <v>0</v>
      </c>
      <c r="Y1162" s="26">
        <v>0</v>
      </c>
      <c r="Z1162" s="26">
        <v>0</v>
      </c>
      <c r="AA1162" s="26">
        <v>0</v>
      </c>
      <c r="AB1162" s="26">
        <v>0</v>
      </c>
      <c r="AC1162" s="26">
        <v>0</v>
      </c>
      <c r="AD1162" s="26">
        <v>0</v>
      </c>
      <c r="AE1162" s="26">
        <v>0</v>
      </c>
      <c r="AF1162" s="26">
        <v>0</v>
      </c>
      <c r="AG1162" s="26"/>
      <c r="AH1162" s="26">
        <v>0</v>
      </c>
    </row>
    <row r="1163" spans="1:34" x14ac:dyDescent="0.2">
      <c r="A1163" s="12" t="s">
        <v>232</v>
      </c>
      <c r="B1163" s="12" t="s">
        <v>231</v>
      </c>
      <c r="C1163" s="12" t="s">
        <v>132</v>
      </c>
      <c r="D1163" s="12" t="s">
        <v>10</v>
      </c>
      <c r="E1163" s="12" t="s">
        <v>8</v>
      </c>
      <c r="F1163" s="12" t="s">
        <v>12</v>
      </c>
      <c r="G1163" s="26"/>
      <c r="H1163" s="26">
        <v>0</v>
      </c>
      <c r="I1163" s="26"/>
      <c r="J1163" s="26"/>
      <c r="K1163" s="26">
        <v>542.70000000000005</v>
      </c>
      <c r="L1163" s="26">
        <v>266.2</v>
      </c>
      <c r="M1163" s="26">
        <v>1320</v>
      </c>
      <c r="N1163" s="26">
        <v>990</v>
      </c>
      <c r="O1163" s="26">
        <v>568.70000000000005</v>
      </c>
      <c r="P1163" s="26">
        <v>326.7</v>
      </c>
      <c r="Q1163" s="26">
        <v>682</v>
      </c>
      <c r="R1163" s="26">
        <v>57.2</v>
      </c>
      <c r="S1163" s="26">
        <v>38.5</v>
      </c>
      <c r="T1163" s="26">
        <v>25.3</v>
      </c>
      <c r="U1163" s="26">
        <v>0</v>
      </c>
      <c r="V1163" s="26">
        <v>0</v>
      </c>
      <c r="W1163" s="26">
        <v>27.5</v>
      </c>
      <c r="X1163" s="26">
        <v>0</v>
      </c>
      <c r="Y1163" s="26">
        <v>0</v>
      </c>
      <c r="Z1163" s="26">
        <v>5.5</v>
      </c>
      <c r="AA1163" s="26">
        <v>2.2000000000000002</v>
      </c>
      <c r="AB1163" s="26">
        <v>1.9</v>
      </c>
      <c r="AC1163" s="26">
        <v>0</v>
      </c>
      <c r="AD1163" s="26">
        <v>0</v>
      </c>
      <c r="AE1163" s="26">
        <v>0</v>
      </c>
      <c r="AF1163" s="26"/>
      <c r="AG1163" s="26"/>
      <c r="AH1163" s="26">
        <v>259.2</v>
      </c>
    </row>
    <row r="1164" spans="1:34" x14ac:dyDescent="0.2">
      <c r="A1164" s="12" t="s">
        <v>232</v>
      </c>
      <c r="B1164" s="12" t="s">
        <v>231</v>
      </c>
      <c r="C1164" s="12" t="s">
        <v>133</v>
      </c>
      <c r="D1164" s="12" t="s">
        <v>10</v>
      </c>
      <c r="E1164" s="12" t="s">
        <v>8</v>
      </c>
      <c r="F1164" s="12" t="s">
        <v>12</v>
      </c>
      <c r="G1164" s="26"/>
      <c r="H1164" s="26">
        <v>607.29999999999995</v>
      </c>
      <c r="I1164" s="26">
        <v>0</v>
      </c>
      <c r="J1164" s="26">
        <v>607.29999999999995</v>
      </c>
      <c r="K1164" s="26"/>
      <c r="L1164" s="26">
        <v>489.1</v>
      </c>
      <c r="M1164" s="26">
        <v>548.1</v>
      </c>
      <c r="N1164" s="26">
        <v>495</v>
      </c>
      <c r="O1164" s="26">
        <v>98</v>
      </c>
      <c r="P1164" s="26">
        <v>98.6</v>
      </c>
      <c r="Q1164" s="26">
        <v>0</v>
      </c>
      <c r="R1164" s="26">
        <v>0</v>
      </c>
      <c r="S1164" s="26">
        <v>0</v>
      </c>
      <c r="T1164" s="26">
        <v>0</v>
      </c>
      <c r="U1164" s="26">
        <v>0</v>
      </c>
      <c r="V1164" s="26">
        <v>0</v>
      </c>
      <c r="W1164" s="26">
        <v>0</v>
      </c>
      <c r="X1164" s="26">
        <v>0</v>
      </c>
      <c r="Y1164" s="26">
        <v>0</v>
      </c>
      <c r="Z1164" s="26">
        <v>0</v>
      </c>
      <c r="AA1164" s="26">
        <v>0</v>
      </c>
      <c r="AB1164" s="26">
        <v>0</v>
      </c>
      <c r="AC1164" s="26">
        <v>0</v>
      </c>
      <c r="AD1164" s="26">
        <v>0</v>
      </c>
      <c r="AE1164" s="26">
        <v>0</v>
      </c>
      <c r="AF1164" s="26">
        <v>0</v>
      </c>
      <c r="AG1164" s="26"/>
      <c r="AH1164" s="26">
        <v>0</v>
      </c>
    </row>
    <row r="1165" spans="1:34" x14ac:dyDescent="0.2">
      <c r="A1165" s="12" t="s">
        <v>232</v>
      </c>
      <c r="B1165" s="12" t="s">
        <v>231</v>
      </c>
      <c r="C1165" s="12" t="s">
        <v>134</v>
      </c>
      <c r="D1165" s="12" t="s">
        <v>10</v>
      </c>
      <c r="E1165" s="12" t="s">
        <v>8</v>
      </c>
      <c r="F1165" s="12" t="s">
        <v>12</v>
      </c>
      <c r="G1165" s="26"/>
      <c r="H1165" s="26">
        <v>0</v>
      </c>
      <c r="I1165" s="26"/>
      <c r="J1165" s="26"/>
      <c r="K1165" s="26"/>
      <c r="L1165" s="26"/>
      <c r="M1165" s="26"/>
      <c r="N1165" s="26">
        <v>37.5</v>
      </c>
      <c r="O1165" s="26">
        <v>12.1</v>
      </c>
      <c r="P1165" s="26">
        <v>1.9</v>
      </c>
      <c r="Q1165" s="26">
        <v>3.1</v>
      </c>
      <c r="R1165" s="26">
        <v>20.2</v>
      </c>
      <c r="S1165" s="26">
        <v>33</v>
      </c>
      <c r="T1165" s="26">
        <v>33</v>
      </c>
      <c r="U1165" s="26">
        <v>0</v>
      </c>
      <c r="V1165" s="26">
        <v>0</v>
      </c>
      <c r="W1165" s="26">
        <v>0</v>
      </c>
      <c r="X1165" s="26">
        <v>1.7</v>
      </c>
      <c r="Y1165" s="26">
        <v>1.4</v>
      </c>
      <c r="Z1165" s="26">
        <v>1.1000000000000001</v>
      </c>
      <c r="AA1165" s="26">
        <v>2.1</v>
      </c>
      <c r="AB1165" s="26">
        <v>1.5</v>
      </c>
      <c r="AC1165" s="26">
        <v>0</v>
      </c>
      <c r="AD1165" s="26">
        <v>0</v>
      </c>
      <c r="AE1165" s="26">
        <v>0</v>
      </c>
      <c r="AF1165" s="26">
        <v>0</v>
      </c>
      <c r="AG1165" s="26"/>
      <c r="AH1165" s="26">
        <v>18.8</v>
      </c>
    </row>
    <row r="1166" spans="1:34" x14ac:dyDescent="0.2">
      <c r="A1166" s="12" t="s">
        <v>232</v>
      </c>
      <c r="B1166" s="12" t="s">
        <v>231</v>
      </c>
      <c r="C1166" s="12" t="s">
        <v>135</v>
      </c>
      <c r="D1166" s="12" t="s">
        <v>10</v>
      </c>
      <c r="E1166" s="12" t="s">
        <v>8</v>
      </c>
      <c r="F1166" s="12" t="s">
        <v>12</v>
      </c>
      <c r="G1166" s="26"/>
      <c r="H1166" s="26">
        <v>0</v>
      </c>
      <c r="I1166" s="26"/>
      <c r="J1166" s="26">
        <v>0</v>
      </c>
      <c r="K1166" s="26">
        <v>0</v>
      </c>
      <c r="L1166" s="26">
        <v>0</v>
      </c>
      <c r="M1166" s="26">
        <v>0</v>
      </c>
      <c r="N1166" s="26">
        <v>0</v>
      </c>
      <c r="O1166" s="26">
        <v>0</v>
      </c>
      <c r="P1166" s="26">
        <v>0</v>
      </c>
      <c r="Q1166" s="26">
        <v>0</v>
      </c>
      <c r="R1166" s="26">
        <v>0</v>
      </c>
      <c r="S1166" s="26">
        <v>0</v>
      </c>
      <c r="T1166" s="26">
        <v>0</v>
      </c>
      <c r="U1166" s="26">
        <v>0</v>
      </c>
      <c r="V1166" s="26">
        <v>0</v>
      </c>
      <c r="W1166" s="26">
        <v>0</v>
      </c>
      <c r="X1166" s="26">
        <v>0</v>
      </c>
      <c r="Y1166" s="26">
        <v>0</v>
      </c>
      <c r="Z1166" s="26">
        <v>0</v>
      </c>
      <c r="AA1166" s="26">
        <v>0</v>
      </c>
      <c r="AB1166" s="26">
        <v>0</v>
      </c>
      <c r="AC1166" s="26">
        <v>0</v>
      </c>
      <c r="AD1166" s="26">
        <v>0</v>
      </c>
      <c r="AE1166" s="26">
        <v>0</v>
      </c>
      <c r="AF1166" s="26">
        <v>0</v>
      </c>
      <c r="AG1166" s="26"/>
      <c r="AH1166" s="26">
        <v>0</v>
      </c>
    </row>
    <row r="1167" spans="1:34" x14ac:dyDescent="0.2">
      <c r="A1167" s="12" t="s">
        <v>232</v>
      </c>
      <c r="B1167" s="12" t="s">
        <v>231</v>
      </c>
      <c r="C1167" s="12" t="s">
        <v>136</v>
      </c>
      <c r="D1167" s="12" t="s">
        <v>10</v>
      </c>
      <c r="E1167" s="12" t="s">
        <v>8</v>
      </c>
      <c r="F1167" s="12" t="s">
        <v>12</v>
      </c>
      <c r="G1167" s="26">
        <v>0.4</v>
      </c>
      <c r="H1167" s="26">
        <v>0.5</v>
      </c>
      <c r="I1167" s="26">
        <v>0.5</v>
      </c>
      <c r="J1167" s="26">
        <v>0.5</v>
      </c>
      <c r="K1167" s="26">
        <v>0.5</v>
      </c>
      <c r="L1167" s="26">
        <v>0.6</v>
      </c>
      <c r="M1167" s="26">
        <v>0.7</v>
      </c>
      <c r="N1167" s="26">
        <v>0.9</v>
      </c>
      <c r="O1167" s="26">
        <v>1.1000000000000001</v>
      </c>
      <c r="P1167" s="26">
        <v>1.7</v>
      </c>
      <c r="Q1167" s="26">
        <v>4.4000000000000004</v>
      </c>
      <c r="R1167" s="26">
        <v>1.7</v>
      </c>
      <c r="S1167" s="26">
        <v>1.7</v>
      </c>
      <c r="T1167" s="26">
        <v>0.7</v>
      </c>
      <c r="U1167" s="26">
        <v>0.2</v>
      </c>
      <c r="V1167" s="26">
        <v>0.1</v>
      </c>
      <c r="W1167" s="26">
        <v>2.4</v>
      </c>
      <c r="X1167" s="26">
        <v>0</v>
      </c>
      <c r="Y1167" s="26">
        <v>0</v>
      </c>
      <c r="Z1167" s="26">
        <v>0.1</v>
      </c>
      <c r="AA1167" s="26">
        <v>0.2</v>
      </c>
      <c r="AB1167" s="26">
        <v>0.1</v>
      </c>
      <c r="AC1167" s="26">
        <v>0</v>
      </c>
      <c r="AD1167" s="26">
        <v>0</v>
      </c>
      <c r="AE1167" s="26">
        <v>0</v>
      </c>
      <c r="AF1167" s="26"/>
      <c r="AG1167" s="26"/>
      <c r="AH1167" s="26">
        <v>2.6</v>
      </c>
    </row>
    <row r="1168" spans="1:34" x14ac:dyDescent="0.2">
      <c r="A1168" s="12" t="s">
        <v>232</v>
      </c>
      <c r="B1168" s="12" t="s">
        <v>231</v>
      </c>
      <c r="C1168" s="12" t="s">
        <v>137</v>
      </c>
      <c r="D1168" s="12" t="s">
        <v>10</v>
      </c>
      <c r="E1168" s="12" t="s">
        <v>8</v>
      </c>
      <c r="F1168" s="12" t="s">
        <v>12</v>
      </c>
      <c r="G1168" s="26"/>
      <c r="H1168" s="26">
        <v>25.3</v>
      </c>
      <c r="I1168" s="26"/>
      <c r="J1168" s="26"/>
      <c r="K1168" s="26"/>
      <c r="L1168" s="26">
        <v>59.4</v>
      </c>
      <c r="M1168" s="26">
        <v>0</v>
      </c>
      <c r="N1168" s="26">
        <v>0</v>
      </c>
      <c r="O1168" s="26">
        <v>0</v>
      </c>
      <c r="P1168" s="26">
        <v>0</v>
      </c>
      <c r="Q1168" s="26">
        <v>0</v>
      </c>
      <c r="R1168" s="26">
        <v>0</v>
      </c>
      <c r="S1168" s="26">
        <v>0</v>
      </c>
      <c r="T1168" s="26">
        <v>0</v>
      </c>
      <c r="U1168" s="26">
        <v>0</v>
      </c>
      <c r="V1168" s="26">
        <v>0</v>
      </c>
      <c r="W1168" s="26">
        <v>0</v>
      </c>
      <c r="X1168" s="26">
        <v>0</v>
      </c>
      <c r="Y1168" s="26">
        <v>0</v>
      </c>
      <c r="Z1168" s="26">
        <v>0</v>
      </c>
      <c r="AA1168" s="26">
        <v>0</v>
      </c>
      <c r="AB1168" s="26">
        <v>0</v>
      </c>
      <c r="AC1168" s="26">
        <v>0</v>
      </c>
      <c r="AD1168" s="26">
        <v>0</v>
      </c>
      <c r="AE1168" s="26">
        <v>0</v>
      </c>
      <c r="AF1168" s="26">
        <v>0</v>
      </c>
      <c r="AG1168" s="26"/>
      <c r="AH1168" s="26">
        <v>0</v>
      </c>
    </row>
    <row r="1169" spans="1:34" x14ac:dyDescent="0.2">
      <c r="A1169" s="12" t="s">
        <v>232</v>
      </c>
      <c r="B1169" s="12" t="s">
        <v>231</v>
      </c>
      <c r="C1169" s="12" t="s">
        <v>138</v>
      </c>
      <c r="D1169" s="12" t="s">
        <v>10</v>
      </c>
      <c r="E1169" s="12" t="s">
        <v>8</v>
      </c>
      <c r="F1169" s="12" t="s">
        <v>12</v>
      </c>
      <c r="G1169" s="26"/>
      <c r="H1169" s="26">
        <v>0</v>
      </c>
      <c r="I1169" s="26">
        <v>0</v>
      </c>
      <c r="J1169" s="26">
        <v>0</v>
      </c>
      <c r="K1169" s="26">
        <v>0</v>
      </c>
      <c r="L1169" s="26">
        <v>0</v>
      </c>
      <c r="M1169" s="26">
        <v>0</v>
      </c>
      <c r="N1169" s="26">
        <v>0</v>
      </c>
      <c r="O1169" s="26">
        <v>0</v>
      </c>
      <c r="P1169" s="26">
        <v>0</v>
      </c>
      <c r="Q1169" s="26">
        <v>0</v>
      </c>
      <c r="R1169" s="26">
        <v>0</v>
      </c>
      <c r="S1169" s="26">
        <v>0</v>
      </c>
      <c r="T1169" s="26">
        <v>0</v>
      </c>
      <c r="U1169" s="26">
        <v>0</v>
      </c>
      <c r="V1169" s="26">
        <v>0</v>
      </c>
      <c r="W1169" s="26">
        <v>0</v>
      </c>
      <c r="X1169" s="26">
        <v>0</v>
      </c>
      <c r="Y1169" s="26">
        <v>0</v>
      </c>
      <c r="Z1169" s="26">
        <v>0</v>
      </c>
      <c r="AA1169" s="26">
        <v>0</v>
      </c>
      <c r="AB1169" s="26">
        <v>0</v>
      </c>
      <c r="AC1169" s="26">
        <v>0</v>
      </c>
      <c r="AD1169" s="26">
        <v>0</v>
      </c>
      <c r="AE1169" s="26">
        <v>0</v>
      </c>
      <c r="AF1169" s="26">
        <v>0</v>
      </c>
      <c r="AG1169" s="26"/>
      <c r="AH1169" s="26">
        <v>0</v>
      </c>
    </row>
    <row r="1170" spans="1:34" x14ac:dyDescent="0.2">
      <c r="A1170" s="12" t="s">
        <v>232</v>
      </c>
      <c r="B1170" s="12" t="s">
        <v>231</v>
      </c>
      <c r="C1170" s="12" t="s">
        <v>139</v>
      </c>
      <c r="D1170" s="12" t="s">
        <v>10</v>
      </c>
      <c r="E1170" s="12" t="s">
        <v>8</v>
      </c>
      <c r="F1170" s="12" t="s">
        <v>12</v>
      </c>
      <c r="G1170" s="26"/>
      <c r="H1170" s="26">
        <v>8919.5</v>
      </c>
      <c r="I1170" s="26">
        <v>10104.5</v>
      </c>
      <c r="J1170" s="26"/>
      <c r="K1170" s="26">
        <v>82.5</v>
      </c>
      <c r="L1170" s="26">
        <v>134.19999999999999</v>
      </c>
      <c r="M1170" s="26">
        <v>53.9</v>
      </c>
      <c r="N1170" s="26">
        <v>0</v>
      </c>
      <c r="O1170" s="26">
        <v>0</v>
      </c>
      <c r="P1170" s="26">
        <v>0</v>
      </c>
      <c r="Q1170" s="26">
        <v>0</v>
      </c>
      <c r="R1170" s="26">
        <v>0</v>
      </c>
      <c r="S1170" s="26">
        <v>0</v>
      </c>
      <c r="T1170" s="26">
        <v>0</v>
      </c>
      <c r="U1170" s="26">
        <v>0</v>
      </c>
      <c r="V1170" s="26">
        <v>0</v>
      </c>
      <c r="W1170" s="26">
        <v>0</v>
      </c>
      <c r="X1170" s="26">
        <v>0</v>
      </c>
      <c r="Y1170" s="26">
        <v>0</v>
      </c>
      <c r="Z1170" s="26">
        <v>0</v>
      </c>
      <c r="AA1170" s="26">
        <v>0</v>
      </c>
      <c r="AB1170" s="26">
        <v>0</v>
      </c>
      <c r="AC1170" s="26">
        <v>0</v>
      </c>
      <c r="AD1170" s="26">
        <v>0</v>
      </c>
      <c r="AE1170" s="26">
        <v>0</v>
      </c>
      <c r="AF1170" s="26">
        <v>0</v>
      </c>
      <c r="AG1170" s="26"/>
      <c r="AH1170" s="26">
        <v>0</v>
      </c>
    </row>
    <row r="1171" spans="1:34" x14ac:dyDescent="0.2">
      <c r="A1171" s="12" t="s">
        <v>232</v>
      </c>
      <c r="B1171" s="12" t="s">
        <v>231</v>
      </c>
      <c r="C1171" s="12" t="s">
        <v>253</v>
      </c>
      <c r="D1171" s="12" t="s">
        <v>10</v>
      </c>
      <c r="E1171" s="12" t="s">
        <v>8</v>
      </c>
      <c r="F1171" s="12" t="s">
        <v>12</v>
      </c>
      <c r="G1171" s="26"/>
      <c r="H1171" s="26">
        <v>0.8</v>
      </c>
      <c r="I1171" s="26"/>
      <c r="J1171" s="26"/>
      <c r="K1171" s="26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26"/>
      <c r="Y1171" s="26"/>
      <c r="Z1171" s="26"/>
      <c r="AA1171" s="26"/>
      <c r="AB1171" s="26"/>
      <c r="AC1171" s="26"/>
      <c r="AD1171" s="26"/>
      <c r="AE1171" s="26">
        <v>0</v>
      </c>
      <c r="AF1171" s="26">
        <v>0</v>
      </c>
      <c r="AG1171" s="26"/>
      <c r="AH1171" s="26"/>
    </row>
    <row r="1172" spans="1:34" x14ac:dyDescent="0.2">
      <c r="A1172" s="12" t="s">
        <v>232</v>
      </c>
      <c r="B1172" s="12" t="s">
        <v>231</v>
      </c>
      <c r="C1172" s="12" t="s">
        <v>140</v>
      </c>
      <c r="D1172" s="12" t="s">
        <v>10</v>
      </c>
      <c r="E1172" s="12" t="s">
        <v>8</v>
      </c>
      <c r="F1172" s="12" t="s">
        <v>12</v>
      </c>
      <c r="G1172" s="26"/>
      <c r="H1172" s="26">
        <v>0</v>
      </c>
      <c r="I1172" s="26">
        <v>4.3</v>
      </c>
      <c r="J1172" s="26">
        <v>24.6</v>
      </c>
      <c r="K1172" s="26">
        <v>19.3</v>
      </c>
      <c r="L1172" s="26">
        <v>28.1</v>
      </c>
      <c r="M1172" s="26">
        <v>21</v>
      </c>
      <c r="N1172" s="26">
        <v>16.399999999999999</v>
      </c>
      <c r="O1172" s="26">
        <v>43.6</v>
      </c>
      <c r="P1172" s="26">
        <v>14</v>
      </c>
      <c r="Q1172" s="26">
        <v>46.3</v>
      </c>
      <c r="R1172" s="26">
        <v>42.5</v>
      </c>
      <c r="S1172" s="26">
        <v>16.399999999999999</v>
      </c>
      <c r="T1172" s="26">
        <v>30.1</v>
      </c>
      <c r="U1172" s="26">
        <v>31.7</v>
      </c>
      <c r="V1172" s="26">
        <v>23.9</v>
      </c>
      <c r="W1172" s="26">
        <v>27.4</v>
      </c>
      <c r="X1172" s="26">
        <v>3.6</v>
      </c>
      <c r="Y1172" s="26">
        <v>0</v>
      </c>
      <c r="Z1172" s="26">
        <v>0</v>
      </c>
      <c r="AA1172" s="26">
        <v>0</v>
      </c>
      <c r="AB1172" s="26">
        <v>0</v>
      </c>
      <c r="AC1172" s="26">
        <v>0</v>
      </c>
      <c r="AD1172" s="26">
        <v>0</v>
      </c>
      <c r="AE1172" s="26">
        <v>0</v>
      </c>
      <c r="AF1172" s="26">
        <v>0</v>
      </c>
      <c r="AG1172" s="26"/>
      <c r="AH1172" s="26">
        <v>35.1</v>
      </c>
    </row>
    <row r="1173" spans="1:34" x14ac:dyDescent="0.2">
      <c r="A1173" s="12" t="s">
        <v>232</v>
      </c>
      <c r="B1173" s="12" t="s">
        <v>231</v>
      </c>
      <c r="C1173" s="12" t="s">
        <v>141</v>
      </c>
      <c r="D1173" s="12" t="s">
        <v>10</v>
      </c>
      <c r="E1173" s="12" t="s">
        <v>8</v>
      </c>
      <c r="F1173" s="12" t="s">
        <v>12</v>
      </c>
      <c r="G1173" s="26"/>
      <c r="H1173" s="26">
        <v>4.4000000000000004</v>
      </c>
      <c r="I1173" s="26"/>
      <c r="J1173" s="26">
        <v>2.2000000000000002</v>
      </c>
      <c r="K1173" s="26"/>
      <c r="L1173" s="26">
        <v>1.7</v>
      </c>
      <c r="M1173" s="26">
        <v>2.2000000000000002</v>
      </c>
      <c r="N1173" s="26">
        <v>2.8</v>
      </c>
      <c r="O1173" s="26">
        <v>2.2000000000000002</v>
      </c>
      <c r="P1173" s="26">
        <v>4.3</v>
      </c>
      <c r="Q1173" s="26">
        <v>2.2000000000000002</v>
      </c>
      <c r="R1173" s="26">
        <v>2.2000000000000002</v>
      </c>
      <c r="S1173" s="26">
        <v>2.2000000000000002</v>
      </c>
      <c r="T1173" s="26">
        <v>2.2000000000000002</v>
      </c>
      <c r="U1173" s="26">
        <v>2.2000000000000002</v>
      </c>
      <c r="V1173" s="26">
        <v>1.1000000000000001</v>
      </c>
      <c r="W1173" s="26">
        <v>0.7</v>
      </c>
      <c r="X1173" s="26">
        <v>0.3</v>
      </c>
      <c r="Y1173" s="26">
        <v>0</v>
      </c>
      <c r="Z1173" s="26">
        <v>0</v>
      </c>
      <c r="AA1173" s="26">
        <v>0</v>
      </c>
      <c r="AB1173" s="26">
        <v>0</v>
      </c>
      <c r="AC1173" s="26">
        <v>0</v>
      </c>
      <c r="AD1173" s="26">
        <v>0</v>
      </c>
      <c r="AE1173" s="26">
        <v>0</v>
      </c>
      <c r="AF1173" s="26">
        <v>0</v>
      </c>
      <c r="AG1173" s="26"/>
      <c r="AH1173" s="26">
        <v>2.2000000000000002</v>
      </c>
    </row>
    <row r="1174" spans="1:34" x14ac:dyDescent="0.2">
      <c r="A1174" s="12" t="s">
        <v>232</v>
      </c>
      <c r="B1174" s="12" t="s">
        <v>231</v>
      </c>
      <c r="C1174" s="12" t="s">
        <v>142</v>
      </c>
      <c r="D1174" s="12" t="s">
        <v>10</v>
      </c>
      <c r="E1174" s="12" t="s">
        <v>8</v>
      </c>
      <c r="F1174" s="12" t="s">
        <v>12</v>
      </c>
      <c r="G1174" s="26"/>
      <c r="H1174" s="26">
        <v>0</v>
      </c>
      <c r="I1174" s="26"/>
      <c r="J1174" s="26">
        <v>0</v>
      </c>
      <c r="K1174" s="26"/>
      <c r="L1174" s="26"/>
      <c r="M1174" s="26"/>
      <c r="N1174" s="26">
        <v>0</v>
      </c>
      <c r="O1174" s="26">
        <v>0</v>
      </c>
      <c r="P1174" s="26">
        <v>0</v>
      </c>
      <c r="Q1174" s="26">
        <v>0</v>
      </c>
      <c r="R1174" s="26">
        <v>0</v>
      </c>
      <c r="S1174" s="26">
        <v>0</v>
      </c>
      <c r="T1174" s="26">
        <v>0</v>
      </c>
      <c r="U1174" s="26">
        <v>0</v>
      </c>
      <c r="V1174" s="26">
        <v>0</v>
      </c>
      <c r="W1174" s="26">
        <v>0</v>
      </c>
      <c r="X1174" s="26">
        <v>0</v>
      </c>
      <c r="Y1174" s="26">
        <v>0</v>
      </c>
      <c r="Z1174" s="26">
        <v>0</v>
      </c>
      <c r="AA1174" s="26">
        <v>0</v>
      </c>
      <c r="AB1174" s="26">
        <v>0</v>
      </c>
      <c r="AC1174" s="26">
        <v>0</v>
      </c>
      <c r="AD1174" s="26">
        <v>0</v>
      </c>
      <c r="AE1174" s="26">
        <v>0</v>
      </c>
      <c r="AF1174" s="26">
        <v>0</v>
      </c>
      <c r="AG1174" s="26"/>
      <c r="AH1174" s="26">
        <v>0</v>
      </c>
    </row>
    <row r="1175" spans="1:34" x14ac:dyDescent="0.2">
      <c r="A1175" s="12" t="s">
        <v>232</v>
      </c>
      <c r="B1175" s="12" t="s">
        <v>231</v>
      </c>
      <c r="C1175" s="12" t="s">
        <v>143</v>
      </c>
      <c r="D1175" s="12" t="s">
        <v>10</v>
      </c>
      <c r="E1175" s="12" t="s">
        <v>8</v>
      </c>
      <c r="F1175" s="12" t="s">
        <v>12</v>
      </c>
      <c r="G1175" s="26"/>
      <c r="H1175" s="26">
        <v>0</v>
      </c>
      <c r="I1175" s="26"/>
      <c r="J1175" s="26"/>
      <c r="K1175" s="26"/>
      <c r="L1175" s="26">
        <v>0</v>
      </c>
      <c r="M1175" s="26">
        <v>0</v>
      </c>
      <c r="N1175" s="26">
        <v>0</v>
      </c>
      <c r="O1175" s="26">
        <v>0</v>
      </c>
      <c r="P1175" s="26">
        <v>0</v>
      </c>
      <c r="Q1175" s="26">
        <v>0</v>
      </c>
      <c r="R1175" s="26">
        <v>0</v>
      </c>
      <c r="S1175" s="26">
        <v>0</v>
      </c>
      <c r="T1175" s="26">
        <v>0</v>
      </c>
      <c r="U1175" s="26">
        <v>0</v>
      </c>
      <c r="V1175" s="26">
        <v>0</v>
      </c>
      <c r="W1175" s="26">
        <v>0</v>
      </c>
      <c r="X1175" s="26">
        <v>0</v>
      </c>
      <c r="Y1175" s="26">
        <v>0</v>
      </c>
      <c r="Z1175" s="26">
        <v>0</v>
      </c>
      <c r="AA1175" s="26">
        <v>0</v>
      </c>
      <c r="AB1175" s="26">
        <v>0</v>
      </c>
      <c r="AC1175" s="26">
        <v>0</v>
      </c>
      <c r="AD1175" s="26">
        <v>0</v>
      </c>
      <c r="AE1175" s="26">
        <v>0</v>
      </c>
      <c r="AF1175" s="26">
        <v>0</v>
      </c>
      <c r="AG1175" s="26"/>
      <c r="AH1175" s="26">
        <v>0</v>
      </c>
    </row>
    <row r="1176" spans="1:34" x14ac:dyDescent="0.2">
      <c r="A1176" s="12" t="s">
        <v>232</v>
      </c>
      <c r="B1176" s="12" t="s">
        <v>231</v>
      </c>
      <c r="C1176" s="12" t="s">
        <v>144</v>
      </c>
      <c r="D1176" s="12" t="s">
        <v>10</v>
      </c>
      <c r="E1176" s="12" t="s">
        <v>8</v>
      </c>
      <c r="F1176" s="12" t="s">
        <v>12</v>
      </c>
      <c r="G1176" s="26"/>
      <c r="H1176" s="26">
        <v>39.299999999999997</v>
      </c>
      <c r="I1176" s="26">
        <v>0</v>
      </c>
      <c r="J1176" s="26">
        <v>1.1000000000000001</v>
      </c>
      <c r="K1176" s="26">
        <v>1.1000000000000001</v>
      </c>
      <c r="L1176" s="26">
        <v>1.1000000000000001</v>
      </c>
      <c r="M1176" s="26"/>
      <c r="N1176" s="26">
        <v>46.9</v>
      </c>
      <c r="O1176" s="26">
        <v>38.5</v>
      </c>
      <c r="P1176" s="26">
        <v>40.700000000000003</v>
      </c>
      <c r="Q1176" s="26">
        <v>0</v>
      </c>
      <c r="R1176" s="26">
        <v>0</v>
      </c>
      <c r="S1176" s="26">
        <v>0</v>
      </c>
      <c r="T1176" s="26">
        <v>0</v>
      </c>
      <c r="U1176" s="26">
        <v>0</v>
      </c>
      <c r="V1176" s="26">
        <v>0</v>
      </c>
      <c r="W1176" s="26">
        <v>0</v>
      </c>
      <c r="X1176" s="26">
        <v>0</v>
      </c>
      <c r="Y1176" s="26">
        <v>0</v>
      </c>
      <c r="Z1176" s="26">
        <v>0</v>
      </c>
      <c r="AA1176" s="26">
        <v>0</v>
      </c>
      <c r="AB1176" s="26">
        <v>0</v>
      </c>
      <c r="AC1176" s="26">
        <v>0</v>
      </c>
      <c r="AD1176" s="26">
        <v>0</v>
      </c>
      <c r="AE1176" s="26">
        <v>0</v>
      </c>
      <c r="AF1176" s="26">
        <v>0</v>
      </c>
      <c r="AG1176" s="26"/>
      <c r="AH1176" s="26">
        <v>0</v>
      </c>
    </row>
    <row r="1177" spans="1:34" x14ac:dyDescent="0.2">
      <c r="A1177" s="12" t="s">
        <v>232</v>
      </c>
      <c r="B1177" s="12" t="s">
        <v>231</v>
      </c>
      <c r="C1177" s="12" t="s">
        <v>145</v>
      </c>
      <c r="D1177" s="12" t="s">
        <v>10</v>
      </c>
      <c r="E1177" s="12" t="s">
        <v>8</v>
      </c>
      <c r="F1177" s="12" t="s">
        <v>12</v>
      </c>
      <c r="G1177" s="26"/>
      <c r="H1177" s="26">
        <v>68.2</v>
      </c>
      <c r="I1177" s="26"/>
      <c r="J1177" s="26">
        <v>27.5</v>
      </c>
      <c r="K1177" s="26">
        <v>7.9</v>
      </c>
      <c r="L1177" s="26">
        <v>7.7</v>
      </c>
      <c r="M1177" s="26">
        <v>0</v>
      </c>
      <c r="N1177" s="26">
        <v>14.3</v>
      </c>
      <c r="O1177" s="26">
        <v>6.6</v>
      </c>
      <c r="P1177" s="26">
        <v>13.2</v>
      </c>
      <c r="Q1177" s="26">
        <v>8.8000000000000007</v>
      </c>
      <c r="R1177" s="26">
        <v>6.6</v>
      </c>
      <c r="S1177" s="26">
        <v>7.2</v>
      </c>
      <c r="T1177" s="26">
        <v>7.2</v>
      </c>
      <c r="U1177" s="26">
        <v>0</v>
      </c>
      <c r="V1177" s="26">
        <v>0</v>
      </c>
      <c r="W1177" s="26">
        <v>0</v>
      </c>
      <c r="X1177" s="26">
        <v>0</v>
      </c>
      <c r="Y1177" s="26">
        <v>0</v>
      </c>
      <c r="Z1177" s="26">
        <v>0</v>
      </c>
      <c r="AA1177" s="26">
        <v>0</v>
      </c>
      <c r="AB1177" s="26">
        <v>0</v>
      </c>
      <c r="AC1177" s="26">
        <v>0</v>
      </c>
      <c r="AD1177" s="26">
        <v>0</v>
      </c>
      <c r="AE1177" s="26">
        <v>0</v>
      </c>
      <c r="AF1177" s="26">
        <v>0</v>
      </c>
      <c r="AG1177" s="26"/>
      <c r="AH1177" s="26">
        <v>7.5</v>
      </c>
    </row>
    <row r="1178" spans="1:34" x14ac:dyDescent="0.2">
      <c r="A1178" s="12" t="s">
        <v>232</v>
      </c>
      <c r="B1178" s="12" t="s">
        <v>231</v>
      </c>
      <c r="C1178" s="12" t="s">
        <v>146</v>
      </c>
      <c r="D1178" s="12" t="s">
        <v>10</v>
      </c>
      <c r="E1178" s="12" t="s">
        <v>8</v>
      </c>
      <c r="F1178" s="12" t="s">
        <v>12</v>
      </c>
      <c r="G1178" s="26"/>
      <c r="H1178" s="26">
        <v>0</v>
      </c>
      <c r="I1178" s="26"/>
      <c r="J1178" s="26"/>
      <c r="K1178" s="26"/>
      <c r="L1178" s="26"/>
      <c r="M1178" s="26"/>
      <c r="N1178" s="26">
        <v>0</v>
      </c>
      <c r="O1178" s="26">
        <v>0</v>
      </c>
      <c r="P1178" s="26">
        <v>0</v>
      </c>
      <c r="Q1178" s="26">
        <v>0.1</v>
      </c>
      <c r="R1178" s="26">
        <v>0.1</v>
      </c>
      <c r="S1178" s="26">
        <v>0</v>
      </c>
      <c r="T1178" s="26">
        <v>0</v>
      </c>
      <c r="U1178" s="26">
        <v>0</v>
      </c>
      <c r="V1178" s="26">
        <v>0</v>
      </c>
      <c r="W1178" s="26">
        <v>0</v>
      </c>
      <c r="X1178" s="26">
        <v>0</v>
      </c>
      <c r="Y1178" s="26">
        <v>0</v>
      </c>
      <c r="Z1178" s="26">
        <v>0</v>
      </c>
      <c r="AA1178" s="26">
        <v>0</v>
      </c>
      <c r="AB1178" s="26">
        <v>0</v>
      </c>
      <c r="AC1178" s="26">
        <v>0</v>
      </c>
      <c r="AD1178" s="26">
        <v>0</v>
      </c>
      <c r="AE1178" s="26">
        <v>0</v>
      </c>
      <c r="AF1178" s="26">
        <v>0</v>
      </c>
      <c r="AG1178" s="26"/>
      <c r="AH1178" s="26">
        <v>0.1</v>
      </c>
    </row>
    <row r="1179" spans="1:34" x14ac:dyDescent="0.2">
      <c r="A1179" s="12" t="s">
        <v>232</v>
      </c>
      <c r="B1179" s="12" t="s">
        <v>231</v>
      </c>
      <c r="C1179" s="12" t="s">
        <v>238</v>
      </c>
      <c r="D1179" s="12" t="s">
        <v>10</v>
      </c>
      <c r="E1179" s="12" t="s">
        <v>8</v>
      </c>
      <c r="F1179" s="12" t="s">
        <v>12</v>
      </c>
      <c r="G1179" s="26"/>
      <c r="H1179" s="26">
        <v>0</v>
      </c>
      <c r="I1179" s="26"/>
      <c r="J1179" s="26"/>
      <c r="K1179" s="26"/>
      <c r="L1179" s="26"/>
      <c r="M1179" s="26"/>
      <c r="N1179" s="26">
        <v>0.4</v>
      </c>
      <c r="O1179" s="26">
        <v>0.2</v>
      </c>
      <c r="P1179" s="26">
        <v>0.1</v>
      </c>
      <c r="Q1179" s="26">
        <v>0</v>
      </c>
      <c r="R1179" s="26">
        <v>0</v>
      </c>
      <c r="S1179" s="26">
        <v>0</v>
      </c>
      <c r="T1179" s="26"/>
      <c r="U1179" s="26"/>
      <c r="V1179" s="26"/>
      <c r="W1179" s="26"/>
      <c r="X1179" s="26"/>
      <c r="Y1179" s="26"/>
      <c r="Z1179" s="26">
        <v>0</v>
      </c>
      <c r="AA1179" s="26"/>
      <c r="AB1179" s="26">
        <v>0</v>
      </c>
      <c r="AC1179" s="26">
        <v>0</v>
      </c>
      <c r="AD1179" s="26">
        <v>0</v>
      </c>
      <c r="AE1179" s="26">
        <v>0</v>
      </c>
      <c r="AF1179" s="26">
        <v>0</v>
      </c>
      <c r="AG1179" s="26"/>
      <c r="AH1179" s="26">
        <v>0</v>
      </c>
    </row>
    <row r="1180" spans="1:34" x14ac:dyDescent="0.2">
      <c r="A1180" s="12" t="s">
        <v>232</v>
      </c>
      <c r="B1180" s="12" t="s">
        <v>231</v>
      </c>
      <c r="C1180" s="12" t="s">
        <v>147</v>
      </c>
      <c r="D1180" s="12" t="s">
        <v>10</v>
      </c>
      <c r="E1180" s="12" t="s">
        <v>8</v>
      </c>
      <c r="F1180" s="12" t="s">
        <v>12</v>
      </c>
      <c r="G1180" s="26"/>
      <c r="H1180" s="26">
        <v>0</v>
      </c>
      <c r="I1180" s="26"/>
      <c r="J1180" s="26"/>
      <c r="K1180" s="26"/>
      <c r="L1180" s="26"/>
      <c r="M1180" s="26"/>
      <c r="N1180" s="26">
        <v>0</v>
      </c>
      <c r="O1180" s="26">
        <v>0</v>
      </c>
      <c r="P1180" s="26">
        <v>0</v>
      </c>
      <c r="Q1180" s="26">
        <v>0</v>
      </c>
      <c r="R1180" s="26">
        <v>0</v>
      </c>
      <c r="S1180" s="26">
        <v>0</v>
      </c>
      <c r="T1180" s="26">
        <v>0</v>
      </c>
      <c r="U1180" s="26">
        <v>0</v>
      </c>
      <c r="V1180" s="26">
        <v>0</v>
      </c>
      <c r="W1180" s="26">
        <v>0</v>
      </c>
      <c r="X1180" s="26">
        <v>0</v>
      </c>
      <c r="Y1180" s="26">
        <v>0</v>
      </c>
      <c r="Z1180" s="26">
        <v>0</v>
      </c>
      <c r="AA1180" s="26">
        <v>0</v>
      </c>
      <c r="AB1180" s="26">
        <v>0</v>
      </c>
      <c r="AC1180" s="26">
        <v>0</v>
      </c>
      <c r="AD1180" s="26">
        <v>0</v>
      </c>
      <c r="AE1180" s="26">
        <v>0</v>
      </c>
      <c r="AF1180" s="26">
        <v>0</v>
      </c>
      <c r="AG1180" s="26"/>
      <c r="AH1180" s="26">
        <v>0</v>
      </c>
    </row>
    <row r="1181" spans="1:34" x14ac:dyDescent="0.2">
      <c r="A1181" s="12" t="s">
        <v>232</v>
      </c>
      <c r="B1181" s="12" t="s">
        <v>231</v>
      </c>
      <c r="C1181" s="12" t="s">
        <v>148</v>
      </c>
      <c r="D1181" s="12" t="s">
        <v>10</v>
      </c>
      <c r="E1181" s="12" t="s">
        <v>8</v>
      </c>
      <c r="F1181" s="12" t="s">
        <v>12</v>
      </c>
      <c r="G1181" s="26"/>
      <c r="H1181" s="26">
        <v>0</v>
      </c>
      <c r="I1181" s="26"/>
      <c r="J1181" s="26"/>
      <c r="K1181" s="26"/>
      <c r="L1181" s="26"/>
      <c r="M1181" s="26"/>
      <c r="N1181" s="26">
        <v>0</v>
      </c>
      <c r="O1181" s="26">
        <v>0</v>
      </c>
      <c r="P1181" s="26">
        <v>0</v>
      </c>
      <c r="Q1181" s="26">
        <v>0</v>
      </c>
      <c r="R1181" s="26">
        <v>0</v>
      </c>
      <c r="S1181" s="26">
        <v>0</v>
      </c>
      <c r="T1181" s="26">
        <v>0</v>
      </c>
      <c r="U1181" s="26">
        <v>0</v>
      </c>
      <c r="V1181" s="26">
        <v>0</v>
      </c>
      <c r="W1181" s="26">
        <v>0</v>
      </c>
      <c r="X1181" s="26">
        <v>0</v>
      </c>
      <c r="Y1181" s="26">
        <v>0</v>
      </c>
      <c r="Z1181" s="26">
        <v>0</v>
      </c>
      <c r="AA1181" s="26">
        <v>0</v>
      </c>
      <c r="AB1181" s="26">
        <v>0</v>
      </c>
      <c r="AC1181" s="26">
        <v>0</v>
      </c>
      <c r="AD1181" s="26">
        <v>0</v>
      </c>
      <c r="AE1181" s="26">
        <v>0</v>
      </c>
      <c r="AF1181" s="26">
        <v>0</v>
      </c>
      <c r="AG1181" s="26"/>
      <c r="AH1181" s="26">
        <v>0</v>
      </c>
    </row>
    <row r="1182" spans="1:34" x14ac:dyDescent="0.2">
      <c r="A1182" s="12" t="s">
        <v>232</v>
      </c>
      <c r="B1182" s="12" t="s">
        <v>231</v>
      </c>
      <c r="C1182" s="12" t="s">
        <v>149</v>
      </c>
      <c r="D1182" s="12" t="s">
        <v>10</v>
      </c>
      <c r="E1182" s="12" t="s">
        <v>8</v>
      </c>
      <c r="F1182" s="12" t="s">
        <v>12</v>
      </c>
      <c r="G1182" s="26"/>
      <c r="H1182" s="26">
        <v>0.1</v>
      </c>
      <c r="I1182" s="26">
        <v>0.1</v>
      </c>
      <c r="J1182" s="26">
        <v>0.3</v>
      </c>
      <c r="K1182" s="26">
        <v>0</v>
      </c>
      <c r="L1182" s="26">
        <v>0</v>
      </c>
      <c r="M1182" s="26">
        <v>0</v>
      </c>
      <c r="N1182" s="26">
        <v>0</v>
      </c>
      <c r="O1182" s="26">
        <v>0</v>
      </c>
      <c r="P1182" s="26">
        <v>0</v>
      </c>
      <c r="Q1182" s="26">
        <v>0</v>
      </c>
      <c r="R1182" s="26">
        <v>0</v>
      </c>
      <c r="S1182" s="26">
        <v>0</v>
      </c>
      <c r="T1182" s="26">
        <v>0</v>
      </c>
      <c r="U1182" s="26">
        <v>0</v>
      </c>
      <c r="V1182" s="26">
        <v>0</v>
      </c>
      <c r="W1182" s="26">
        <v>0</v>
      </c>
      <c r="X1182" s="26">
        <v>0</v>
      </c>
      <c r="Y1182" s="26">
        <v>0</v>
      </c>
      <c r="Z1182" s="26">
        <v>0</v>
      </c>
      <c r="AA1182" s="26">
        <v>0</v>
      </c>
      <c r="AB1182" s="26">
        <v>0</v>
      </c>
      <c r="AC1182" s="26">
        <v>0</v>
      </c>
      <c r="AD1182" s="26">
        <v>0</v>
      </c>
      <c r="AE1182" s="26">
        <v>0</v>
      </c>
      <c r="AF1182" s="26">
        <v>0</v>
      </c>
      <c r="AG1182" s="26"/>
      <c r="AH1182" s="26">
        <v>0</v>
      </c>
    </row>
    <row r="1183" spans="1:34" x14ac:dyDescent="0.2">
      <c r="A1183" s="12" t="s">
        <v>232</v>
      </c>
      <c r="B1183" s="12" t="s">
        <v>231</v>
      </c>
      <c r="C1183" s="12" t="s">
        <v>150</v>
      </c>
      <c r="D1183" s="12" t="s">
        <v>10</v>
      </c>
      <c r="E1183" s="12" t="s">
        <v>8</v>
      </c>
      <c r="F1183" s="12" t="s">
        <v>12</v>
      </c>
      <c r="G1183" s="26"/>
      <c r="H1183" s="26">
        <v>11.6</v>
      </c>
      <c r="I1183" s="26">
        <v>0.6</v>
      </c>
      <c r="J1183" s="26">
        <v>1.1000000000000001</v>
      </c>
      <c r="K1183" s="26">
        <v>9.9</v>
      </c>
      <c r="L1183" s="26">
        <v>0.3</v>
      </c>
      <c r="M1183" s="26">
        <v>3.7</v>
      </c>
      <c r="N1183" s="26">
        <v>5.5</v>
      </c>
      <c r="O1183" s="26">
        <v>1.1000000000000001</v>
      </c>
      <c r="P1183" s="26">
        <v>2.2000000000000002</v>
      </c>
      <c r="Q1183" s="26">
        <v>4.4000000000000004</v>
      </c>
      <c r="R1183" s="26">
        <v>3.3</v>
      </c>
      <c r="S1183" s="26">
        <v>1.1000000000000001</v>
      </c>
      <c r="T1183" s="26">
        <v>1.1000000000000001</v>
      </c>
      <c r="U1183" s="26">
        <v>1.1000000000000001</v>
      </c>
      <c r="V1183" s="26">
        <v>0.9</v>
      </c>
      <c r="W1183" s="26">
        <v>0.4</v>
      </c>
      <c r="X1183" s="26">
        <v>0.3</v>
      </c>
      <c r="Y1183" s="26">
        <v>0</v>
      </c>
      <c r="Z1183" s="26">
        <v>0</v>
      </c>
      <c r="AA1183" s="26">
        <v>0</v>
      </c>
      <c r="AB1183" s="26">
        <v>0</v>
      </c>
      <c r="AC1183" s="26">
        <v>0</v>
      </c>
      <c r="AD1183" s="26">
        <v>0</v>
      </c>
      <c r="AE1183" s="26">
        <v>0</v>
      </c>
      <c r="AF1183" s="26">
        <v>0</v>
      </c>
      <c r="AG1183" s="26"/>
      <c r="AH1183" s="26">
        <v>2.9</v>
      </c>
    </row>
    <row r="1184" spans="1:34" x14ac:dyDescent="0.2">
      <c r="A1184" s="12" t="s">
        <v>232</v>
      </c>
      <c r="B1184" s="12" t="s">
        <v>231</v>
      </c>
      <c r="C1184" s="12" t="s">
        <v>151</v>
      </c>
      <c r="D1184" s="12" t="s">
        <v>10</v>
      </c>
      <c r="E1184" s="12" t="s">
        <v>8</v>
      </c>
      <c r="F1184" s="12" t="s">
        <v>12</v>
      </c>
      <c r="G1184" s="26"/>
      <c r="H1184" s="26">
        <v>242</v>
      </c>
      <c r="I1184" s="26">
        <v>220.5</v>
      </c>
      <c r="J1184" s="26"/>
      <c r="K1184" s="26">
        <v>162.80000000000001</v>
      </c>
      <c r="L1184" s="26">
        <v>303.60000000000002</v>
      </c>
      <c r="M1184" s="26">
        <v>190.3</v>
      </c>
      <c r="N1184" s="26">
        <v>134.19999999999999</v>
      </c>
      <c r="O1184" s="26">
        <v>110</v>
      </c>
      <c r="P1184" s="26">
        <v>70.400000000000006</v>
      </c>
      <c r="Q1184" s="26">
        <v>168.3</v>
      </c>
      <c r="R1184" s="26">
        <v>90.1</v>
      </c>
      <c r="S1184" s="26">
        <v>56.9</v>
      </c>
      <c r="T1184" s="26">
        <v>16</v>
      </c>
      <c r="U1184" s="26">
        <v>13.2</v>
      </c>
      <c r="V1184" s="26">
        <v>13.2</v>
      </c>
      <c r="W1184" s="26">
        <v>0</v>
      </c>
      <c r="X1184" s="26">
        <v>2.2000000000000002</v>
      </c>
      <c r="Y1184" s="26">
        <v>0.9</v>
      </c>
      <c r="Z1184" s="26">
        <v>0</v>
      </c>
      <c r="AA1184" s="26">
        <v>0</v>
      </c>
      <c r="AB1184" s="26">
        <v>0</v>
      </c>
      <c r="AC1184" s="26">
        <v>0</v>
      </c>
      <c r="AD1184" s="26">
        <v>-0.5</v>
      </c>
      <c r="AE1184" s="26">
        <v>0</v>
      </c>
      <c r="AF1184" s="26">
        <v>0</v>
      </c>
      <c r="AG1184" s="26"/>
      <c r="AH1184" s="26">
        <v>105.1</v>
      </c>
    </row>
    <row r="1185" spans="1:34" x14ac:dyDescent="0.2">
      <c r="A1185" s="12" t="s">
        <v>232</v>
      </c>
      <c r="B1185" s="12" t="s">
        <v>231</v>
      </c>
      <c r="C1185" s="12" t="s">
        <v>152</v>
      </c>
      <c r="D1185" s="12" t="s">
        <v>10</v>
      </c>
      <c r="E1185" s="12" t="s">
        <v>8</v>
      </c>
      <c r="F1185" s="12" t="s">
        <v>12</v>
      </c>
      <c r="G1185" s="26"/>
      <c r="H1185" s="26">
        <v>6.3</v>
      </c>
      <c r="I1185" s="26">
        <v>3.7</v>
      </c>
      <c r="J1185" s="26">
        <v>3.3</v>
      </c>
      <c r="K1185" s="26">
        <v>2.2999999999999998</v>
      </c>
      <c r="L1185" s="26">
        <v>1.8</v>
      </c>
      <c r="M1185" s="26">
        <v>1.1000000000000001</v>
      </c>
      <c r="N1185" s="26">
        <v>0.2</v>
      </c>
      <c r="O1185" s="26">
        <v>0</v>
      </c>
      <c r="P1185" s="26">
        <v>0</v>
      </c>
      <c r="Q1185" s="26">
        <v>0</v>
      </c>
      <c r="R1185" s="26">
        <v>0</v>
      </c>
      <c r="S1185" s="26">
        <v>0</v>
      </c>
      <c r="T1185" s="26">
        <v>0</v>
      </c>
      <c r="U1185" s="26">
        <v>0</v>
      </c>
      <c r="V1185" s="26">
        <v>0</v>
      </c>
      <c r="W1185" s="26">
        <v>0</v>
      </c>
      <c r="X1185" s="26">
        <v>0</v>
      </c>
      <c r="Y1185" s="26">
        <v>0</v>
      </c>
      <c r="Z1185" s="26">
        <v>0</v>
      </c>
      <c r="AA1185" s="26">
        <v>0.3</v>
      </c>
      <c r="AB1185" s="26">
        <v>0</v>
      </c>
      <c r="AC1185" s="26">
        <v>0</v>
      </c>
      <c r="AD1185" s="26">
        <v>0</v>
      </c>
      <c r="AE1185" s="26">
        <v>0</v>
      </c>
      <c r="AF1185" s="26">
        <v>0</v>
      </c>
      <c r="AG1185" s="26"/>
      <c r="AH1185" s="26">
        <v>0</v>
      </c>
    </row>
    <row r="1186" spans="1:34" x14ac:dyDescent="0.2">
      <c r="A1186" s="12" t="s">
        <v>232</v>
      </c>
      <c r="B1186" s="12" t="s">
        <v>231</v>
      </c>
      <c r="C1186" s="12" t="s">
        <v>153</v>
      </c>
      <c r="D1186" s="12" t="s">
        <v>10</v>
      </c>
      <c r="E1186" s="12" t="s">
        <v>8</v>
      </c>
      <c r="F1186" s="12" t="s">
        <v>12</v>
      </c>
      <c r="G1186" s="26"/>
      <c r="H1186" s="26">
        <v>0</v>
      </c>
      <c r="I1186" s="26"/>
      <c r="J1186" s="26"/>
      <c r="K1186" s="26"/>
      <c r="L1186" s="26">
        <v>0</v>
      </c>
      <c r="M1186" s="26">
        <v>0</v>
      </c>
      <c r="N1186" s="26">
        <v>0</v>
      </c>
      <c r="O1186" s="26">
        <v>0</v>
      </c>
      <c r="P1186" s="26">
        <v>0</v>
      </c>
      <c r="Q1186" s="26">
        <v>0</v>
      </c>
      <c r="R1186" s="26">
        <v>0</v>
      </c>
      <c r="S1186" s="26">
        <v>0</v>
      </c>
      <c r="T1186" s="26">
        <v>0</v>
      </c>
      <c r="U1186" s="26">
        <v>0</v>
      </c>
      <c r="V1186" s="26">
        <v>0</v>
      </c>
      <c r="W1186" s="26">
        <v>0</v>
      </c>
      <c r="X1186" s="26">
        <v>0</v>
      </c>
      <c r="Y1186" s="26">
        <v>0</v>
      </c>
      <c r="Z1186" s="26">
        <v>0</v>
      </c>
      <c r="AA1186" s="26">
        <v>0</v>
      </c>
      <c r="AB1186" s="26">
        <v>0</v>
      </c>
      <c r="AC1186" s="26">
        <v>0</v>
      </c>
      <c r="AD1186" s="26">
        <v>0</v>
      </c>
      <c r="AE1186" s="26">
        <v>0</v>
      </c>
      <c r="AF1186" s="26">
        <v>0</v>
      </c>
      <c r="AG1186" s="26"/>
      <c r="AH1186" s="26">
        <v>0</v>
      </c>
    </row>
    <row r="1187" spans="1:34" x14ac:dyDescent="0.2">
      <c r="A1187" s="12" t="s">
        <v>232</v>
      </c>
      <c r="B1187" s="12" t="s">
        <v>231</v>
      </c>
      <c r="C1187" s="12" t="s">
        <v>154</v>
      </c>
      <c r="D1187" s="12" t="s">
        <v>10</v>
      </c>
      <c r="E1187" s="12" t="s">
        <v>8</v>
      </c>
      <c r="F1187" s="12" t="s">
        <v>12</v>
      </c>
      <c r="G1187" s="26">
        <v>0.2</v>
      </c>
      <c r="H1187" s="26">
        <v>0.2</v>
      </c>
      <c r="I1187" s="26">
        <v>0.1</v>
      </c>
      <c r="J1187" s="26">
        <v>0.3</v>
      </c>
      <c r="K1187" s="26"/>
      <c r="L1187" s="26">
        <v>0.3</v>
      </c>
      <c r="M1187" s="26">
        <v>0</v>
      </c>
      <c r="N1187" s="26">
        <v>0</v>
      </c>
      <c r="O1187" s="26">
        <v>0</v>
      </c>
      <c r="P1187" s="26">
        <v>0.4</v>
      </c>
      <c r="Q1187" s="26">
        <v>0.4</v>
      </c>
      <c r="R1187" s="26">
        <v>0.4</v>
      </c>
      <c r="S1187" s="26">
        <v>0.4</v>
      </c>
      <c r="T1187" s="26">
        <v>0.4</v>
      </c>
      <c r="U1187" s="26">
        <v>0.4</v>
      </c>
      <c r="V1187" s="26">
        <v>0.3</v>
      </c>
      <c r="W1187" s="26">
        <v>0</v>
      </c>
      <c r="X1187" s="26">
        <v>0</v>
      </c>
      <c r="Y1187" s="26">
        <v>0</v>
      </c>
      <c r="Z1187" s="26">
        <v>0</v>
      </c>
      <c r="AA1187" s="26">
        <v>0</v>
      </c>
      <c r="AB1187" s="26">
        <v>0</v>
      </c>
      <c r="AC1187" s="26">
        <v>0</v>
      </c>
      <c r="AD1187" s="26">
        <v>0</v>
      </c>
      <c r="AE1187" s="26">
        <v>0</v>
      </c>
      <c r="AF1187" s="26">
        <v>0</v>
      </c>
      <c r="AG1187" s="26"/>
      <c r="AH1187" s="26">
        <v>0.4</v>
      </c>
    </row>
    <row r="1188" spans="1:34" x14ac:dyDescent="0.2">
      <c r="A1188" s="12" t="s">
        <v>232</v>
      </c>
      <c r="B1188" s="12" t="s">
        <v>231</v>
      </c>
      <c r="C1188" s="12" t="s">
        <v>155</v>
      </c>
      <c r="D1188" s="12" t="s">
        <v>10</v>
      </c>
      <c r="E1188" s="12" t="s">
        <v>8</v>
      </c>
      <c r="F1188" s="12" t="s">
        <v>12</v>
      </c>
      <c r="G1188" s="26"/>
      <c r="H1188" s="26">
        <v>0</v>
      </c>
      <c r="I1188" s="26">
        <v>0</v>
      </c>
      <c r="J1188" s="26">
        <v>0</v>
      </c>
      <c r="K1188" s="26">
        <v>0</v>
      </c>
      <c r="L1188" s="26">
        <v>0</v>
      </c>
      <c r="M1188" s="26">
        <v>0</v>
      </c>
      <c r="N1188" s="26">
        <v>0</v>
      </c>
      <c r="O1188" s="26">
        <v>0</v>
      </c>
      <c r="P1188" s="26">
        <v>0</v>
      </c>
      <c r="Q1188" s="26">
        <v>0</v>
      </c>
      <c r="R1188" s="26">
        <v>0</v>
      </c>
      <c r="S1188" s="26">
        <v>0</v>
      </c>
      <c r="T1188" s="26">
        <v>0</v>
      </c>
      <c r="U1188" s="26">
        <v>0</v>
      </c>
      <c r="V1188" s="26">
        <v>0</v>
      </c>
      <c r="W1188" s="26">
        <v>0</v>
      </c>
      <c r="X1188" s="26">
        <v>0</v>
      </c>
      <c r="Y1188" s="26">
        <v>0</v>
      </c>
      <c r="Z1188" s="26">
        <v>0</v>
      </c>
      <c r="AA1188" s="26">
        <v>0</v>
      </c>
      <c r="AB1188" s="26">
        <v>0</v>
      </c>
      <c r="AC1188" s="26">
        <v>0</v>
      </c>
      <c r="AD1188" s="26">
        <v>0</v>
      </c>
      <c r="AE1188" s="26">
        <v>0</v>
      </c>
      <c r="AF1188" s="26">
        <v>0</v>
      </c>
      <c r="AG1188" s="26"/>
      <c r="AH1188" s="26">
        <v>0</v>
      </c>
    </row>
    <row r="1189" spans="1:34" x14ac:dyDescent="0.2">
      <c r="A1189" s="12" t="s">
        <v>232</v>
      </c>
      <c r="B1189" s="12" t="s">
        <v>231</v>
      </c>
      <c r="C1189" s="12" t="s">
        <v>156</v>
      </c>
      <c r="D1189" s="12" t="s">
        <v>10</v>
      </c>
      <c r="E1189" s="12" t="s">
        <v>8</v>
      </c>
      <c r="F1189" s="12" t="s">
        <v>12</v>
      </c>
      <c r="G1189" s="26"/>
      <c r="H1189" s="26">
        <v>1</v>
      </c>
      <c r="I1189" s="26"/>
      <c r="J1189" s="26"/>
      <c r="K1189" s="26"/>
      <c r="L1189" s="26">
        <v>1</v>
      </c>
      <c r="M1189" s="26">
        <v>1</v>
      </c>
      <c r="N1189" s="26">
        <v>1</v>
      </c>
      <c r="O1189" s="26">
        <v>1.1000000000000001</v>
      </c>
      <c r="P1189" s="26">
        <v>37.1</v>
      </c>
      <c r="Q1189" s="26">
        <v>0.3</v>
      </c>
      <c r="R1189" s="26">
        <v>0</v>
      </c>
      <c r="S1189" s="26">
        <v>0</v>
      </c>
      <c r="T1189" s="26">
        <v>0</v>
      </c>
      <c r="U1189" s="26">
        <v>0</v>
      </c>
      <c r="V1189" s="26">
        <v>0</v>
      </c>
      <c r="W1189" s="26">
        <v>0</v>
      </c>
      <c r="X1189" s="26">
        <v>0</v>
      </c>
      <c r="Y1189" s="26">
        <v>0</v>
      </c>
      <c r="Z1189" s="26">
        <v>0</v>
      </c>
      <c r="AA1189" s="26">
        <v>0</v>
      </c>
      <c r="AB1189" s="26">
        <v>0</v>
      </c>
      <c r="AC1189" s="26">
        <v>0</v>
      </c>
      <c r="AD1189" s="26">
        <v>0</v>
      </c>
      <c r="AE1189" s="26">
        <v>0</v>
      </c>
      <c r="AF1189" s="26">
        <v>0</v>
      </c>
      <c r="AG1189" s="26"/>
      <c r="AH1189" s="26">
        <v>0.1</v>
      </c>
    </row>
    <row r="1190" spans="1:34" x14ac:dyDescent="0.2">
      <c r="A1190" s="12" t="s">
        <v>232</v>
      </c>
      <c r="B1190" s="12" t="s">
        <v>231</v>
      </c>
      <c r="C1190" s="12" t="s">
        <v>157</v>
      </c>
      <c r="D1190" s="12" t="s">
        <v>10</v>
      </c>
      <c r="E1190" s="12" t="s">
        <v>8</v>
      </c>
      <c r="F1190" s="12" t="s">
        <v>12</v>
      </c>
      <c r="G1190" s="26"/>
      <c r="H1190" s="26">
        <v>27.5</v>
      </c>
      <c r="I1190" s="26"/>
      <c r="J1190" s="26">
        <v>27.5</v>
      </c>
      <c r="K1190" s="26">
        <v>5.8</v>
      </c>
      <c r="L1190" s="26">
        <v>0.1</v>
      </c>
      <c r="M1190" s="26">
        <v>5.5</v>
      </c>
      <c r="N1190" s="26">
        <v>9.1999999999999993</v>
      </c>
      <c r="O1190" s="26">
        <v>0.4</v>
      </c>
      <c r="P1190" s="26">
        <v>0.4</v>
      </c>
      <c r="Q1190" s="26">
        <v>0.3</v>
      </c>
      <c r="R1190" s="26">
        <v>0.2</v>
      </c>
      <c r="S1190" s="26">
        <v>0.6</v>
      </c>
      <c r="T1190" s="26">
        <v>0.3</v>
      </c>
      <c r="U1190" s="26">
        <v>0.4</v>
      </c>
      <c r="V1190" s="26">
        <v>0.3</v>
      </c>
      <c r="W1190" s="26">
        <v>0.3</v>
      </c>
      <c r="X1190" s="26">
        <v>0</v>
      </c>
      <c r="Y1190" s="26">
        <v>0</v>
      </c>
      <c r="Z1190" s="26">
        <v>0</v>
      </c>
      <c r="AA1190" s="26">
        <v>0</v>
      </c>
      <c r="AB1190" s="26">
        <v>0</v>
      </c>
      <c r="AC1190" s="26">
        <v>0</v>
      </c>
      <c r="AD1190" s="26">
        <v>0</v>
      </c>
      <c r="AE1190" s="26">
        <v>0</v>
      </c>
      <c r="AF1190" s="26">
        <v>0</v>
      </c>
      <c r="AG1190" s="26"/>
      <c r="AH1190" s="26">
        <v>0.4</v>
      </c>
    </row>
    <row r="1191" spans="1:34" x14ac:dyDescent="0.2">
      <c r="A1191" s="12" t="s">
        <v>232</v>
      </c>
      <c r="B1191" s="12" t="s">
        <v>231</v>
      </c>
      <c r="C1191" s="12" t="s">
        <v>158</v>
      </c>
      <c r="D1191" s="12" t="s">
        <v>10</v>
      </c>
      <c r="E1191" s="12" t="s">
        <v>8</v>
      </c>
      <c r="F1191" s="12" t="s">
        <v>12</v>
      </c>
      <c r="G1191" s="26"/>
      <c r="H1191" s="26">
        <v>0</v>
      </c>
      <c r="I1191" s="26"/>
      <c r="J1191" s="26"/>
      <c r="K1191" s="26"/>
      <c r="L1191" s="26"/>
      <c r="M1191" s="26"/>
      <c r="N1191" s="26">
        <v>0</v>
      </c>
      <c r="O1191" s="26">
        <v>0</v>
      </c>
      <c r="P1191" s="26">
        <v>0</v>
      </c>
      <c r="Q1191" s="26">
        <v>0</v>
      </c>
      <c r="R1191" s="26">
        <v>0</v>
      </c>
      <c r="S1191" s="26">
        <v>0</v>
      </c>
      <c r="T1191" s="26">
        <v>0</v>
      </c>
      <c r="U1191" s="26">
        <v>0</v>
      </c>
      <c r="V1191" s="26">
        <v>0</v>
      </c>
      <c r="W1191" s="26">
        <v>0</v>
      </c>
      <c r="X1191" s="26">
        <v>0</v>
      </c>
      <c r="Y1191" s="26">
        <v>0</v>
      </c>
      <c r="Z1191" s="26">
        <v>0</v>
      </c>
      <c r="AA1191" s="26">
        <v>0</v>
      </c>
      <c r="AB1191" s="26">
        <v>0</v>
      </c>
      <c r="AC1191" s="26">
        <v>0</v>
      </c>
      <c r="AD1191" s="26">
        <v>0</v>
      </c>
      <c r="AE1191" s="26">
        <v>0</v>
      </c>
      <c r="AF1191" s="26">
        <v>0</v>
      </c>
      <c r="AG1191" s="26"/>
      <c r="AH1191" s="26">
        <v>0</v>
      </c>
    </row>
    <row r="1192" spans="1:34" x14ac:dyDescent="0.2">
      <c r="A1192" s="12" t="s">
        <v>232</v>
      </c>
      <c r="B1192" s="12" t="s">
        <v>231</v>
      </c>
      <c r="C1192" s="12" t="s">
        <v>159</v>
      </c>
      <c r="D1192" s="12" t="s">
        <v>10</v>
      </c>
      <c r="E1192" s="12" t="s">
        <v>8</v>
      </c>
      <c r="F1192" s="12" t="s">
        <v>12</v>
      </c>
      <c r="G1192" s="26"/>
      <c r="H1192" s="26">
        <v>62</v>
      </c>
      <c r="I1192" s="26">
        <v>1119.5</v>
      </c>
      <c r="J1192" s="26">
        <v>0</v>
      </c>
      <c r="K1192" s="26">
        <v>79</v>
      </c>
      <c r="L1192" s="26">
        <v>15.1</v>
      </c>
      <c r="M1192" s="26">
        <v>22</v>
      </c>
      <c r="N1192" s="26">
        <v>1707.8</v>
      </c>
      <c r="O1192" s="26">
        <v>1.1000000000000001</v>
      </c>
      <c r="P1192" s="26">
        <v>9.1999999999999993</v>
      </c>
      <c r="Q1192" s="26">
        <v>0</v>
      </c>
      <c r="R1192" s="26">
        <v>3321.5</v>
      </c>
      <c r="S1192" s="26">
        <v>0</v>
      </c>
      <c r="T1192" s="26">
        <v>0</v>
      </c>
      <c r="U1192" s="26">
        <v>0</v>
      </c>
      <c r="V1192" s="26">
        <v>0</v>
      </c>
      <c r="W1192" s="26">
        <v>0</v>
      </c>
      <c r="X1192" s="26">
        <v>0</v>
      </c>
      <c r="Y1192" s="26">
        <v>-140.30000000000001</v>
      </c>
      <c r="Z1192" s="26">
        <v>0</v>
      </c>
      <c r="AA1192" s="26">
        <v>0</v>
      </c>
      <c r="AB1192" s="26">
        <v>0</v>
      </c>
      <c r="AC1192" s="26">
        <v>0</v>
      </c>
      <c r="AD1192" s="26">
        <v>0</v>
      </c>
      <c r="AE1192" s="26">
        <v>0</v>
      </c>
      <c r="AF1192" s="26"/>
      <c r="AG1192" s="26"/>
      <c r="AH1192" s="26">
        <v>1107.2</v>
      </c>
    </row>
    <row r="1193" spans="1:34" x14ac:dyDescent="0.2">
      <c r="A1193" s="12" t="s">
        <v>232</v>
      </c>
      <c r="B1193" s="12" t="s">
        <v>231</v>
      </c>
      <c r="C1193" s="12" t="s">
        <v>160</v>
      </c>
      <c r="D1193" s="12" t="s">
        <v>10</v>
      </c>
      <c r="E1193" s="12" t="s">
        <v>8</v>
      </c>
      <c r="F1193" s="12" t="s">
        <v>12</v>
      </c>
      <c r="G1193" s="26"/>
      <c r="H1193" s="26">
        <v>0.2</v>
      </c>
      <c r="I1193" s="26"/>
      <c r="J1193" s="26"/>
      <c r="K1193" s="26"/>
      <c r="L1193" s="26"/>
      <c r="M1193" s="26">
        <v>0.4</v>
      </c>
      <c r="N1193" s="26">
        <v>0.6</v>
      </c>
      <c r="O1193" s="26">
        <v>0.6</v>
      </c>
      <c r="P1193" s="26">
        <v>1.3</v>
      </c>
      <c r="Q1193" s="26">
        <v>1.5</v>
      </c>
      <c r="R1193" s="26">
        <v>1.7</v>
      </c>
      <c r="S1193" s="26">
        <v>1.7</v>
      </c>
      <c r="T1193" s="26">
        <v>0</v>
      </c>
      <c r="U1193" s="26">
        <v>0.2</v>
      </c>
      <c r="V1193" s="26">
        <v>0</v>
      </c>
      <c r="W1193" s="26">
        <v>0</v>
      </c>
      <c r="X1193" s="26">
        <v>0.1</v>
      </c>
      <c r="Y1193" s="26">
        <v>0</v>
      </c>
      <c r="Z1193" s="26">
        <v>0</v>
      </c>
      <c r="AA1193" s="26">
        <v>0</v>
      </c>
      <c r="AB1193" s="26">
        <v>0</v>
      </c>
      <c r="AC1193" s="26">
        <v>0</v>
      </c>
      <c r="AD1193" s="26">
        <v>0</v>
      </c>
      <c r="AE1193" s="26">
        <v>0</v>
      </c>
      <c r="AF1193" s="26">
        <v>0</v>
      </c>
      <c r="AG1193" s="26"/>
      <c r="AH1193" s="26">
        <v>1.6</v>
      </c>
    </row>
    <row r="1194" spans="1:34" x14ac:dyDescent="0.2">
      <c r="A1194" s="12" t="s">
        <v>232</v>
      </c>
      <c r="B1194" s="12" t="s">
        <v>231</v>
      </c>
      <c r="C1194" s="12" t="s">
        <v>161</v>
      </c>
      <c r="D1194" s="12" t="s">
        <v>10</v>
      </c>
      <c r="E1194" s="12" t="s">
        <v>8</v>
      </c>
      <c r="F1194" s="12" t="s">
        <v>12</v>
      </c>
      <c r="G1194" s="26"/>
      <c r="H1194" s="26">
        <v>0</v>
      </c>
      <c r="I1194" s="26"/>
      <c r="J1194" s="26"/>
      <c r="K1194" s="26"/>
      <c r="L1194" s="26"/>
      <c r="M1194" s="26"/>
      <c r="N1194" s="26">
        <v>0</v>
      </c>
      <c r="O1194" s="26">
        <v>0</v>
      </c>
      <c r="P1194" s="26">
        <v>0</v>
      </c>
      <c r="Q1194" s="26">
        <v>0</v>
      </c>
      <c r="R1194" s="26">
        <v>0</v>
      </c>
      <c r="S1194" s="26">
        <v>0</v>
      </c>
      <c r="T1194" s="26">
        <v>8.3000000000000007</v>
      </c>
      <c r="U1194" s="26">
        <v>0</v>
      </c>
      <c r="V1194" s="26">
        <v>0</v>
      </c>
      <c r="W1194" s="26">
        <v>0</v>
      </c>
      <c r="X1194" s="26">
        <v>0</v>
      </c>
      <c r="Y1194" s="26">
        <v>0</v>
      </c>
      <c r="Z1194" s="26">
        <v>0</v>
      </c>
      <c r="AA1194" s="26">
        <v>0</v>
      </c>
      <c r="AB1194" s="26">
        <v>0</v>
      </c>
      <c r="AC1194" s="26">
        <v>0</v>
      </c>
      <c r="AD1194" s="26">
        <v>0</v>
      </c>
      <c r="AE1194" s="26">
        <v>0</v>
      </c>
      <c r="AF1194" s="26">
        <v>0</v>
      </c>
      <c r="AG1194" s="26"/>
      <c r="AH1194" s="26">
        <v>0</v>
      </c>
    </row>
    <row r="1195" spans="1:34" x14ac:dyDescent="0.2">
      <c r="A1195" s="12" t="s">
        <v>232</v>
      </c>
      <c r="B1195" s="12" t="s">
        <v>231</v>
      </c>
      <c r="C1195" s="12" t="s">
        <v>162</v>
      </c>
      <c r="D1195" s="12" t="s">
        <v>10</v>
      </c>
      <c r="E1195" s="12" t="s">
        <v>8</v>
      </c>
      <c r="F1195" s="12" t="s">
        <v>12</v>
      </c>
      <c r="G1195" s="26"/>
      <c r="H1195" s="26">
        <v>0</v>
      </c>
      <c r="I1195" s="26">
        <v>0</v>
      </c>
      <c r="J1195" s="26"/>
      <c r="K1195" s="26">
        <v>1.5</v>
      </c>
      <c r="L1195" s="26">
        <v>3.5</v>
      </c>
      <c r="M1195" s="26">
        <v>0.6</v>
      </c>
      <c r="N1195" s="26">
        <v>0.1</v>
      </c>
      <c r="O1195" s="26">
        <v>0.5</v>
      </c>
      <c r="P1195" s="26">
        <v>1.4</v>
      </c>
      <c r="Q1195" s="26">
        <v>0.5</v>
      </c>
      <c r="R1195" s="26">
        <v>1.1000000000000001</v>
      </c>
      <c r="S1195" s="26">
        <v>0.4</v>
      </c>
      <c r="T1195" s="26">
        <v>0.2</v>
      </c>
      <c r="U1195" s="26">
        <v>0</v>
      </c>
      <c r="V1195" s="26">
        <v>0</v>
      </c>
      <c r="W1195" s="26">
        <v>0</v>
      </c>
      <c r="X1195" s="26">
        <v>0</v>
      </c>
      <c r="Y1195" s="26">
        <v>0</v>
      </c>
      <c r="Z1195" s="26">
        <v>0</v>
      </c>
      <c r="AA1195" s="26">
        <v>0</v>
      </c>
      <c r="AB1195" s="26">
        <v>0</v>
      </c>
      <c r="AC1195" s="26">
        <v>0</v>
      </c>
      <c r="AD1195" s="26">
        <v>0</v>
      </c>
      <c r="AE1195" s="26">
        <v>0</v>
      </c>
      <c r="AF1195" s="26">
        <v>0</v>
      </c>
      <c r="AG1195" s="26"/>
      <c r="AH1195" s="26">
        <v>0.7</v>
      </c>
    </row>
    <row r="1196" spans="1:34" x14ac:dyDescent="0.2">
      <c r="A1196" s="12" t="s">
        <v>232</v>
      </c>
      <c r="B1196" s="12" t="s">
        <v>231</v>
      </c>
      <c r="C1196" s="12" t="s">
        <v>163</v>
      </c>
      <c r="D1196" s="12" t="s">
        <v>10</v>
      </c>
      <c r="E1196" s="12" t="s">
        <v>8</v>
      </c>
      <c r="F1196" s="12" t="s">
        <v>12</v>
      </c>
      <c r="G1196" s="26"/>
      <c r="H1196" s="26">
        <v>0</v>
      </c>
      <c r="I1196" s="26"/>
      <c r="J1196" s="26"/>
      <c r="K1196" s="26"/>
      <c r="L1196" s="26">
        <v>0</v>
      </c>
      <c r="M1196" s="26">
        <v>0</v>
      </c>
      <c r="N1196" s="26">
        <v>0</v>
      </c>
      <c r="O1196" s="26">
        <v>0</v>
      </c>
      <c r="P1196" s="26">
        <v>33.6</v>
      </c>
      <c r="Q1196" s="26">
        <v>33.6</v>
      </c>
      <c r="R1196" s="26">
        <v>0</v>
      </c>
      <c r="S1196" s="26">
        <v>1.1000000000000001</v>
      </c>
      <c r="T1196" s="26">
        <v>17.600000000000001</v>
      </c>
      <c r="U1196" s="26">
        <v>10.3</v>
      </c>
      <c r="V1196" s="26">
        <v>9.1</v>
      </c>
      <c r="W1196" s="26">
        <v>2.6</v>
      </c>
      <c r="X1196" s="26">
        <v>0</v>
      </c>
      <c r="Y1196" s="26">
        <v>0</v>
      </c>
      <c r="Z1196" s="26">
        <v>0</v>
      </c>
      <c r="AA1196" s="26">
        <v>0</v>
      </c>
      <c r="AB1196" s="26">
        <v>0</v>
      </c>
      <c r="AC1196" s="26">
        <v>0</v>
      </c>
      <c r="AD1196" s="26">
        <v>0</v>
      </c>
      <c r="AE1196" s="26">
        <v>0</v>
      </c>
      <c r="AF1196" s="26">
        <v>0</v>
      </c>
      <c r="AG1196" s="26"/>
      <c r="AH1196" s="26">
        <v>11.6</v>
      </c>
    </row>
    <row r="1197" spans="1:34" x14ac:dyDescent="0.2">
      <c r="A1197" s="12" t="s">
        <v>232</v>
      </c>
      <c r="B1197" s="12" t="s">
        <v>231</v>
      </c>
      <c r="C1197" s="12" t="s">
        <v>0</v>
      </c>
      <c r="D1197" s="12" t="s">
        <v>10</v>
      </c>
      <c r="E1197" s="12" t="s">
        <v>13</v>
      </c>
      <c r="F1197" s="12" t="s">
        <v>14</v>
      </c>
      <c r="G1197" s="26"/>
      <c r="H1197" s="26">
        <v>0</v>
      </c>
      <c r="I1197" s="26"/>
      <c r="J1197" s="26"/>
      <c r="K1197" s="26"/>
      <c r="L1197" s="26"/>
      <c r="M1197" s="26"/>
      <c r="N1197" s="26"/>
      <c r="O1197" s="26"/>
      <c r="P1197" s="26"/>
      <c r="Q1197" s="26">
        <v>0</v>
      </c>
      <c r="R1197" s="26">
        <v>0</v>
      </c>
      <c r="S1197" s="26">
        <v>0</v>
      </c>
      <c r="T1197" s="26"/>
      <c r="U1197" s="26"/>
      <c r="V1197" s="26"/>
      <c r="W1197" s="26">
        <v>0</v>
      </c>
      <c r="X1197" s="26">
        <v>0</v>
      </c>
      <c r="Y1197" s="26">
        <v>0</v>
      </c>
      <c r="Z1197" s="26">
        <v>0</v>
      </c>
      <c r="AA1197" s="26">
        <v>0</v>
      </c>
      <c r="AB1197" s="26">
        <v>0</v>
      </c>
      <c r="AC1197" s="26">
        <v>0</v>
      </c>
      <c r="AD1197" s="26">
        <v>0</v>
      </c>
      <c r="AE1197" s="26">
        <v>0</v>
      </c>
      <c r="AF1197" s="26">
        <v>0</v>
      </c>
      <c r="AG1197" s="26"/>
      <c r="AH1197" s="26">
        <v>0</v>
      </c>
    </row>
    <row r="1198" spans="1:34" x14ac:dyDescent="0.2">
      <c r="A1198" s="12" t="s">
        <v>232</v>
      </c>
      <c r="B1198" s="12" t="s">
        <v>231</v>
      </c>
      <c r="C1198" s="12" t="s">
        <v>21</v>
      </c>
      <c r="D1198" s="12" t="s">
        <v>10</v>
      </c>
      <c r="E1198" s="12" t="s">
        <v>13</v>
      </c>
      <c r="F1198" s="12" t="s">
        <v>14</v>
      </c>
      <c r="G1198" s="26"/>
      <c r="H1198" s="26">
        <v>0</v>
      </c>
      <c r="I1198" s="26"/>
      <c r="J1198" s="26"/>
      <c r="K1198" s="26"/>
      <c r="L1198" s="26"/>
      <c r="M1198" s="26"/>
      <c r="N1198" s="26">
        <v>0</v>
      </c>
      <c r="O1198" s="26">
        <v>0</v>
      </c>
      <c r="P1198" s="26">
        <v>0.2</v>
      </c>
      <c r="Q1198" s="26">
        <v>0</v>
      </c>
      <c r="R1198" s="26">
        <v>0</v>
      </c>
      <c r="S1198" s="26">
        <v>0.1</v>
      </c>
      <c r="T1198" s="26">
        <v>0.1</v>
      </c>
      <c r="U1198" s="26">
        <v>0.6</v>
      </c>
      <c r="V1198" s="26">
        <v>0.1</v>
      </c>
      <c r="W1198" s="26">
        <v>0</v>
      </c>
      <c r="X1198" s="26">
        <v>0</v>
      </c>
      <c r="Y1198" s="26">
        <v>0</v>
      </c>
      <c r="Z1198" s="26">
        <v>0</v>
      </c>
      <c r="AA1198" s="26">
        <v>0</v>
      </c>
      <c r="AB1198" s="26">
        <v>0</v>
      </c>
      <c r="AC1198" s="26">
        <v>0</v>
      </c>
      <c r="AD1198" s="26">
        <v>0</v>
      </c>
      <c r="AE1198" s="26">
        <v>0</v>
      </c>
      <c r="AF1198" s="26">
        <v>0</v>
      </c>
      <c r="AG1198" s="26"/>
      <c r="AH1198" s="26">
        <v>0</v>
      </c>
    </row>
    <row r="1199" spans="1:34" x14ac:dyDescent="0.2">
      <c r="A1199" s="12" t="s">
        <v>232</v>
      </c>
      <c r="B1199" s="12" t="s">
        <v>231</v>
      </c>
      <c r="C1199" s="12" t="s">
        <v>22</v>
      </c>
      <c r="D1199" s="12" t="s">
        <v>10</v>
      </c>
      <c r="E1199" s="12" t="s">
        <v>13</v>
      </c>
      <c r="F1199" s="12" t="s">
        <v>14</v>
      </c>
      <c r="G1199" s="26"/>
      <c r="H1199" s="26">
        <v>15.4</v>
      </c>
      <c r="I1199" s="26"/>
      <c r="J1199" s="26"/>
      <c r="K1199" s="26"/>
      <c r="L1199" s="26">
        <v>5.4</v>
      </c>
      <c r="M1199" s="26">
        <v>5.5</v>
      </c>
      <c r="N1199" s="26">
        <v>5.8</v>
      </c>
      <c r="O1199" s="26">
        <v>5.8</v>
      </c>
      <c r="P1199" s="26">
        <v>5.8</v>
      </c>
      <c r="Q1199" s="26">
        <v>5.8</v>
      </c>
      <c r="R1199" s="26">
        <v>5.8</v>
      </c>
      <c r="S1199" s="26">
        <v>5.8</v>
      </c>
      <c r="T1199" s="26">
        <v>5</v>
      </c>
      <c r="U1199" s="26">
        <v>5</v>
      </c>
      <c r="V1199" s="26">
        <v>5</v>
      </c>
      <c r="W1199" s="26">
        <v>4</v>
      </c>
      <c r="X1199" s="26">
        <v>4</v>
      </c>
      <c r="Y1199" s="26">
        <v>4</v>
      </c>
      <c r="Z1199" s="26">
        <v>4</v>
      </c>
      <c r="AA1199" s="26">
        <v>3</v>
      </c>
      <c r="AB1199" s="26">
        <v>1.3</v>
      </c>
      <c r="AC1199" s="26">
        <v>0</v>
      </c>
      <c r="AD1199" s="26">
        <v>0</v>
      </c>
      <c r="AE1199" s="26">
        <v>0</v>
      </c>
      <c r="AF1199" s="26">
        <v>0</v>
      </c>
      <c r="AG1199" s="26"/>
      <c r="AH1199" s="26">
        <v>5.8</v>
      </c>
    </row>
    <row r="1200" spans="1:34" x14ac:dyDescent="0.2">
      <c r="A1200" s="12" t="s">
        <v>232</v>
      </c>
      <c r="B1200" s="12" t="s">
        <v>231</v>
      </c>
      <c r="C1200" s="12" t="s">
        <v>23</v>
      </c>
      <c r="D1200" s="12" t="s">
        <v>10</v>
      </c>
      <c r="E1200" s="12" t="s">
        <v>13</v>
      </c>
      <c r="F1200" s="12" t="s">
        <v>14</v>
      </c>
      <c r="G1200" s="26"/>
      <c r="H1200" s="26">
        <v>0</v>
      </c>
      <c r="I1200" s="26"/>
      <c r="J1200" s="26"/>
      <c r="K1200" s="26"/>
      <c r="L1200" s="26"/>
      <c r="M1200" s="26"/>
      <c r="N1200" s="26"/>
      <c r="O1200" s="26"/>
      <c r="P1200" s="26"/>
      <c r="Q1200" s="26">
        <v>0</v>
      </c>
      <c r="R1200" s="26"/>
      <c r="S1200" s="26">
        <v>0</v>
      </c>
      <c r="T1200" s="26">
        <v>0</v>
      </c>
      <c r="U1200" s="26">
        <v>0</v>
      </c>
      <c r="V1200" s="26">
        <v>0</v>
      </c>
      <c r="W1200" s="26">
        <v>0</v>
      </c>
      <c r="X1200" s="26">
        <v>0</v>
      </c>
      <c r="Y1200" s="26">
        <v>0</v>
      </c>
      <c r="Z1200" s="26">
        <v>0</v>
      </c>
      <c r="AA1200" s="26">
        <v>0</v>
      </c>
      <c r="AB1200" s="26">
        <v>0</v>
      </c>
      <c r="AC1200" s="26">
        <v>0</v>
      </c>
      <c r="AD1200" s="26">
        <v>0</v>
      </c>
      <c r="AE1200" s="26">
        <v>0</v>
      </c>
      <c r="AF1200" s="26">
        <v>0</v>
      </c>
      <c r="AG1200" s="26"/>
      <c r="AH1200" s="26"/>
    </row>
    <row r="1201" spans="1:34" x14ac:dyDescent="0.2">
      <c r="A1201" s="12" t="s">
        <v>232</v>
      </c>
      <c r="B1201" s="12" t="s">
        <v>231</v>
      </c>
      <c r="C1201" s="12" t="s">
        <v>24</v>
      </c>
      <c r="D1201" s="12" t="s">
        <v>10</v>
      </c>
      <c r="E1201" s="12" t="s">
        <v>13</v>
      </c>
      <c r="F1201" s="12" t="s">
        <v>14</v>
      </c>
      <c r="G1201" s="26"/>
      <c r="H1201" s="26">
        <v>0</v>
      </c>
      <c r="I1201" s="26">
        <v>0</v>
      </c>
      <c r="J1201" s="26">
        <v>0</v>
      </c>
      <c r="K1201" s="26">
        <v>0</v>
      </c>
      <c r="L1201" s="26">
        <v>0</v>
      </c>
      <c r="M1201" s="26">
        <v>0</v>
      </c>
      <c r="N1201" s="26">
        <v>0</v>
      </c>
      <c r="O1201" s="26">
        <v>0</v>
      </c>
      <c r="P1201" s="26">
        <v>0</v>
      </c>
      <c r="Q1201" s="26">
        <v>0</v>
      </c>
      <c r="R1201" s="26">
        <v>0</v>
      </c>
      <c r="S1201" s="26">
        <v>0</v>
      </c>
      <c r="T1201" s="26">
        <v>0</v>
      </c>
      <c r="U1201" s="26">
        <v>0</v>
      </c>
      <c r="V1201" s="26">
        <v>0</v>
      </c>
      <c r="W1201" s="26">
        <v>0</v>
      </c>
      <c r="X1201" s="26">
        <v>0</v>
      </c>
      <c r="Y1201" s="26">
        <v>0</v>
      </c>
      <c r="Z1201" s="26">
        <v>0</v>
      </c>
      <c r="AA1201" s="26">
        <v>0</v>
      </c>
      <c r="AB1201" s="26">
        <v>0</v>
      </c>
      <c r="AC1201" s="26">
        <v>0</v>
      </c>
      <c r="AD1201" s="26">
        <v>0</v>
      </c>
      <c r="AE1201" s="26">
        <v>0</v>
      </c>
      <c r="AF1201" s="26">
        <v>0</v>
      </c>
      <c r="AG1201" s="26"/>
      <c r="AH1201" s="26">
        <v>0</v>
      </c>
    </row>
    <row r="1202" spans="1:34" x14ac:dyDescent="0.2">
      <c r="A1202" s="12" t="s">
        <v>232</v>
      </c>
      <c r="B1202" s="12" t="s">
        <v>231</v>
      </c>
      <c r="C1202" s="12" t="s">
        <v>25</v>
      </c>
      <c r="D1202" s="12" t="s">
        <v>10</v>
      </c>
      <c r="E1202" s="12" t="s">
        <v>13</v>
      </c>
      <c r="F1202" s="12" t="s">
        <v>14</v>
      </c>
      <c r="G1202" s="26"/>
      <c r="H1202" s="26">
        <v>106.3</v>
      </c>
      <c r="I1202" s="26">
        <v>-106.2</v>
      </c>
      <c r="J1202" s="26">
        <v>96.5</v>
      </c>
      <c r="K1202" s="26">
        <v>111.3</v>
      </c>
      <c r="L1202" s="26">
        <v>223.2</v>
      </c>
      <c r="M1202" s="26">
        <v>171.9</v>
      </c>
      <c r="N1202" s="26">
        <v>99.1</v>
      </c>
      <c r="O1202" s="26">
        <v>105.7</v>
      </c>
      <c r="P1202" s="26">
        <v>90.5</v>
      </c>
      <c r="Q1202" s="26">
        <v>90.2</v>
      </c>
      <c r="R1202" s="26">
        <v>52.7</v>
      </c>
      <c r="S1202" s="26">
        <v>54.3</v>
      </c>
      <c r="T1202" s="26">
        <v>30.9</v>
      </c>
      <c r="U1202" s="26">
        <v>12.8</v>
      </c>
      <c r="V1202" s="26">
        <v>20.9</v>
      </c>
      <c r="W1202" s="26">
        <v>24</v>
      </c>
      <c r="X1202" s="26">
        <v>21.4</v>
      </c>
      <c r="Y1202" s="26">
        <v>15.3</v>
      </c>
      <c r="Z1202" s="26">
        <v>17.399999999999999</v>
      </c>
      <c r="AA1202" s="26">
        <v>17.399999999999999</v>
      </c>
      <c r="AB1202" s="26">
        <v>10.5</v>
      </c>
      <c r="AC1202" s="26">
        <v>9.6</v>
      </c>
      <c r="AD1202" s="26">
        <v>0</v>
      </c>
      <c r="AE1202" s="26">
        <v>0</v>
      </c>
      <c r="AF1202" s="26"/>
      <c r="AG1202" s="26"/>
      <c r="AH1202" s="26">
        <v>65.7</v>
      </c>
    </row>
    <row r="1203" spans="1:34" x14ac:dyDescent="0.2">
      <c r="A1203" s="12" t="s">
        <v>232</v>
      </c>
      <c r="B1203" s="12" t="s">
        <v>231</v>
      </c>
      <c r="C1203" s="12" t="s">
        <v>26</v>
      </c>
      <c r="D1203" s="12" t="s">
        <v>10</v>
      </c>
      <c r="E1203" s="12" t="s">
        <v>13</v>
      </c>
      <c r="F1203" s="12" t="s">
        <v>14</v>
      </c>
      <c r="G1203" s="26"/>
      <c r="H1203" s="26">
        <v>0</v>
      </c>
      <c r="I1203" s="26"/>
      <c r="J1203" s="26">
        <v>0</v>
      </c>
      <c r="K1203" s="26"/>
      <c r="L1203" s="26"/>
      <c r="M1203" s="26"/>
      <c r="N1203" s="26">
        <v>0</v>
      </c>
      <c r="O1203" s="26">
        <v>0</v>
      </c>
      <c r="P1203" s="26">
        <v>0</v>
      </c>
      <c r="Q1203" s="26">
        <v>0</v>
      </c>
      <c r="R1203" s="26">
        <v>0</v>
      </c>
      <c r="S1203" s="26">
        <v>0</v>
      </c>
      <c r="T1203" s="26">
        <v>0</v>
      </c>
      <c r="U1203" s="26">
        <v>0</v>
      </c>
      <c r="V1203" s="26">
        <v>0</v>
      </c>
      <c r="W1203" s="26">
        <v>0</v>
      </c>
      <c r="X1203" s="26">
        <v>0</v>
      </c>
      <c r="Y1203" s="26">
        <v>0</v>
      </c>
      <c r="Z1203" s="26">
        <v>0</v>
      </c>
      <c r="AA1203" s="26">
        <v>0</v>
      </c>
      <c r="AB1203" s="26">
        <v>0</v>
      </c>
      <c r="AC1203" s="26">
        <v>0</v>
      </c>
      <c r="AD1203" s="26">
        <v>0</v>
      </c>
      <c r="AE1203" s="26">
        <v>0</v>
      </c>
      <c r="AF1203" s="26">
        <v>0</v>
      </c>
      <c r="AG1203" s="26"/>
      <c r="AH1203" s="26">
        <v>0</v>
      </c>
    </row>
    <row r="1204" spans="1:34" x14ac:dyDescent="0.2">
      <c r="A1204" s="12" t="s">
        <v>232</v>
      </c>
      <c r="B1204" s="12" t="s">
        <v>231</v>
      </c>
      <c r="C1204" s="12" t="s">
        <v>27</v>
      </c>
      <c r="D1204" s="12" t="s">
        <v>10</v>
      </c>
      <c r="E1204" s="12" t="s">
        <v>13</v>
      </c>
      <c r="F1204" s="12" t="s">
        <v>14</v>
      </c>
      <c r="G1204" s="26"/>
      <c r="H1204" s="26">
        <v>0</v>
      </c>
      <c r="I1204" s="26"/>
      <c r="J1204" s="26"/>
      <c r="K1204" s="26"/>
      <c r="L1204" s="26">
        <v>0</v>
      </c>
      <c r="M1204" s="26">
        <v>0</v>
      </c>
      <c r="N1204" s="26">
        <v>0</v>
      </c>
      <c r="O1204" s="26">
        <v>0</v>
      </c>
      <c r="P1204" s="26">
        <v>0</v>
      </c>
      <c r="Q1204" s="26">
        <v>0</v>
      </c>
      <c r="R1204" s="26">
        <v>0</v>
      </c>
      <c r="S1204" s="26">
        <v>0</v>
      </c>
      <c r="T1204" s="26">
        <v>0.5</v>
      </c>
      <c r="U1204" s="26">
        <v>0</v>
      </c>
      <c r="V1204" s="26">
        <v>0</v>
      </c>
      <c r="W1204" s="26">
        <v>0</v>
      </c>
      <c r="X1204" s="26">
        <v>0</v>
      </c>
      <c r="Y1204" s="26">
        <v>0</v>
      </c>
      <c r="Z1204" s="26">
        <v>0</v>
      </c>
      <c r="AA1204" s="26">
        <v>0</v>
      </c>
      <c r="AB1204" s="26">
        <v>0</v>
      </c>
      <c r="AC1204" s="26">
        <v>0</v>
      </c>
      <c r="AD1204" s="26">
        <v>0</v>
      </c>
      <c r="AE1204" s="26">
        <v>0</v>
      </c>
      <c r="AF1204" s="26"/>
      <c r="AG1204" s="26"/>
      <c r="AH1204" s="26">
        <v>0</v>
      </c>
    </row>
    <row r="1205" spans="1:34" x14ac:dyDescent="0.2">
      <c r="A1205" s="12" t="s">
        <v>232</v>
      </c>
      <c r="B1205" s="12" t="s">
        <v>231</v>
      </c>
      <c r="C1205" s="12" t="s">
        <v>28</v>
      </c>
      <c r="D1205" s="12" t="s">
        <v>10</v>
      </c>
      <c r="E1205" s="12" t="s">
        <v>13</v>
      </c>
      <c r="F1205" s="12" t="s">
        <v>14</v>
      </c>
      <c r="G1205" s="26"/>
      <c r="H1205" s="26">
        <v>15.8</v>
      </c>
      <c r="I1205" s="26">
        <v>24.6</v>
      </c>
      <c r="J1205" s="26">
        <v>32.9</v>
      </c>
      <c r="K1205" s="26">
        <v>68.099999999999994</v>
      </c>
      <c r="L1205" s="26">
        <v>28</v>
      </c>
      <c r="M1205" s="26">
        <v>26.9</v>
      </c>
      <c r="N1205" s="26">
        <v>27.7</v>
      </c>
      <c r="O1205" s="26">
        <v>37.6</v>
      </c>
      <c r="P1205" s="26">
        <v>53.2</v>
      </c>
      <c r="Q1205" s="26">
        <v>36</v>
      </c>
      <c r="R1205" s="26">
        <v>22</v>
      </c>
      <c r="S1205" s="26">
        <v>10</v>
      </c>
      <c r="T1205" s="26">
        <v>2.5</v>
      </c>
      <c r="U1205" s="26">
        <v>1.5</v>
      </c>
      <c r="V1205" s="26">
        <v>0.7</v>
      </c>
      <c r="W1205" s="26">
        <v>0.6</v>
      </c>
      <c r="X1205" s="26">
        <v>0</v>
      </c>
      <c r="Y1205" s="26">
        <v>0</v>
      </c>
      <c r="Z1205" s="26">
        <v>0</v>
      </c>
      <c r="AA1205" s="26">
        <v>0</v>
      </c>
      <c r="AB1205" s="26">
        <v>0</v>
      </c>
      <c r="AC1205" s="26">
        <v>0</v>
      </c>
      <c r="AD1205" s="26">
        <v>0</v>
      </c>
      <c r="AE1205" s="26">
        <v>0</v>
      </c>
      <c r="AF1205" s="26"/>
      <c r="AG1205" s="26"/>
      <c r="AH1205" s="26">
        <v>22.7</v>
      </c>
    </row>
    <row r="1206" spans="1:34" x14ac:dyDescent="0.2">
      <c r="A1206" s="12" t="s">
        <v>232</v>
      </c>
      <c r="B1206" s="12" t="s">
        <v>231</v>
      </c>
      <c r="C1206" s="12" t="s">
        <v>29</v>
      </c>
      <c r="D1206" s="12" t="s">
        <v>10</v>
      </c>
      <c r="E1206" s="12" t="s">
        <v>13</v>
      </c>
      <c r="F1206" s="12" t="s">
        <v>14</v>
      </c>
      <c r="G1206" s="26"/>
      <c r="H1206" s="26">
        <v>0</v>
      </c>
      <c r="I1206" s="26"/>
      <c r="J1206" s="26">
        <v>0.1</v>
      </c>
      <c r="K1206" s="26">
        <v>0</v>
      </c>
      <c r="L1206" s="26">
        <v>0</v>
      </c>
      <c r="M1206" s="26">
        <v>0.4</v>
      </c>
      <c r="N1206" s="26">
        <v>0.2</v>
      </c>
      <c r="O1206" s="26">
        <v>0</v>
      </c>
      <c r="P1206" s="26">
        <v>0.7</v>
      </c>
      <c r="Q1206" s="26">
        <v>1</v>
      </c>
      <c r="R1206" s="26">
        <v>1</v>
      </c>
      <c r="S1206" s="26">
        <v>0.6</v>
      </c>
      <c r="T1206" s="26">
        <v>1.5</v>
      </c>
      <c r="U1206" s="26">
        <v>1</v>
      </c>
      <c r="V1206" s="26">
        <v>0.9</v>
      </c>
      <c r="W1206" s="26">
        <v>0.6</v>
      </c>
      <c r="X1206" s="26">
        <v>0.5</v>
      </c>
      <c r="Y1206" s="26">
        <v>0.5</v>
      </c>
      <c r="Z1206" s="26">
        <v>0.5</v>
      </c>
      <c r="AA1206" s="26">
        <v>0.5</v>
      </c>
      <c r="AB1206" s="26">
        <v>0.5</v>
      </c>
      <c r="AC1206" s="26">
        <v>0</v>
      </c>
      <c r="AD1206" s="26">
        <v>0</v>
      </c>
      <c r="AE1206" s="26">
        <v>0</v>
      </c>
      <c r="AF1206" s="26"/>
      <c r="AG1206" s="26"/>
      <c r="AH1206" s="26">
        <v>0.9</v>
      </c>
    </row>
    <row r="1207" spans="1:34" x14ac:dyDescent="0.2">
      <c r="A1207" s="12" t="s">
        <v>232</v>
      </c>
      <c r="B1207" s="12" t="s">
        <v>231</v>
      </c>
      <c r="C1207" s="12" t="s">
        <v>30</v>
      </c>
      <c r="D1207" s="12" t="s">
        <v>10</v>
      </c>
      <c r="E1207" s="12" t="s">
        <v>13</v>
      </c>
      <c r="F1207" s="12" t="s">
        <v>14</v>
      </c>
      <c r="G1207" s="26"/>
      <c r="H1207" s="26">
        <v>0</v>
      </c>
      <c r="I1207" s="26"/>
      <c r="J1207" s="26">
        <v>0.3</v>
      </c>
      <c r="K1207" s="26">
        <v>0.4</v>
      </c>
      <c r="L1207" s="26">
        <v>0</v>
      </c>
      <c r="M1207" s="26">
        <v>0</v>
      </c>
      <c r="N1207" s="26">
        <v>0</v>
      </c>
      <c r="O1207" s="26">
        <v>0</v>
      </c>
      <c r="P1207" s="26">
        <v>0</v>
      </c>
      <c r="Q1207" s="26">
        <v>0</v>
      </c>
      <c r="R1207" s="26">
        <v>0</v>
      </c>
      <c r="S1207" s="26">
        <v>0</v>
      </c>
      <c r="T1207" s="26">
        <v>0</v>
      </c>
      <c r="U1207" s="26">
        <v>0</v>
      </c>
      <c r="V1207" s="26">
        <v>0</v>
      </c>
      <c r="W1207" s="26">
        <v>0</v>
      </c>
      <c r="X1207" s="26">
        <v>0</v>
      </c>
      <c r="Y1207" s="26">
        <v>0</v>
      </c>
      <c r="Z1207" s="26">
        <v>0</v>
      </c>
      <c r="AA1207" s="26">
        <v>0</v>
      </c>
      <c r="AB1207" s="26">
        <v>0</v>
      </c>
      <c r="AC1207" s="26">
        <v>0</v>
      </c>
      <c r="AD1207" s="26">
        <v>0</v>
      </c>
      <c r="AE1207" s="26">
        <v>0</v>
      </c>
      <c r="AF1207" s="26">
        <v>0</v>
      </c>
      <c r="AG1207" s="26"/>
      <c r="AH1207" s="26">
        <v>0</v>
      </c>
    </row>
    <row r="1208" spans="1:34" x14ac:dyDescent="0.2">
      <c r="A1208" s="12" t="s">
        <v>232</v>
      </c>
      <c r="B1208" s="12" t="s">
        <v>231</v>
      </c>
      <c r="C1208" s="12" t="s">
        <v>31</v>
      </c>
      <c r="D1208" s="12" t="s">
        <v>10</v>
      </c>
      <c r="E1208" s="12" t="s">
        <v>13</v>
      </c>
      <c r="F1208" s="12" t="s">
        <v>14</v>
      </c>
      <c r="G1208" s="26"/>
      <c r="H1208" s="26">
        <v>0</v>
      </c>
      <c r="I1208" s="26"/>
      <c r="J1208" s="26"/>
      <c r="K1208" s="26"/>
      <c r="L1208" s="26"/>
      <c r="M1208" s="26"/>
      <c r="N1208" s="26">
        <v>0</v>
      </c>
      <c r="O1208" s="26">
        <v>0</v>
      </c>
      <c r="P1208" s="26">
        <v>0</v>
      </c>
      <c r="Q1208" s="26">
        <v>0</v>
      </c>
      <c r="R1208" s="26">
        <v>0</v>
      </c>
      <c r="S1208" s="26">
        <v>0</v>
      </c>
      <c r="T1208" s="26">
        <v>0</v>
      </c>
      <c r="U1208" s="26">
        <v>0</v>
      </c>
      <c r="V1208" s="26">
        <v>0</v>
      </c>
      <c r="W1208" s="26">
        <v>0</v>
      </c>
      <c r="X1208" s="26">
        <v>0</v>
      </c>
      <c r="Y1208" s="26">
        <v>0</v>
      </c>
      <c r="Z1208" s="26">
        <v>0</v>
      </c>
      <c r="AA1208" s="26">
        <v>0</v>
      </c>
      <c r="AB1208" s="26">
        <v>0</v>
      </c>
      <c r="AC1208" s="26">
        <v>0</v>
      </c>
      <c r="AD1208" s="26">
        <v>0</v>
      </c>
      <c r="AE1208" s="26">
        <v>0</v>
      </c>
      <c r="AF1208" s="26">
        <v>0</v>
      </c>
      <c r="AG1208" s="26"/>
      <c r="AH1208" s="26">
        <v>0</v>
      </c>
    </row>
    <row r="1209" spans="1:34" x14ac:dyDescent="0.2">
      <c r="A1209" s="12" t="s">
        <v>232</v>
      </c>
      <c r="B1209" s="12" t="s">
        <v>231</v>
      </c>
      <c r="C1209" s="12" t="s">
        <v>32</v>
      </c>
      <c r="D1209" s="12" t="s">
        <v>10</v>
      </c>
      <c r="E1209" s="12" t="s">
        <v>13</v>
      </c>
      <c r="F1209" s="12" t="s">
        <v>14</v>
      </c>
      <c r="G1209" s="26"/>
      <c r="H1209" s="26">
        <v>0</v>
      </c>
      <c r="I1209" s="26"/>
      <c r="J1209" s="26"/>
      <c r="K1209" s="26"/>
      <c r="L1209" s="26">
        <v>0.1</v>
      </c>
      <c r="M1209" s="26">
        <v>0.1</v>
      </c>
      <c r="N1209" s="26">
        <v>0</v>
      </c>
      <c r="O1209" s="26">
        <v>0</v>
      </c>
      <c r="P1209" s="26">
        <v>0</v>
      </c>
      <c r="Q1209" s="26">
        <v>0</v>
      </c>
      <c r="R1209" s="26">
        <v>0</v>
      </c>
      <c r="S1209" s="26">
        <v>0</v>
      </c>
      <c r="T1209" s="26">
        <v>0</v>
      </c>
      <c r="U1209" s="26">
        <v>0</v>
      </c>
      <c r="V1209" s="26">
        <v>0</v>
      </c>
      <c r="W1209" s="26">
        <v>0</v>
      </c>
      <c r="X1209" s="26">
        <v>0</v>
      </c>
      <c r="Y1209" s="26">
        <v>0</v>
      </c>
      <c r="Z1209" s="26">
        <v>0</v>
      </c>
      <c r="AA1209" s="26">
        <v>0</v>
      </c>
      <c r="AB1209" s="26">
        <v>0</v>
      </c>
      <c r="AC1209" s="26">
        <v>0</v>
      </c>
      <c r="AD1209" s="26">
        <v>0</v>
      </c>
      <c r="AE1209" s="26">
        <v>0</v>
      </c>
      <c r="AF1209" s="26">
        <v>0</v>
      </c>
      <c r="AG1209" s="26"/>
      <c r="AH1209" s="26">
        <v>0</v>
      </c>
    </row>
    <row r="1210" spans="1:34" x14ac:dyDescent="0.2">
      <c r="A1210" s="12" t="s">
        <v>232</v>
      </c>
      <c r="B1210" s="12" t="s">
        <v>231</v>
      </c>
      <c r="C1210" s="12" t="s">
        <v>33</v>
      </c>
      <c r="D1210" s="12" t="s">
        <v>10</v>
      </c>
      <c r="E1210" s="12" t="s">
        <v>13</v>
      </c>
      <c r="F1210" s="12" t="s">
        <v>14</v>
      </c>
      <c r="G1210" s="26">
        <v>0</v>
      </c>
      <c r="H1210" s="26">
        <v>0</v>
      </c>
      <c r="I1210" s="26"/>
      <c r="J1210" s="26">
        <v>0</v>
      </c>
      <c r="K1210" s="26"/>
      <c r="L1210" s="26"/>
      <c r="M1210" s="26"/>
      <c r="N1210" s="26">
        <v>0</v>
      </c>
      <c r="O1210" s="26">
        <v>0</v>
      </c>
      <c r="P1210" s="26">
        <v>0</v>
      </c>
      <c r="Q1210" s="26">
        <v>0</v>
      </c>
      <c r="R1210" s="26">
        <v>0</v>
      </c>
      <c r="S1210" s="26">
        <v>0</v>
      </c>
      <c r="T1210" s="26"/>
      <c r="U1210" s="26"/>
      <c r="V1210" s="26"/>
      <c r="W1210" s="26">
        <v>0</v>
      </c>
      <c r="X1210" s="26">
        <v>0</v>
      </c>
      <c r="Y1210" s="26">
        <v>0</v>
      </c>
      <c r="Z1210" s="26">
        <v>0</v>
      </c>
      <c r="AA1210" s="26">
        <v>0</v>
      </c>
      <c r="AB1210" s="26">
        <v>0</v>
      </c>
      <c r="AC1210" s="26">
        <v>0</v>
      </c>
      <c r="AD1210" s="26">
        <v>0</v>
      </c>
      <c r="AE1210" s="26">
        <v>0</v>
      </c>
      <c r="AF1210" s="26">
        <v>0</v>
      </c>
      <c r="AG1210" s="26"/>
      <c r="AH1210" s="26">
        <v>0</v>
      </c>
    </row>
    <row r="1211" spans="1:34" x14ac:dyDescent="0.2">
      <c r="A1211" s="12" t="s">
        <v>232</v>
      </c>
      <c r="B1211" s="12" t="s">
        <v>231</v>
      </c>
      <c r="C1211" s="12" t="s">
        <v>34</v>
      </c>
      <c r="D1211" s="12" t="s">
        <v>10</v>
      </c>
      <c r="E1211" s="12" t="s">
        <v>13</v>
      </c>
      <c r="F1211" s="12" t="s">
        <v>14</v>
      </c>
      <c r="G1211" s="26"/>
      <c r="H1211" s="26">
        <v>0</v>
      </c>
      <c r="I1211" s="26"/>
      <c r="J1211" s="26">
        <v>0</v>
      </c>
      <c r="K1211" s="26"/>
      <c r="L1211" s="26"/>
      <c r="M1211" s="26">
        <v>0.1</v>
      </c>
      <c r="N1211" s="26">
        <v>0</v>
      </c>
      <c r="O1211" s="26">
        <v>0</v>
      </c>
      <c r="P1211" s="26">
        <v>0</v>
      </c>
      <c r="Q1211" s="26">
        <v>0</v>
      </c>
      <c r="R1211" s="26">
        <v>0</v>
      </c>
      <c r="S1211" s="26">
        <v>0</v>
      </c>
      <c r="T1211" s="26">
        <v>0</v>
      </c>
      <c r="U1211" s="26">
        <v>0</v>
      </c>
      <c r="V1211" s="26">
        <v>0</v>
      </c>
      <c r="W1211" s="26">
        <v>0</v>
      </c>
      <c r="X1211" s="26">
        <v>0</v>
      </c>
      <c r="Y1211" s="26">
        <v>0</v>
      </c>
      <c r="Z1211" s="26">
        <v>0</v>
      </c>
      <c r="AA1211" s="26">
        <v>0</v>
      </c>
      <c r="AB1211" s="26">
        <v>0</v>
      </c>
      <c r="AC1211" s="26">
        <v>0</v>
      </c>
      <c r="AD1211" s="26">
        <v>0</v>
      </c>
      <c r="AE1211" s="26">
        <v>0</v>
      </c>
      <c r="AF1211" s="26">
        <v>0</v>
      </c>
      <c r="AG1211" s="26"/>
      <c r="AH1211" s="26">
        <v>0</v>
      </c>
    </row>
    <row r="1212" spans="1:34" x14ac:dyDescent="0.2">
      <c r="A1212" s="12" t="s">
        <v>232</v>
      </c>
      <c r="B1212" s="12" t="s">
        <v>231</v>
      </c>
      <c r="C1212" s="12" t="s">
        <v>35</v>
      </c>
      <c r="D1212" s="12" t="s">
        <v>10</v>
      </c>
      <c r="E1212" s="12" t="s">
        <v>13</v>
      </c>
      <c r="F1212" s="12" t="s">
        <v>14</v>
      </c>
      <c r="G1212" s="26"/>
      <c r="H1212" s="26">
        <v>4</v>
      </c>
      <c r="I1212" s="26">
        <v>4</v>
      </c>
      <c r="J1212" s="26">
        <v>3.7</v>
      </c>
      <c r="K1212" s="26">
        <v>0</v>
      </c>
      <c r="L1212" s="26">
        <v>0</v>
      </c>
      <c r="M1212" s="26"/>
      <c r="N1212" s="26">
        <v>0</v>
      </c>
      <c r="O1212" s="26">
        <v>0.7</v>
      </c>
      <c r="P1212" s="26">
        <v>0</v>
      </c>
      <c r="Q1212" s="26">
        <v>1</v>
      </c>
      <c r="R1212" s="26">
        <v>1.7</v>
      </c>
      <c r="S1212" s="26">
        <v>2</v>
      </c>
      <c r="T1212" s="26">
        <v>3.7</v>
      </c>
      <c r="U1212" s="26">
        <v>3.6</v>
      </c>
      <c r="V1212" s="26">
        <v>3.6</v>
      </c>
      <c r="W1212" s="26">
        <v>2.4</v>
      </c>
      <c r="X1212" s="26">
        <v>0</v>
      </c>
      <c r="Y1212" s="26">
        <v>0</v>
      </c>
      <c r="Z1212" s="26">
        <v>0</v>
      </c>
      <c r="AA1212" s="26">
        <v>0</v>
      </c>
      <c r="AB1212" s="26">
        <v>0</v>
      </c>
      <c r="AC1212" s="26">
        <v>0</v>
      </c>
      <c r="AD1212" s="26">
        <v>0</v>
      </c>
      <c r="AE1212" s="26">
        <v>0</v>
      </c>
      <c r="AF1212" s="26">
        <v>0</v>
      </c>
      <c r="AG1212" s="26"/>
      <c r="AH1212" s="26">
        <v>1.6</v>
      </c>
    </row>
    <row r="1213" spans="1:34" x14ac:dyDescent="0.2">
      <c r="A1213" s="12" t="s">
        <v>232</v>
      </c>
      <c r="B1213" s="12" t="s">
        <v>231</v>
      </c>
      <c r="C1213" s="12" t="s">
        <v>36</v>
      </c>
      <c r="D1213" s="12" t="s">
        <v>10</v>
      </c>
      <c r="E1213" s="12" t="s">
        <v>13</v>
      </c>
      <c r="F1213" s="12" t="s">
        <v>14</v>
      </c>
      <c r="G1213" s="26"/>
      <c r="H1213" s="26">
        <v>0</v>
      </c>
      <c r="I1213" s="26"/>
      <c r="J1213" s="26"/>
      <c r="K1213" s="26">
        <v>0</v>
      </c>
      <c r="L1213" s="26">
        <v>0</v>
      </c>
      <c r="M1213" s="26">
        <v>0</v>
      </c>
      <c r="N1213" s="26">
        <v>0</v>
      </c>
      <c r="O1213" s="26">
        <v>0</v>
      </c>
      <c r="P1213" s="26">
        <v>0</v>
      </c>
      <c r="Q1213" s="26">
        <v>0</v>
      </c>
      <c r="R1213" s="26">
        <v>0</v>
      </c>
      <c r="S1213" s="26">
        <v>0</v>
      </c>
      <c r="T1213" s="26">
        <v>0</v>
      </c>
      <c r="U1213" s="26">
        <v>0</v>
      </c>
      <c r="V1213" s="26">
        <v>0</v>
      </c>
      <c r="W1213" s="26">
        <v>0</v>
      </c>
      <c r="X1213" s="26">
        <v>0</v>
      </c>
      <c r="Y1213" s="26">
        <v>0</v>
      </c>
      <c r="Z1213" s="26">
        <v>0</v>
      </c>
      <c r="AA1213" s="26">
        <v>0</v>
      </c>
      <c r="AB1213" s="26">
        <v>0</v>
      </c>
      <c r="AC1213" s="26">
        <v>0</v>
      </c>
      <c r="AD1213" s="26">
        <v>0</v>
      </c>
      <c r="AE1213" s="26">
        <v>0</v>
      </c>
      <c r="AF1213" s="26">
        <v>0</v>
      </c>
      <c r="AG1213" s="26"/>
      <c r="AH1213" s="26">
        <v>0</v>
      </c>
    </row>
    <row r="1214" spans="1:34" x14ac:dyDescent="0.2">
      <c r="A1214" s="12" t="s">
        <v>232</v>
      </c>
      <c r="B1214" s="12" t="s">
        <v>231</v>
      </c>
      <c r="C1214" s="12" t="s">
        <v>37</v>
      </c>
      <c r="D1214" s="12" t="s">
        <v>10</v>
      </c>
      <c r="E1214" s="12" t="s">
        <v>13</v>
      </c>
      <c r="F1214" s="12" t="s">
        <v>14</v>
      </c>
      <c r="G1214" s="26"/>
      <c r="H1214" s="26">
        <v>1144.5999999999999</v>
      </c>
      <c r="I1214" s="26">
        <v>659.9</v>
      </c>
      <c r="J1214" s="26"/>
      <c r="K1214" s="26">
        <v>750</v>
      </c>
      <c r="L1214" s="26">
        <v>1364</v>
      </c>
      <c r="M1214" s="26">
        <v>654.5</v>
      </c>
      <c r="N1214" s="26">
        <v>297</v>
      </c>
      <c r="O1214" s="26">
        <v>123.2</v>
      </c>
      <c r="P1214" s="26">
        <v>4.4000000000000004</v>
      </c>
      <c r="Q1214" s="26">
        <v>0</v>
      </c>
      <c r="R1214" s="26">
        <v>97.2</v>
      </c>
      <c r="S1214" s="26">
        <v>0</v>
      </c>
      <c r="T1214" s="26">
        <v>0</v>
      </c>
      <c r="U1214" s="26">
        <v>0</v>
      </c>
      <c r="V1214" s="26">
        <v>0</v>
      </c>
      <c r="W1214" s="26">
        <v>0</v>
      </c>
      <c r="X1214" s="26">
        <v>0</v>
      </c>
      <c r="Y1214" s="26">
        <v>0</v>
      </c>
      <c r="Z1214" s="26">
        <v>0</v>
      </c>
      <c r="AA1214" s="26">
        <v>0</v>
      </c>
      <c r="AB1214" s="26">
        <v>0</v>
      </c>
      <c r="AC1214" s="26">
        <v>0</v>
      </c>
      <c r="AD1214" s="26">
        <v>0</v>
      </c>
      <c r="AE1214" s="26">
        <v>0</v>
      </c>
      <c r="AF1214" s="26">
        <v>0</v>
      </c>
      <c r="AG1214" s="26"/>
      <c r="AH1214" s="26">
        <v>32.4</v>
      </c>
    </row>
    <row r="1215" spans="1:34" x14ac:dyDescent="0.2">
      <c r="A1215" s="12" t="s">
        <v>232</v>
      </c>
      <c r="B1215" s="12" t="s">
        <v>231</v>
      </c>
      <c r="C1215" s="12" t="s">
        <v>38</v>
      </c>
      <c r="D1215" s="12" t="s">
        <v>10</v>
      </c>
      <c r="E1215" s="12" t="s">
        <v>13</v>
      </c>
      <c r="F1215" s="12" t="s">
        <v>14</v>
      </c>
      <c r="G1215" s="26"/>
      <c r="H1215" s="26">
        <v>0</v>
      </c>
      <c r="I1215" s="26"/>
      <c r="J1215" s="26"/>
      <c r="K1215" s="26"/>
      <c r="L1215" s="26">
        <v>0</v>
      </c>
      <c r="M1215" s="26">
        <v>0</v>
      </c>
      <c r="N1215" s="26">
        <v>0.3</v>
      </c>
      <c r="O1215" s="26">
        <v>0</v>
      </c>
      <c r="P1215" s="26">
        <v>0</v>
      </c>
      <c r="Q1215" s="26">
        <v>0</v>
      </c>
      <c r="R1215" s="26">
        <v>0</v>
      </c>
      <c r="S1215" s="26">
        <v>0</v>
      </c>
      <c r="T1215" s="26">
        <v>0</v>
      </c>
      <c r="U1215" s="26">
        <v>0</v>
      </c>
      <c r="V1215" s="26">
        <v>0</v>
      </c>
      <c r="W1215" s="26">
        <v>0</v>
      </c>
      <c r="X1215" s="26">
        <v>0</v>
      </c>
      <c r="Y1215" s="26">
        <v>0</v>
      </c>
      <c r="Z1215" s="26">
        <v>0</v>
      </c>
      <c r="AA1215" s="26">
        <v>0</v>
      </c>
      <c r="AB1215" s="26">
        <v>0</v>
      </c>
      <c r="AC1215" s="26">
        <v>0</v>
      </c>
      <c r="AD1215" s="26">
        <v>0</v>
      </c>
      <c r="AE1215" s="26">
        <v>0</v>
      </c>
      <c r="AF1215" s="26">
        <v>0</v>
      </c>
      <c r="AG1215" s="26"/>
      <c r="AH1215" s="26">
        <v>0</v>
      </c>
    </row>
    <row r="1216" spans="1:34" x14ac:dyDescent="0.2">
      <c r="A1216" s="12" t="s">
        <v>232</v>
      </c>
      <c r="B1216" s="12" t="s">
        <v>231</v>
      </c>
      <c r="C1216" s="12" t="s">
        <v>39</v>
      </c>
      <c r="D1216" s="12" t="s">
        <v>10</v>
      </c>
      <c r="E1216" s="12" t="s">
        <v>13</v>
      </c>
      <c r="F1216" s="12" t="s">
        <v>14</v>
      </c>
      <c r="G1216" s="26"/>
      <c r="H1216" s="26">
        <v>0</v>
      </c>
      <c r="I1216" s="26">
        <v>0</v>
      </c>
      <c r="J1216" s="26">
        <v>0</v>
      </c>
      <c r="K1216" s="26">
        <v>0</v>
      </c>
      <c r="L1216" s="26">
        <v>0</v>
      </c>
      <c r="M1216" s="26">
        <v>0</v>
      </c>
      <c r="N1216" s="26">
        <v>0</v>
      </c>
      <c r="O1216" s="26">
        <v>0</v>
      </c>
      <c r="P1216" s="26">
        <v>0</v>
      </c>
      <c r="Q1216" s="26">
        <v>0</v>
      </c>
      <c r="R1216" s="26">
        <v>0</v>
      </c>
      <c r="S1216" s="26">
        <v>0</v>
      </c>
      <c r="T1216" s="26">
        <v>0</v>
      </c>
      <c r="U1216" s="26">
        <v>0</v>
      </c>
      <c r="V1216" s="26">
        <v>0</v>
      </c>
      <c r="W1216" s="26">
        <v>0</v>
      </c>
      <c r="X1216" s="26">
        <v>0</v>
      </c>
      <c r="Y1216" s="26">
        <v>0</v>
      </c>
      <c r="Z1216" s="26">
        <v>0</v>
      </c>
      <c r="AA1216" s="26">
        <v>0</v>
      </c>
      <c r="AB1216" s="26">
        <v>0</v>
      </c>
      <c r="AC1216" s="26">
        <v>0</v>
      </c>
      <c r="AD1216" s="26">
        <v>0</v>
      </c>
      <c r="AE1216" s="26">
        <v>0</v>
      </c>
      <c r="AF1216" s="26"/>
      <c r="AG1216" s="26"/>
      <c r="AH1216" s="26">
        <v>0</v>
      </c>
    </row>
    <row r="1217" spans="1:34" x14ac:dyDescent="0.2">
      <c r="A1217" s="12" t="s">
        <v>232</v>
      </c>
      <c r="B1217" s="12" t="s">
        <v>231</v>
      </c>
      <c r="C1217" s="12" t="s">
        <v>40</v>
      </c>
      <c r="D1217" s="12" t="s">
        <v>10</v>
      </c>
      <c r="E1217" s="12" t="s">
        <v>13</v>
      </c>
      <c r="F1217" s="12" t="s">
        <v>14</v>
      </c>
      <c r="G1217" s="26">
        <v>0</v>
      </c>
      <c r="H1217" s="26">
        <v>0</v>
      </c>
      <c r="I1217" s="26">
        <v>0</v>
      </c>
      <c r="J1217" s="26">
        <v>0</v>
      </c>
      <c r="K1217" s="26">
        <v>0</v>
      </c>
      <c r="L1217" s="26"/>
      <c r="M1217" s="26"/>
      <c r="N1217" s="26">
        <v>0</v>
      </c>
      <c r="O1217" s="26">
        <v>0</v>
      </c>
      <c r="P1217" s="26">
        <v>0.1</v>
      </c>
      <c r="Q1217" s="26">
        <v>0</v>
      </c>
      <c r="R1217" s="26">
        <v>0.1</v>
      </c>
      <c r="S1217" s="26">
        <v>0.1</v>
      </c>
      <c r="T1217" s="26">
        <v>0.1</v>
      </c>
      <c r="U1217" s="26">
        <v>0.1</v>
      </c>
      <c r="V1217" s="26">
        <v>0</v>
      </c>
      <c r="W1217" s="26">
        <v>0</v>
      </c>
      <c r="X1217" s="26">
        <v>0</v>
      </c>
      <c r="Y1217" s="26">
        <v>0</v>
      </c>
      <c r="Z1217" s="26">
        <v>0</v>
      </c>
      <c r="AA1217" s="26">
        <v>0</v>
      </c>
      <c r="AB1217" s="26">
        <v>0</v>
      </c>
      <c r="AC1217" s="26">
        <v>0</v>
      </c>
      <c r="AD1217" s="26">
        <v>0</v>
      </c>
      <c r="AE1217" s="26">
        <v>0</v>
      </c>
      <c r="AF1217" s="26">
        <v>0</v>
      </c>
      <c r="AG1217" s="26"/>
      <c r="AH1217" s="26">
        <v>0.1</v>
      </c>
    </row>
    <row r="1218" spans="1:34" x14ac:dyDescent="0.2">
      <c r="A1218" s="12" t="s">
        <v>232</v>
      </c>
      <c r="B1218" s="12" t="s">
        <v>231</v>
      </c>
      <c r="C1218" s="12" t="s">
        <v>41</v>
      </c>
      <c r="D1218" s="12" t="s">
        <v>10</v>
      </c>
      <c r="E1218" s="12" t="s">
        <v>13</v>
      </c>
      <c r="F1218" s="12" t="s">
        <v>14</v>
      </c>
      <c r="G1218" s="26">
        <v>0.5</v>
      </c>
      <c r="H1218" s="26">
        <v>0.5</v>
      </c>
      <c r="I1218" s="26"/>
      <c r="J1218" s="26"/>
      <c r="K1218" s="26"/>
      <c r="L1218" s="26"/>
      <c r="M1218" s="26"/>
      <c r="N1218" s="26">
        <v>0.5</v>
      </c>
      <c r="O1218" s="26">
        <v>0.5</v>
      </c>
      <c r="P1218" s="26">
        <v>0.5</v>
      </c>
      <c r="Q1218" s="26">
        <v>0.5</v>
      </c>
      <c r="R1218" s="26">
        <v>0.5</v>
      </c>
      <c r="S1218" s="26">
        <v>0.5</v>
      </c>
      <c r="T1218" s="26">
        <v>0.5</v>
      </c>
      <c r="U1218" s="26">
        <v>0.5</v>
      </c>
      <c r="V1218" s="26">
        <v>0.4</v>
      </c>
      <c r="W1218" s="26">
        <v>0</v>
      </c>
      <c r="X1218" s="26">
        <v>0.1</v>
      </c>
      <c r="Y1218" s="26">
        <v>0.3</v>
      </c>
      <c r="Z1218" s="26">
        <v>0.3</v>
      </c>
      <c r="AA1218" s="26">
        <v>0</v>
      </c>
      <c r="AB1218" s="26">
        <v>0</v>
      </c>
      <c r="AC1218" s="26">
        <v>0</v>
      </c>
      <c r="AD1218" s="26">
        <v>0</v>
      </c>
      <c r="AE1218" s="26">
        <v>0</v>
      </c>
      <c r="AF1218" s="26">
        <v>0</v>
      </c>
      <c r="AG1218" s="26"/>
      <c r="AH1218" s="26">
        <v>0.5</v>
      </c>
    </row>
    <row r="1219" spans="1:34" x14ac:dyDescent="0.2">
      <c r="A1219" s="12" t="s">
        <v>232</v>
      </c>
      <c r="B1219" s="12" t="s">
        <v>231</v>
      </c>
      <c r="C1219" s="12" t="s">
        <v>42</v>
      </c>
      <c r="D1219" s="12" t="s">
        <v>10</v>
      </c>
      <c r="E1219" s="12" t="s">
        <v>13</v>
      </c>
      <c r="F1219" s="12" t="s">
        <v>14</v>
      </c>
      <c r="G1219" s="26"/>
      <c r="H1219" s="26">
        <v>22.5</v>
      </c>
      <c r="I1219" s="26">
        <v>22.8</v>
      </c>
      <c r="J1219" s="26">
        <v>21.2</v>
      </c>
      <c r="K1219" s="26">
        <v>20.5</v>
      </c>
      <c r="L1219" s="26">
        <v>15.4</v>
      </c>
      <c r="M1219" s="26">
        <v>15.4</v>
      </c>
      <c r="N1219" s="26">
        <v>24.4</v>
      </c>
      <c r="O1219" s="26">
        <v>17.100000000000001</v>
      </c>
      <c r="P1219" s="26">
        <v>12</v>
      </c>
      <c r="Q1219" s="26">
        <v>12</v>
      </c>
      <c r="R1219" s="26">
        <v>6.3</v>
      </c>
      <c r="S1219" s="26">
        <v>6.3</v>
      </c>
      <c r="T1219" s="26">
        <v>6.2</v>
      </c>
      <c r="U1219" s="26">
        <v>0</v>
      </c>
      <c r="V1219" s="26">
        <v>0</v>
      </c>
      <c r="W1219" s="26">
        <v>0</v>
      </c>
      <c r="X1219" s="26">
        <v>5.7</v>
      </c>
      <c r="Y1219" s="26">
        <v>0.6</v>
      </c>
      <c r="Z1219" s="26">
        <v>0</v>
      </c>
      <c r="AA1219" s="26">
        <v>0</v>
      </c>
      <c r="AB1219" s="26">
        <v>0</v>
      </c>
      <c r="AC1219" s="26">
        <v>0</v>
      </c>
      <c r="AD1219" s="26">
        <v>0</v>
      </c>
      <c r="AE1219" s="26">
        <v>0</v>
      </c>
      <c r="AF1219" s="26">
        <v>0</v>
      </c>
      <c r="AG1219" s="26"/>
      <c r="AH1219" s="26">
        <v>8.1999999999999993</v>
      </c>
    </row>
    <row r="1220" spans="1:34" x14ac:dyDescent="0.2">
      <c r="A1220" s="12" t="s">
        <v>232</v>
      </c>
      <c r="B1220" s="12" t="s">
        <v>231</v>
      </c>
      <c r="C1220" s="12" t="s">
        <v>43</v>
      </c>
      <c r="D1220" s="12" t="s">
        <v>10</v>
      </c>
      <c r="E1220" s="12" t="s">
        <v>13</v>
      </c>
      <c r="F1220" s="12" t="s">
        <v>14</v>
      </c>
      <c r="G1220" s="26">
        <v>0</v>
      </c>
      <c r="H1220" s="26">
        <v>0</v>
      </c>
      <c r="I1220" s="26">
        <v>0</v>
      </c>
      <c r="J1220" s="26">
        <v>0</v>
      </c>
      <c r="K1220" s="26">
        <v>0</v>
      </c>
      <c r="L1220" s="26">
        <v>0</v>
      </c>
      <c r="M1220" s="26">
        <v>0</v>
      </c>
      <c r="N1220" s="26">
        <v>0</v>
      </c>
      <c r="O1220" s="26">
        <v>0</v>
      </c>
      <c r="P1220" s="26">
        <v>0</v>
      </c>
      <c r="Q1220" s="26">
        <v>0</v>
      </c>
      <c r="R1220" s="26">
        <v>0</v>
      </c>
      <c r="S1220" s="26">
        <v>0</v>
      </c>
      <c r="T1220" s="26">
        <v>0</v>
      </c>
      <c r="U1220" s="26">
        <v>0</v>
      </c>
      <c r="V1220" s="26">
        <v>0</v>
      </c>
      <c r="W1220" s="26">
        <v>0</v>
      </c>
      <c r="X1220" s="26">
        <v>0</v>
      </c>
      <c r="Y1220" s="26">
        <v>0</v>
      </c>
      <c r="Z1220" s="26">
        <v>0</v>
      </c>
      <c r="AA1220" s="26">
        <v>0</v>
      </c>
      <c r="AB1220" s="26">
        <v>0</v>
      </c>
      <c r="AC1220" s="26">
        <v>0</v>
      </c>
      <c r="AD1220" s="26">
        <v>0</v>
      </c>
      <c r="AE1220" s="26">
        <v>0</v>
      </c>
      <c r="AF1220" s="26">
        <v>0</v>
      </c>
      <c r="AG1220" s="26"/>
      <c r="AH1220" s="26">
        <v>0</v>
      </c>
    </row>
    <row r="1221" spans="1:34" x14ac:dyDescent="0.2">
      <c r="A1221" s="12" t="s">
        <v>232</v>
      </c>
      <c r="B1221" s="12" t="s">
        <v>231</v>
      </c>
      <c r="C1221" s="12" t="s">
        <v>44</v>
      </c>
      <c r="D1221" s="12" t="s">
        <v>10</v>
      </c>
      <c r="E1221" s="12" t="s">
        <v>13</v>
      </c>
      <c r="F1221" s="12" t="s">
        <v>14</v>
      </c>
      <c r="G1221" s="26"/>
      <c r="H1221" s="26">
        <v>0</v>
      </c>
      <c r="I1221" s="26"/>
      <c r="J1221" s="26"/>
      <c r="K1221" s="26"/>
      <c r="L1221" s="26">
        <v>0</v>
      </c>
      <c r="M1221" s="26">
        <v>0</v>
      </c>
      <c r="N1221" s="26">
        <v>0</v>
      </c>
      <c r="O1221" s="26">
        <v>0</v>
      </c>
      <c r="P1221" s="26">
        <v>0</v>
      </c>
      <c r="Q1221" s="26">
        <v>0</v>
      </c>
      <c r="R1221" s="26">
        <v>0</v>
      </c>
      <c r="S1221" s="26">
        <v>0</v>
      </c>
      <c r="T1221" s="26">
        <v>0</v>
      </c>
      <c r="U1221" s="26">
        <v>0</v>
      </c>
      <c r="V1221" s="26">
        <v>0</v>
      </c>
      <c r="W1221" s="26">
        <v>0</v>
      </c>
      <c r="X1221" s="26">
        <v>0</v>
      </c>
      <c r="Y1221" s="26">
        <v>0</v>
      </c>
      <c r="Z1221" s="26">
        <v>0</v>
      </c>
      <c r="AA1221" s="26">
        <v>0</v>
      </c>
      <c r="AB1221" s="26">
        <v>0</v>
      </c>
      <c r="AC1221" s="26">
        <v>0</v>
      </c>
      <c r="AD1221" s="26">
        <v>0</v>
      </c>
      <c r="AE1221" s="26">
        <v>0</v>
      </c>
      <c r="AF1221" s="26"/>
      <c r="AG1221" s="26"/>
      <c r="AH1221" s="26">
        <v>0</v>
      </c>
    </row>
    <row r="1222" spans="1:34" x14ac:dyDescent="0.2">
      <c r="A1222" s="12" t="s">
        <v>232</v>
      </c>
      <c r="B1222" s="12" t="s">
        <v>231</v>
      </c>
      <c r="C1222" s="12" t="s">
        <v>45</v>
      </c>
      <c r="D1222" s="12" t="s">
        <v>10</v>
      </c>
      <c r="E1222" s="12" t="s">
        <v>13</v>
      </c>
      <c r="F1222" s="12" t="s">
        <v>14</v>
      </c>
      <c r="G1222" s="26">
        <v>0</v>
      </c>
      <c r="H1222" s="26">
        <v>0</v>
      </c>
      <c r="I1222" s="26">
        <v>0</v>
      </c>
      <c r="J1222" s="26">
        <v>0</v>
      </c>
      <c r="K1222" s="26">
        <v>0</v>
      </c>
      <c r="L1222" s="26">
        <v>0</v>
      </c>
      <c r="M1222" s="26">
        <v>0</v>
      </c>
      <c r="N1222" s="26">
        <v>0</v>
      </c>
      <c r="O1222" s="26">
        <v>0</v>
      </c>
      <c r="P1222" s="26">
        <v>0</v>
      </c>
      <c r="Q1222" s="26">
        <v>0</v>
      </c>
      <c r="R1222" s="26">
        <v>0</v>
      </c>
      <c r="S1222" s="26">
        <v>0</v>
      </c>
      <c r="T1222" s="26">
        <v>0</v>
      </c>
      <c r="U1222" s="26">
        <v>0</v>
      </c>
      <c r="V1222" s="26">
        <v>0</v>
      </c>
      <c r="W1222" s="26">
        <v>0</v>
      </c>
      <c r="X1222" s="26">
        <v>0</v>
      </c>
      <c r="Y1222" s="26">
        <v>0</v>
      </c>
      <c r="Z1222" s="26">
        <v>0</v>
      </c>
      <c r="AA1222" s="26">
        <v>0</v>
      </c>
      <c r="AB1222" s="26">
        <v>0</v>
      </c>
      <c r="AC1222" s="26">
        <v>0</v>
      </c>
      <c r="AD1222" s="26">
        <v>0</v>
      </c>
      <c r="AE1222" s="26">
        <v>0</v>
      </c>
      <c r="AF1222" s="26">
        <v>0</v>
      </c>
      <c r="AG1222" s="26"/>
      <c r="AH1222" s="26">
        <v>0</v>
      </c>
    </row>
    <row r="1223" spans="1:34" x14ac:dyDescent="0.2">
      <c r="A1223" s="12" t="s">
        <v>232</v>
      </c>
      <c r="B1223" s="12" t="s">
        <v>231</v>
      </c>
      <c r="C1223" s="12" t="s">
        <v>46</v>
      </c>
      <c r="D1223" s="12" t="s">
        <v>10</v>
      </c>
      <c r="E1223" s="12" t="s">
        <v>13</v>
      </c>
      <c r="F1223" s="12" t="s">
        <v>14</v>
      </c>
      <c r="G1223" s="26"/>
      <c r="H1223" s="26">
        <v>21.7</v>
      </c>
      <c r="I1223" s="26">
        <v>29.6</v>
      </c>
      <c r="J1223" s="26">
        <v>25.5</v>
      </c>
      <c r="K1223" s="26">
        <v>34.5</v>
      </c>
      <c r="L1223" s="26">
        <v>43.6</v>
      </c>
      <c r="M1223" s="26">
        <v>46.7</v>
      </c>
      <c r="N1223" s="26">
        <v>9.8000000000000007</v>
      </c>
      <c r="O1223" s="26">
        <v>10.6</v>
      </c>
      <c r="P1223" s="26">
        <v>2.2999999999999998</v>
      </c>
      <c r="Q1223" s="26">
        <v>7.1</v>
      </c>
      <c r="R1223" s="26">
        <v>8.6999999999999993</v>
      </c>
      <c r="S1223" s="26">
        <v>3.5</v>
      </c>
      <c r="T1223" s="26">
        <v>5.2</v>
      </c>
      <c r="U1223" s="26">
        <v>3.5</v>
      </c>
      <c r="V1223" s="26">
        <v>7</v>
      </c>
      <c r="W1223" s="26">
        <v>3.7</v>
      </c>
      <c r="X1223" s="26">
        <v>5.2</v>
      </c>
      <c r="Y1223" s="26">
        <v>4.5</v>
      </c>
      <c r="Z1223" s="26">
        <v>3.5</v>
      </c>
      <c r="AA1223" s="26">
        <v>0</v>
      </c>
      <c r="AB1223" s="26">
        <v>0</v>
      </c>
      <c r="AC1223" s="26">
        <v>0</v>
      </c>
      <c r="AD1223" s="26">
        <v>0</v>
      </c>
      <c r="AE1223" s="26">
        <v>0</v>
      </c>
      <c r="AF1223" s="26">
        <v>0</v>
      </c>
      <c r="AG1223" s="26"/>
      <c r="AH1223" s="26">
        <v>6.4</v>
      </c>
    </row>
    <row r="1224" spans="1:34" x14ac:dyDescent="0.2">
      <c r="A1224" s="12" t="s">
        <v>232</v>
      </c>
      <c r="B1224" s="12" t="s">
        <v>231</v>
      </c>
      <c r="C1224" s="12" t="s">
        <v>47</v>
      </c>
      <c r="D1224" s="12" t="s">
        <v>10</v>
      </c>
      <c r="E1224" s="12" t="s">
        <v>13</v>
      </c>
      <c r="F1224" s="12" t="s">
        <v>14</v>
      </c>
      <c r="G1224" s="26"/>
      <c r="H1224" s="26">
        <v>816.6</v>
      </c>
      <c r="I1224" s="26">
        <v>55</v>
      </c>
      <c r="J1224" s="26">
        <v>63.2</v>
      </c>
      <c r="K1224" s="26">
        <v>120.2</v>
      </c>
      <c r="L1224" s="26">
        <v>503.7</v>
      </c>
      <c r="M1224" s="26">
        <v>518.70000000000005</v>
      </c>
      <c r="N1224" s="26">
        <v>291.5</v>
      </c>
      <c r="O1224" s="26">
        <v>544.5</v>
      </c>
      <c r="P1224" s="26">
        <v>671.7</v>
      </c>
      <c r="Q1224" s="26">
        <v>759</v>
      </c>
      <c r="R1224" s="26">
        <v>647.1</v>
      </c>
      <c r="S1224" s="26">
        <v>757.6</v>
      </c>
      <c r="T1224" s="26">
        <v>465.4</v>
      </c>
      <c r="U1224" s="26">
        <v>380.8</v>
      </c>
      <c r="V1224" s="26">
        <v>336.8</v>
      </c>
      <c r="W1224" s="26">
        <v>370.2</v>
      </c>
      <c r="X1224" s="26">
        <v>186.6</v>
      </c>
      <c r="Y1224" s="26">
        <v>279.89999999999998</v>
      </c>
      <c r="Z1224" s="26">
        <v>251.1</v>
      </c>
      <c r="AA1224" s="26">
        <v>168.3</v>
      </c>
      <c r="AB1224" s="26">
        <v>83.6</v>
      </c>
      <c r="AC1224" s="26">
        <v>0</v>
      </c>
      <c r="AD1224" s="26">
        <v>0</v>
      </c>
      <c r="AE1224" s="26">
        <v>0</v>
      </c>
      <c r="AF1224" s="26">
        <v>0</v>
      </c>
      <c r="AG1224" s="26"/>
      <c r="AH1224" s="26">
        <v>721.2</v>
      </c>
    </row>
    <row r="1225" spans="1:34" x14ac:dyDescent="0.2">
      <c r="A1225" s="12" t="s">
        <v>232</v>
      </c>
      <c r="B1225" s="12" t="s">
        <v>231</v>
      </c>
      <c r="C1225" s="12" t="s">
        <v>48</v>
      </c>
      <c r="D1225" s="12" t="s">
        <v>10</v>
      </c>
      <c r="E1225" s="12" t="s">
        <v>13</v>
      </c>
      <c r="F1225" s="12" t="s">
        <v>14</v>
      </c>
      <c r="G1225" s="26"/>
      <c r="H1225" s="26">
        <v>30</v>
      </c>
      <c r="I1225" s="26">
        <v>25.7</v>
      </c>
      <c r="J1225" s="26">
        <v>20</v>
      </c>
      <c r="K1225" s="26">
        <v>17</v>
      </c>
      <c r="L1225" s="26"/>
      <c r="M1225" s="26">
        <v>20</v>
      </c>
      <c r="N1225" s="26">
        <v>10</v>
      </c>
      <c r="O1225" s="26">
        <v>8</v>
      </c>
      <c r="P1225" s="26">
        <v>5</v>
      </c>
      <c r="Q1225" s="26">
        <v>1.9</v>
      </c>
      <c r="R1225" s="26">
        <v>0</v>
      </c>
      <c r="S1225" s="26">
        <v>0</v>
      </c>
      <c r="T1225" s="26">
        <v>0</v>
      </c>
      <c r="U1225" s="26">
        <v>0</v>
      </c>
      <c r="V1225" s="26">
        <v>0</v>
      </c>
      <c r="W1225" s="26">
        <v>0</v>
      </c>
      <c r="X1225" s="26">
        <v>0</v>
      </c>
      <c r="Y1225" s="26">
        <v>0</v>
      </c>
      <c r="Z1225" s="26">
        <v>0</v>
      </c>
      <c r="AA1225" s="26">
        <v>0</v>
      </c>
      <c r="AB1225" s="26">
        <v>0</v>
      </c>
      <c r="AC1225" s="26">
        <v>0</v>
      </c>
      <c r="AD1225" s="26">
        <v>0</v>
      </c>
      <c r="AE1225" s="26">
        <v>0</v>
      </c>
      <c r="AF1225" s="26">
        <v>0</v>
      </c>
      <c r="AG1225" s="26"/>
      <c r="AH1225" s="26">
        <v>0.6</v>
      </c>
    </row>
    <row r="1226" spans="1:34" x14ac:dyDescent="0.2">
      <c r="A1226" s="12" t="s">
        <v>232</v>
      </c>
      <c r="B1226" s="12" t="s">
        <v>231</v>
      </c>
      <c r="C1226" s="12" t="s">
        <v>49</v>
      </c>
      <c r="D1226" s="12" t="s">
        <v>10</v>
      </c>
      <c r="E1226" s="12" t="s">
        <v>13</v>
      </c>
      <c r="F1226" s="12" t="s">
        <v>14</v>
      </c>
      <c r="G1226" s="26"/>
      <c r="H1226" s="26">
        <v>0</v>
      </c>
      <c r="I1226" s="26"/>
      <c r="J1226" s="26">
        <v>0</v>
      </c>
      <c r="K1226" s="26"/>
      <c r="L1226" s="26"/>
      <c r="M1226" s="26"/>
      <c r="N1226" s="26">
        <v>0</v>
      </c>
      <c r="O1226" s="26">
        <v>0</v>
      </c>
      <c r="P1226" s="26">
        <v>0</v>
      </c>
      <c r="Q1226" s="26">
        <v>0</v>
      </c>
      <c r="R1226" s="26">
        <v>0</v>
      </c>
      <c r="S1226" s="26">
        <v>0</v>
      </c>
      <c r="T1226" s="26">
        <v>0</v>
      </c>
      <c r="U1226" s="26">
        <v>0</v>
      </c>
      <c r="V1226" s="26">
        <v>0</v>
      </c>
      <c r="W1226" s="26">
        <v>0</v>
      </c>
      <c r="X1226" s="26">
        <v>0</v>
      </c>
      <c r="Y1226" s="26">
        <v>0</v>
      </c>
      <c r="Z1226" s="26">
        <v>0</v>
      </c>
      <c r="AA1226" s="26">
        <v>0</v>
      </c>
      <c r="AB1226" s="26">
        <v>0</v>
      </c>
      <c r="AC1226" s="26">
        <v>0</v>
      </c>
      <c r="AD1226" s="26">
        <v>0</v>
      </c>
      <c r="AE1226" s="26">
        <v>0</v>
      </c>
      <c r="AF1226" s="26">
        <v>0</v>
      </c>
      <c r="AG1226" s="26"/>
      <c r="AH1226" s="26">
        <v>0</v>
      </c>
    </row>
    <row r="1227" spans="1:34" x14ac:dyDescent="0.2">
      <c r="A1227" s="12" t="s">
        <v>232</v>
      </c>
      <c r="B1227" s="12" t="s">
        <v>231</v>
      </c>
      <c r="C1227" s="12" t="s">
        <v>50</v>
      </c>
      <c r="D1227" s="12" t="s">
        <v>10</v>
      </c>
      <c r="E1227" s="12" t="s">
        <v>13</v>
      </c>
      <c r="F1227" s="12" t="s">
        <v>14</v>
      </c>
      <c r="G1227" s="26"/>
      <c r="H1227" s="26">
        <v>0</v>
      </c>
      <c r="I1227" s="26"/>
      <c r="J1227" s="26"/>
      <c r="K1227" s="26"/>
      <c r="L1227" s="26"/>
      <c r="M1227" s="26">
        <v>0</v>
      </c>
      <c r="N1227" s="26">
        <v>1.7</v>
      </c>
      <c r="O1227" s="26">
        <v>0</v>
      </c>
      <c r="P1227" s="26">
        <v>0</v>
      </c>
      <c r="Q1227" s="26">
        <v>0</v>
      </c>
      <c r="R1227" s="26">
        <v>0</v>
      </c>
      <c r="S1227" s="26">
        <v>0</v>
      </c>
      <c r="T1227" s="26">
        <v>0</v>
      </c>
      <c r="U1227" s="26">
        <v>0</v>
      </c>
      <c r="V1227" s="26">
        <v>0</v>
      </c>
      <c r="W1227" s="26">
        <v>0</v>
      </c>
      <c r="X1227" s="26">
        <v>0</v>
      </c>
      <c r="Y1227" s="26">
        <v>0</v>
      </c>
      <c r="Z1227" s="26">
        <v>0</v>
      </c>
      <c r="AA1227" s="26">
        <v>0</v>
      </c>
      <c r="AB1227" s="26">
        <v>0</v>
      </c>
      <c r="AC1227" s="26">
        <v>0</v>
      </c>
      <c r="AD1227" s="26">
        <v>0</v>
      </c>
      <c r="AE1227" s="26">
        <v>0</v>
      </c>
      <c r="AF1227" s="26">
        <v>0</v>
      </c>
      <c r="AG1227" s="26"/>
      <c r="AH1227" s="26">
        <v>0</v>
      </c>
    </row>
    <row r="1228" spans="1:34" x14ac:dyDescent="0.2">
      <c r="A1228" s="12" t="s">
        <v>232</v>
      </c>
      <c r="B1228" s="12" t="s">
        <v>231</v>
      </c>
      <c r="C1228" s="12" t="s">
        <v>51</v>
      </c>
      <c r="D1228" s="12" t="s">
        <v>10</v>
      </c>
      <c r="E1228" s="12" t="s">
        <v>13</v>
      </c>
      <c r="F1228" s="12" t="s">
        <v>14</v>
      </c>
      <c r="G1228" s="26"/>
      <c r="H1228" s="26">
        <v>0</v>
      </c>
      <c r="I1228" s="26"/>
      <c r="J1228" s="26">
        <v>0</v>
      </c>
      <c r="K1228" s="26"/>
      <c r="L1228" s="26"/>
      <c r="M1228" s="26"/>
      <c r="N1228" s="26">
        <v>0</v>
      </c>
      <c r="O1228" s="26">
        <v>0</v>
      </c>
      <c r="P1228" s="26">
        <v>0</v>
      </c>
      <c r="Q1228" s="26">
        <v>0</v>
      </c>
      <c r="R1228" s="26">
        <v>0</v>
      </c>
      <c r="S1228" s="26">
        <v>0</v>
      </c>
      <c r="T1228" s="26"/>
      <c r="U1228" s="26"/>
      <c r="V1228" s="26">
        <v>0</v>
      </c>
      <c r="W1228" s="26">
        <v>0</v>
      </c>
      <c r="X1228" s="26">
        <v>0</v>
      </c>
      <c r="Y1228" s="26">
        <v>0</v>
      </c>
      <c r="Z1228" s="26">
        <v>0</v>
      </c>
      <c r="AA1228" s="26">
        <v>0</v>
      </c>
      <c r="AB1228" s="26">
        <v>0</v>
      </c>
      <c r="AC1228" s="26">
        <v>0</v>
      </c>
      <c r="AD1228" s="26">
        <v>0</v>
      </c>
      <c r="AE1228" s="26">
        <v>0</v>
      </c>
      <c r="AF1228" s="26">
        <v>0</v>
      </c>
      <c r="AG1228" s="26"/>
      <c r="AH1228" s="26">
        <v>0</v>
      </c>
    </row>
    <row r="1229" spans="1:34" x14ac:dyDescent="0.2">
      <c r="A1229" s="12" t="s">
        <v>232</v>
      </c>
      <c r="B1229" s="12" t="s">
        <v>231</v>
      </c>
      <c r="C1229" s="12" t="s">
        <v>52</v>
      </c>
      <c r="D1229" s="12" t="s">
        <v>10</v>
      </c>
      <c r="E1229" s="12" t="s">
        <v>13</v>
      </c>
      <c r="F1229" s="12" t="s">
        <v>14</v>
      </c>
      <c r="G1229" s="26"/>
      <c r="H1229" s="26">
        <v>4.5</v>
      </c>
      <c r="I1229" s="26"/>
      <c r="J1229" s="26">
        <v>0</v>
      </c>
      <c r="K1229" s="26">
        <v>0</v>
      </c>
      <c r="L1229" s="26"/>
      <c r="M1229" s="26">
        <v>0.1</v>
      </c>
      <c r="N1229" s="26">
        <v>0</v>
      </c>
      <c r="O1229" s="26">
        <v>0</v>
      </c>
      <c r="P1229" s="26">
        <v>0</v>
      </c>
      <c r="Q1229" s="26">
        <v>0</v>
      </c>
      <c r="R1229" s="26">
        <v>0</v>
      </c>
      <c r="S1229" s="26">
        <v>0</v>
      </c>
      <c r="T1229" s="26">
        <v>0</v>
      </c>
      <c r="U1229" s="26">
        <v>0</v>
      </c>
      <c r="V1229" s="26">
        <v>0</v>
      </c>
      <c r="W1229" s="26">
        <v>0</v>
      </c>
      <c r="X1229" s="26">
        <v>0</v>
      </c>
      <c r="Y1229" s="26">
        <v>0</v>
      </c>
      <c r="Z1229" s="26">
        <v>0</v>
      </c>
      <c r="AA1229" s="26">
        <v>0</v>
      </c>
      <c r="AB1229" s="26">
        <v>0</v>
      </c>
      <c r="AC1229" s="26">
        <v>0</v>
      </c>
      <c r="AD1229" s="26">
        <v>0</v>
      </c>
      <c r="AE1229" s="26">
        <v>0</v>
      </c>
      <c r="AF1229" s="26">
        <v>0</v>
      </c>
      <c r="AG1229" s="26"/>
      <c r="AH1229" s="26">
        <v>0</v>
      </c>
    </row>
    <row r="1230" spans="1:34" x14ac:dyDescent="0.2">
      <c r="A1230" s="12" t="s">
        <v>232</v>
      </c>
      <c r="B1230" s="12" t="s">
        <v>231</v>
      </c>
      <c r="C1230" s="12" t="s">
        <v>53</v>
      </c>
      <c r="D1230" s="12" t="s">
        <v>10</v>
      </c>
      <c r="E1230" s="12" t="s">
        <v>13</v>
      </c>
      <c r="F1230" s="12" t="s">
        <v>14</v>
      </c>
      <c r="G1230" s="26"/>
      <c r="H1230" s="26">
        <v>0</v>
      </c>
      <c r="I1230" s="26"/>
      <c r="J1230" s="26"/>
      <c r="K1230" s="26"/>
      <c r="L1230" s="26">
        <v>0</v>
      </c>
      <c r="M1230" s="26">
        <v>0</v>
      </c>
      <c r="N1230" s="26">
        <v>0</v>
      </c>
      <c r="O1230" s="26">
        <v>0</v>
      </c>
      <c r="P1230" s="26">
        <v>0</v>
      </c>
      <c r="Q1230" s="26">
        <v>0</v>
      </c>
      <c r="R1230" s="26">
        <v>0</v>
      </c>
      <c r="S1230" s="26">
        <v>0</v>
      </c>
      <c r="T1230" s="26">
        <v>0</v>
      </c>
      <c r="U1230" s="26">
        <v>0</v>
      </c>
      <c r="V1230" s="26">
        <v>0</v>
      </c>
      <c r="W1230" s="26">
        <v>0</v>
      </c>
      <c r="X1230" s="26">
        <v>0</v>
      </c>
      <c r="Y1230" s="26">
        <v>0</v>
      </c>
      <c r="Z1230" s="26">
        <v>0</v>
      </c>
      <c r="AA1230" s="26">
        <v>0</v>
      </c>
      <c r="AB1230" s="26">
        <v>0</v>
      </c>
      <c r="AC1230" s="26">
        <v>0</v>
      </c>
      <c r="AD1230" s="26">
        <v>0</v>
      </c>
      <c r="AE1230" s="26">
        <v>0</v>
      </c>
      <c r="AF1230" s="26">
        <v>0</v>
      </c>
      <c r="AG1230" s="26"/>
      <c r="AH1230" s="26">
        <v>0</v>
      </c>
    </row>
    <row r="1231" spans="1:34" x14ac:dyDescent="0.2">
      <c r="A1231" s="12" t="s">
        <v>232</v>
      </c>
      <c r="B1231" s="12" t="s">
        <v>231</v>
      </c>
      <c r="C1231" s="12" t="s">
        <v>54</v>
      </c>
      <c r="D1231" s="12" t="s">
        <v>10</v>
      </c>
      <c r="E1231" s="12" t="s">
        <v>13</v>
      </c>
      <c r="F1231" s="12" t="s">
        <v>14</v>
      </c>
      <c r="G1231" s="26"/>
      <c r="H1231" s="26">
        <v>84.9</v>
      </c>
      <c r="I1231" s="26">
        <v>75.7</v>
      </c>
      <c r="J1231" s="26">
        <v>52.4</v>
      </c>
      <c r="K1231" s="26">
        <v>48</v>
      </c>
      <c r="L1231" s="26">
        <v>36</v>
      </c>
      <c r="M1231" s="26">
        <v>28.6</v>
      </c>
      <c r="N1231" s="26">
        <v>26</v>
      </c>
      <c r="O1231" s="26">
        <v>10</v>
      </c>
      <c r="P1231" s="26">
        <v>4.2</v>
      </c>
      <c r="Q1231" s="26">
        <v>0</v>
      </c>
      <c r="R1231" s="26">
        <v>0</v>
      </c>
      <c r="S1231" s="26">
        <v>0</v>
      </c>
      <c r="T1231" s="26">
        <v>0</v>
      </c>
      <c r="U1231" s="26">
        <v>0</v>
      </c>
      <c r="V1231" s="26">
        <v>0</v>
      </c>
      <c r="W1231" s="26">
        <v>0</v>
      </c>
      <c r="X1231" s="26">
        <v>0</v>
      </c>
      <c r="Y1231" s="26">
        <v>0</v>
      </c>
      <c r="Z1231" s="26">
        <v>0</v>
      </c>
      <c r="AA1231" s="26">
        <v>0</v>
      </c>
      <c r="AB1231" s="26">
        <v>0</v>
      </c>
      <c r="AC1231" s="26">
        <v>0</v>
      </c>
      <c r="AD1231" s="26">
        <v>0</v>
      </c>
      <c r="AE1231" s="26">
        <v>0</v>
      </c>
      <c r="AF1231" s="26"/>
      <c r="AG1231" s="26"/>
      <c r="AH1231" s="26">
        <v>0</v>
      </c>
    </row>
    <row r="1232" spans="1:34" x14ac:dyDescent="0.2">
      <c r="A1232" s="12" t="s">
        <v>232</v>
      </c>
      <c r="B1232" s="12" t="s">
        <v>231</v>
      </c>
      <c r="C1232" s="12" t="s">
        <v>55</v>
      </c>
      <c r="D1232" s="12" t="s">
        <v>10</v>
      </c>
      <c r="E1232" s="12" t="s">
        <v>13</v>
      </c>
      <c r="F1232" s="12" t="s">
        <v>14</v>
      </c>
      <c r="G1232" s="26"/>
      <c r="H1232" s="26">
        <v>0</v>
      </c>
      <c r="I1232" s="26"/>
      <c r="J1232" s="26"/>
      <c r="K1232" s="26"/>
      <c r="L1232" s="26"/>
      <c r="M1232" s="26"/>
      <c r="N1232" s="26">
        <v>0.1</v>
      </c>
      <c r="O1232" s="26">
        <v>0</v>
      </c>
      <c r="P1232" s="26">
        <v>0</v>
      </c>
      <c r="Q1232" s="26">
        <v>0</v>
      </c>
      <c r="R1232" s="26">
        <v>0</v>
      </c>
      <c r="S1232" s="26">
        <v>0</v>
      </c>
      <c r="T1232" s="26">
        <v>0</v>
      </c>
      <c r="U1232" s="26">
        <v>0</v>
      </c>
      <c r="V1232" s="26">
        <v>0</v>
      </c>
      <c r="W1232" s="26">
        <v>0</v>
      </c>
      <c r="X1232" s="26">
        <v>0</v>
      </c>
      <c r="Y1232" s="26">
        <v>0</v>
      </c>
      <c r="Z1232" s="26">
        <v>0</v>
      </c>
      <c r="AA1232" s="26">
        <v>0</v>
      </c>
      <c r="AB1232" s="26">
        <v>0</v>
      </c>
      <c r="AC1232" s="26">
        <v>0</v>
      </c>
      <c r="AD1232" s="26">
        <v>0</v>
      </c>
      <c r="AE1232" s="26">
        <v>0</v>
      </c>
      <c r="AF1232" s="26">
        <v>0</v>
      </c>
      <c r="AG1232" s="26"/>
      <c r="AH1232" s="26">
        <v>0</v>
      </c>
    </row>
    <row r="1233" spans="1:34" x14ac:dyDescent="0.2">
      <c r="A1233" s="12" t="s">
        <v>232</v>
      </c>
      <c r="B1233" s="12" t="s">
        <v>231</v>
      </c>
      <c r="C1233" s="12" t="s">
        <v>56</v>
      </c>
      <c r="D1233" s="12" t="s">
        <v>10</v>
      </c>
      <c r="E1233" s="12" t="s">
        <v>13</v>
      </c>
      <c r="F1233" s="12" t="s">
        <v>14</v>
      </c>
      <c r="G1233" s="26"/>
      <c r="H1233" s="26">
        <v>15</v>
      </c>
      <c r="I1233" s="26"/>
      <c r="J1233" s="26"/>
      <c r="K1233" s="26"/>
      <c r="L1233" s="26"/>
      <c r="M1233" s="26"/>
      <c r="N1233" s="26">
        <v>10</v>
      </c>
      <c r="O1233" s="26">
        <v>10</v>
      </c>
      <c r="P1233" s="26">
        <v>10</v>
      </c>
      <c r="Q1233" s="26">
        <v>9</v>
      </c>
      <c r="R1233" s="26">
        <v>9</v>
      </c>
      <c r="S1233" s="26">
        <v>5.0999999999999996</v>
      </c>
      <c r="T1233" s="26">
        <v>7</v>
      </c>
      <c r="U1233" s="26">
        <v>0</v>
      </c>
      <c r="V1233" s="26">
        <v>0</v>
      </c>
      <c r="W1233" s="26">
        <v>0</v>
      </c>
      <c r="X1233" s="26">
        <v>0</v>
      </c>
      <c r="Y1233" s="26">
        <v>0</v>
      </c>
      <c r="Z1233" s="26">
        <v>0</v>
      </c>
      <c r="AA1233" s="26">
        <v>0</v>
      </c>
      <c r="AB1233" s="26">
        <v>0</v>
      </c>
      <c r="AC1233" s="26">
        <v>0</v>
      </c>
      <c r="AD1233" s="26">
        <v>0</v>
      </c>
      <c r="AE1233" s="26">
        <v>0</v>
      </c>
      <c r="AF1233" s="26">
        <v>0</v>
      </c>
      <c r="AG1233" s="26"/>
      <c r="AH1233" s="26">
        <v>7.7</v>
      </c>
    </row>
    <row r="1234" spans="1:34" x14ac:dyDescent="0.2">
      <c r="A1234" s="12" t="s">
        <v>232</v>
      </c>
      <c r="B1234" s="12" t="s">
        <v>231</v>
      </c>
      <c r="C1234" s="12" t="s">
        <v>57</v>
      </c>
      <c r="D1234" s="12" t="s">
        <v>10</v>
      </c>
      <c r="E1234" s="12" t="s">
        <v>13</v>
      </c>
      <c r="F1234" s="12" t="s">
        <v>14</v>
      </c>
      <c r="G1234" s="26">
        <v>0</v>
      </c>
      <c r="H1234" s="26">
        <v>0</v>
      </c>
      <c r="I1234" s="26"/>
      <c r="J1234" s="26">
        <v>0</v>
      </c>
      <c r="K1234" s="26"/>
      <c r="L1234" s="26"/>
      <c r="M1234" s="26"/>
      <c r="N1234" s="26">
        <v>11</v>
      </c>
      <c r="O1234" s="26">
        <v>10</v>
      </c>
      <c r="P1234" s="26">
        <v>10.1</v>
      </c>
      <c r="Q1234" s="26">
        <v>10.8</v>
      </c>
      <c r="R1234" s="26">
        <v>1.3</v>
      </c>
      <c r="S1234" s="26">
        <v>2.1</v>
      </c>
      <c r="T1234" s="26">
        <v>1.3</v>
      </c>
      <c r="U1234" s="26">
        <v>1.3</v>
      </c>
      <c r="V1234" s="26">
        <v>0.6</v>
      </c>
      <c r="W1234" s="26">
        <v>0.4</v>
      </c>
      <c r="X1234" s="26">
        <v>4</v>
      </c>
      <c r="Y1234" s="26">
        <v>4</v>
      </c>
      <c r="Z1234" s="26">
        <v>3.3</v>
      </c>
      <c r="AA1234" s="26">
        <v>0</v>
      </c>
      <c r="AB1234" s="26">
        <v>0</v>
      </c>
      <c r="AC1234" s="26">
        <v>0</v>
      </c>
      <c r="AD1234" s="26">
        <v>0</v>
      </c>
      <c r="AE1234" s="26">
        <v>0</v>
      </c>
      <c r="AF1234" s="26">
        <v>0</v>
      </c>
      <c r="AG1234" s="26"/>
      <c r="AH1234" s="26">
        <v>4.7</v>
      </c>
    </row>
    <row r="1235" spans="1:34" x14ac:dyDescent="0.2">
      <c r="A1235" s="12" t="s">
        <v>232</v>
      </c>
      <c r="B1235" s="12" t="s">
        <v>231</v>
      </c>
      <c r="C1235" s="12" t="s">
        <v>58</v>
      </c>
      <c r="D1235" s="12" t="s">
        <v>10</v>
      </c>
      <c r="E1235" s="12" t="s">
        <v>13</v>
      </c>
      <c r="F1235" s="12" t="s">
        <v>14</v>
      </c>
      <c r="G1235" s="26">
        <v>0</v>
      </c>
      <c r="H1235" s="26">
        <v>0</v>
      </c>
      <c r="I1235" s="26"/>
      <c r="J1235" s="26">
        <v>0</v>
      </c>
      <c r="K1235" s="26"/>
      <c r="L1235" s="26"/>
      <c r="M1235" s="26"/>
      <c r="N1235" s="26">
        <v>0</v>
      </c>
      <c r="O1235" s="26">
        <v>0</v>
      </c>
      <c r="P1235" s="26">
        <v>0</v>
      </c>
      <c r="Q1235" s="26">
        <v>0</v>
      </c>
      <c r="R1235" s="26">
        <v>0</v>
      </c>
      <c r="S1235" s="26">
        <v>0</v>
      </c>
      <c r="T1235" s="26">
        <v>0</v>
      </c>
      <c r="U1235" s="26">
        <v>0</v>
      </c>
      <c r="V1235" s="26">
        <v>0</v>
      </c>
      <c r="W1235" s="26">
        <v>0</v>
      </c>
      <c r="X1235" s="26">
        <v>0</v>
      </c>
      <c r="Y1235" s="26">
        <v>0</v>
      </c>
      <c r="Z1235" s="26">
        <v>0</v>
      </c>
      <c r="AA1235" s="26">
        <v>0</v>
      </c>
      <c r="AB1235" s="26">
        <v>0</v>
      </c>
      <c r="AC1235" s="26">
        <v>0</v>
      </c>
      <c r="AD1235" s="26">
        <v>0</v>
      </c>
      <c r="AE1235" s="26">
        <v>0</v>
      </c>
      <c r="AF1235" s="26">
        <v>0</v>
      </c>
      <c r="AG1235" s="26"/>
      <c r="AH1235" s="26">
        <v>0</v>
      </c>
    </row>
    <row r="1236" spans="1:34" x14ac:dyDescent="0.2">
      <c r="A1236" s="12" t="s">
        <v>232</v>
      </c>
      <c r="B1236" s="12" t="s">
        <v>231</v>
      </c>
      <c r="C1236" s="12" t="s">
        <v>59</v>
      </c>
      <c r="D1236" s="12" t="s">
        <v>10</v>
      </c>
      <c r="E1236" s="12" t="s">
        <v>13</v>
      </c>
      <c r="F1236" s="12" t="s">
        <v>14</v>
      </c>
      <c r="G1236" s="26"/>
      <c r="H1236" s="26">
        <v>0</v>
      </c>
      <c r="I1236" s="26"/>
      <c r="J1236" s="26"/>
      <c r="K1236" s="26"/>
      <c r="L1236" s="26">
        <v>0</v>
      </c>
      <c r="M1236" s="26">
        <v>0</v>
      </c>
      <c r="N1236" s="26">
        <v>0</v>
      </c>
      <c r="O1236" s="26">
        <v>0</v>
      </c>
      <c r="P1236" s="26">
        <v>0</v>
      </c>
      <c r="Q1236" s="26">
        <v>0</v>
      </c>
      <c r="R1236" s="26">
        <v>0</v>
      </c>
      <c r="S1236" s="26">
        <v>0</v>
      </c>
      <c r="T1236" s="26">
        <v>0</v>
      </c>
      <c r="U1236" s="26">
        <v>0</v>
      </c>
      <c r="V1236" s="26">
        <v>0</v>
      </c>
      <c r="W1236" s="26">
        <v>0</v>
      </c>
      <c r="X1236" s="26">
        <v>0</v>
      </c>
      <c r="Y1236" s="26">
        <v>0</v>
      </c>
      <c r="Z1236" s="26">
        <v>0</v>
      </c>
      <c r="AA1236" s="26">
        <v>0</v>
      </c>
      <c r="AB1236" s="26">
        <v>0</v>
      </c>
      <c r="AC1236" s="26">
        <v>0</v>
      </c>
      <c r="AD1236" s="26">
        <v>0</v>
      </c>
      <c r="AE1236" s="26">
        <v>0</v>
      </c>
      <c r="AF1236" s="26">
        <v>0</v>
      </c>
      <c r="AG1236" s="26"/>
      <c r="AH1236" s="26">
        <v>0</v>
      </c>
    </row>
    <row r="1237" spans="1:34" x14ac:dyDescent="0.2">
      <c r="A1237" s="12" t="s">
        <v>232</v>
      </c>
      <c r="B1237" s="12" t="s">
        <v>231</v>
      </c>
      <c r="C1237" s="12" t="s">
        <v>60</v>
      </c>
      <c r="D1237" s="12" t="s">
        <v>10</v>
      </c>
      <c r="E1237" s="12" t="s">
        <v>13</v>
      </c>
      <c r="F1237" s="12" t="s">
        <v>14</v>
      </c>
      <c r="G1237" s="26"/>
      <c r="H1237" s="26">
        <v>1.1000000000000001</v>
      </c>
      <c r="I1237" s="26"/>
      <c r="J1237" s="26"/>
      <c r="K1237" s="26">
        <v>1.3</v>
      </c>
      <c r="L1237" s="26">
        <v>9</v>
      </c>
      <c r="M1237" s="26"/>
      <c r="N1237" s="26">
        <v>14.3</v>
      </c>
      <c r="O1237" s="26">
        <v>0.2</v>
      </c>
      <c r="P1237" s="26">
        <v>9.1999999999999993</v>
      </c>
      <c r="Q1237" s="26">
        <v>4.7</v>
      </c>
      <c r="R1237" s="26">
        <v>3.7</v>
      </c>
      <c r="S1237" s="26">
        <v>2.4</v>
      </c>
      <c r="T1237" s="26">
        <v>2.4</v>
      </c>
      <c r="U1237" s="26">
        <v>0</v>
      </c>
      <c r="V1237" s="26">
        <v>0</v>
      </c>
      <c r="W1237" s="26">
        <v>0</v>
      </c>
      <c r="X1237" s="26">
        <v>0</v>
      </c>
      <c r="Y1237" s="26">
        <v>0</v>
      </c>
      <c r="Z1237" s="26">
        <v>0</v>
      </c>
      <c r="AA1237" s="26">
        <v>0</v>
      </c>
      <c r="AB1237" s="26">
        <v>0</v>
      </c>
      <c r="AC1237" s="26">
        <v>0</v>
      </c>
      <c r="AD1237" s="26">
        <v>0</v>
      </c>
      <c r="AE1237" s="26">
        <v>0</v>
      </c>
      <c r="AF1237" s="26">
        <v>0</v>
      </c>
      <c r="AG1237" s="26"/>
      <c r="AH1237" s="26">
        <v>3.6</v>
      </c>
    </row>
    <row r="1238" spans="1:34" x14ac:dyDescent="0.2">
      <c r="A1238" s="12" t="s">
        <v>232</v>
      </c>
      <c r="B1238" s="12" t="s">
        <v>231</v>
      </c>
      <c r="C1238" s="12" t="s">
        <v>61</v>
      </c>
      <c r="D1238" s="12" t="s">
        <v>10</v>
      </c>
      <c r="E1238" s="12" t="s">
        <v>13</v>
      </c>
      <c r="F1238" s="12" t="s">
        <v>14</v>
      </c>
      <c r="G1238" s="26"/>
      <c r="H1238" s="26">
        <v>0.5</v>
      </c>
      <c r="I1238" s="26"/>
      <c r="J1238" s="26">
        <v>1.2</v>
      </c>
      <c r="K1238" s="26">
        <v>6.6</v>
      </c>
      <c r="L1238" s="26">
        <v>1.9</v>
      </c>
      <c r="M1238" s="26">
        <v>0.6</v>
      </c>
      <c r="N1238" s="26">
        <v>0.7</v>
      </c>
      <c r="O1238" s="26">
        <v>0.9</v>
      </c>
      <c r="P1238" s="26">
        <v>3.1</v>
      </c>
      <c r="Q1238" s="26">
        <v>2.4</v>
      </c>
      <c r="R1238" s="26">
        <v>1.9</v>
      </c>
      <c r="S1238" s="26">
        <v>1.7</v>
      </c>
      <c r="T1238" s="26">
        <v>1.7</v>
      </c>
      <c r="U1238" s="26">
        <v>2.8</v>
      </c>
      <c r="V1238" s="26">
        <v>3.5</v>
      </c>
      <c r="W1238" s="26">
        <v>2.6</v>
      </c>
      <c r="X1238" s="26">
        <v>0.8</v>
      </c>
      <c r="Y1238" s="26">
        <v>0</v>
      </c>
      <c r="Z1238" s="26">
        <v>0</v>
      </c>
      <c r="AA1238" s="26">
        <v>0</v>
      </c>
      <c r="AB1238" s="26">
        <v>0</v>
      </c>
      <c r="AC1238" s="26">
        <v>0</v>
      </c>
      <c r="AD1238" s="26">
        <v>0</v>
      </c>
      <c r="AE1238" s="26">
        <v>0</v>
      </c>
      <c r="AF1238" s="26">
        <v>0</v>
      </c>
      <c r="AG1238" s="26"/>
      <c r="AH1238" s="26">
        <v>2</v>
      </c>
    </row>
    <row r="1239" spans="1:34" x14ac:dyDescent="0.2">
      <c r="A1239" s="12" t="s">
        <v>232</v>
      </c>
      <c r="B1239" s="12" t="s">
        <v>231</v>
      </c>
      <c r="C1239" s="12" t="s">
        <v>62</v>
      </c>
      <c r="D1239" s="12" t="s">
        <v>10</v>
      </c>
      <c r="E1239" s="12" t="s">
        <v>13</v>
      </c>
      <c r="F1239" s="12" t="s">
        <v>14</v>
      </c>
      <c r="G1239" s="26"/>
      <c r="H1239" s="26">
        <v>50</v>
      </c>
      <c r="I1239" s="26">
        <v>50</v>
      </c>
      <c r="J1239" s="26">
        <v>0</v>
      </c>
      <c r="K1239" s="26">
        <v>7</v>
      </c>
      <c r="L1239" s="26">
        <v>10</v>
      </c>
      <c r="M1239" s="26">
        <v>20</v>
      </c>
      <c r="N1239" s="26">
        <v>30.5</v>
      </c>
      <c r="O1239" s="26">
        <v>38</v>
      </c>
      <c r="P1239" s="26">
        <v>35</v>
      </c>
      <c r="Q1239" s="26">
        <v>33</v>
      </c>
      <c r="R1239" s="26">
        <v>25</v>
      </c>
      <c r="S1239" s="26">
        <v>20</v>
      </c>
      <c r="T1239" s="26">
        <v>15</v>
      </c>
      <c r="U1239" s="26">
        <v>19</v>
      </c>
      <c r="V1239" s="26">
        <v>18</v>
      </c>
      <c r="W1239" s="26">
        <v>17.5</v>
      </c>
      <c r="X1239" s="26">
        <v>15</v>
      </c>
      <c r="Y1239" s="26">
        <v>12.5</v>
      </c>
      <c r="Z1239" s="26">
        <v>0</v>
      </c>
      <c r="AA1239" s="26">
        <v>0</v>
      </c>
      <c r="AB1239" s="26">
        <v>0</v>
      </c>
      <c r="AC1239" s="26">
        <v>0</v>
      </c>
      <c r="AD1239" s="26">
        <v>0</v>
      </c>
      <c r="AE1239" s="26">
        <v>0</v>
      </c>
      <c r="AF1239" s="26">
        <v>0</v>
      </c>
      <c r="AG1239" s="26"/>
      <c r="AH1239" s="26">
        <v>26</v>
      </c>
    </row>
    <row r="1240" spans="1:34" x14ac:dyDescent="0.2">
      <c r="A1240" s="12" t="s">
        <v>232</v>
      </c>
      <c r="B1240" s="12" t="s">
        <v>231</v>
      </c>
      <c r="C1240" s="12" t="s">
        <v>63</v>
      </c>
      <c r="D1240" s="12" t="s">
        <v>10</v>
      </c>
      <c r="E1240" s="12" t="s">
        <v>13</v>
      </c>
      <c r="F1240" s="12" t="s">
        <v>14</v>
      </c>
      <c r="G1240" s="26"/>
      <c r="H1240" s="26">
        <v>0</v>
      </c>
      <c r="I1240" s="26"/>
      <c r="J1240" s="26"/>
      <c r="K1240" s="26">
        <v>0</v>
      </c>
      <c r="L1240" s="26">
        <v>8.1999999999999993</v>
      </c>
      <c r="M1240" s="26"/>
      <c r="N1240" s="26"/>
      <c r="O1240" s="26"/>
      <c r="P1240" s="26">
        <v>0</v>
      </c>
      <c r="Q1240" s="26">
        <v>0</v>
      </c>
      <c r="R1240" s="26">
        <v>0</v>
      </c>
      <c r="S1240" s="26">
        <v>0</v>
      </c>
      <c r="T1240" s="26">
        <v>0</v>
      </c>
      <c r="U1240" s="26">
        <v>0</v>
      </c>
      <c r="V1240" s="26">
        <v>0</v>
      </c>
      <c r="W1240" s="26">
        <v>0</v>
      </c>
      <c r="X1240" s="26">
        <v>0</v>
      </c>
      <c r="Y1240" s="26">
        <v>0</v>
      </c>
      <c r="Z1240" s="26">
        <v>0</v>
      </c>
      <c r="AA1240" s="26">
        <v>0</v>
      </c>
      <c r="AB1240" s="26">
        <v>0</v>
      </c>
      <c r="AC1240" s="26">
        <v>0</v>
      </c>
      <c r="AD1240" s="26">
        <v>0</v>
      </c>
      <c r="AE1240" s="26">
        <v>0</v>
      </c>
      <c r="AF1240" s="26">
        <v>0</v>
      </c>
      <c r="AG1240" s="26"/>
      <c r="AH1240" s="26">
        <v>0</v>
      </c>
    </row>
    <row r="1241" spans="1:34" x14ac:dyDescent="0.2">
      <c r="A1241" s="12" t="s">
        <v>232</v>
      </c>
      <c r="B1241" s="12" t="s">
        <v>231</v>
      </c>
      <c r="C1241" s="12" t="s">
        <v>64</v>
      </c>
      <c r="D1241" s="12" t="s">
        <v>10</v>
      </c>
      <c r="E1241" s="12" t="s">
        <v>13</v>
      </c>
      <c r="F1241" s="12" t="s">
        <v>14</v>
      </c>
      <c r="G1241" s="26">
        <v>0</v>
      </c>
      <c r="H1241" s="26">
        <v>0</v>
      </c>
      <c r="I1241" s="26">
        <v>0</v>
      </c>
      <c r="J1241" s="26">
        <v>0</v>
      </c>
      <c r="K1241" s="26">
        <v>0</v>
      </c>
      <c r="L1241" s="26">
        <v>0</v>
      </c>
      <c r="M1241" s="26">
        <v>0</v>
      </c>
      <c r="N1241" s="26">
        <v>0</v>
      </c>
      <c r="O1241" s="26">
        <v>0</v>
      </c>
      <c r="P1241" s="26">
        <v>0</v>
      </c>
      <c r="Q1241" s="26">
        <v>0</v>
      </c>
      <c r="R1241" s="26">
        <v>0</v>
      </c>
      <c r="S1241" s="26">
        <v>0</v>
      </c>
      <c r="T1241" s="26">
        <v>0</v>
      </c>
      <c r="U1241" s="26">
        <v>0</v>
      </c>
      <c r="V1241" s="26">
        <v>0</v>
      </c>
      <c r="W1241" s="26">
        <v>0</v>
      </c>
      <c r="X1241" s="26">
        <v>0</v>
      </c>
      <c r="Y1241" s="26">
        <v>0</v>
      </c>
      <c r="Z1241" s="26">
        <v>0</v>
      </c>
      <c r="AA1241" s="26">
        <v>0</v>
      </c>
      <c r="AB1241" s="26">
        <v>0</v>
      </c>
      <c r="AC1241" s="26">
        <v>0</v>
      </c>
      <c r="AD1241" s="26">
        <v>0</v>
      </c>
      <c r="AE1241" s="26">
        <v>0</v>
      </c>
      <c r="AF1241" s="26">
        <v>0</v>
      </c>
      <c r="AG1241" s="26"/>
      <c r="AH1241" s="26">
        <v>0</v>
      </c>
    </row>
    <row r="1242" spans="1:34" x14ac:dyDescent="0.2">
      <c r="A1242" s="12" t="s">
        <v>232</v>
      </c>
      <c r="B1242" s="12" t="s">
        <v>231</v>
      </c>
      <c r="C1242" s="12" t="s">
        <v>65</v>
      </c>
      <c r="D1242" s="12" t="s">
        <v>10</v>
      </c>
      <c r="E1242" s="12" t="s">
        <v>13</v>
      </c>
      <c r="F1242" s="12" t="s">
        <v>14</v>
      </c>
      <c r="G1242" s="26">
        <v>0</v>
      </c>
      <c r="H1242" s="26">
        <v>0</v>
      </c>
      <c r="I1242" s="26"/>
      <c r="J1242" s="26">
        <v>0</v>
      </c>
      <c r="K1242" s="26"/>
      <c r="L1242" s="26"/>
      <c r="M1242" s="26"/>
      <c r="N1242" s="26">
        <v>0</v>
      </c>
      <c r="O1242" s="26">
        <v>0</v>
      </c>
      <c r="P1242" s="26">
        <v>0</v>
      </c>
      <c r="Q1242" s="26">
        <v>0</v>
      </c>
      <c r="R1242" s="26">
        <v>0</v>
      </c>
      <c r="S1242" s="26">
        <v>0</v>
      </c>
      <c r="T1242" s="26"/>
      <c r="U1242" s="26"/>
      <c r="V1242" s="26"/>
      <c r="W1242" s="26"/>
      <c r="X1242" s="26">
        <v>0</v>
      </c>
      <c r="Y1242" s="26">
        <v>0</v>
      </c>
      <c r="Z1242" s="26">
        <v>0</v>
      </c>
      <c r="AA1242" s="26">
        <v>0</v>
      </c>
      <c r="AB1242" s="26">
        <v>0</v>
      </c>
      <c r="AC1242" s="26">
        <v>0</v>
      </c>
      <c r="AD1242" s="26">
        <v>0</v>
      </c>
      <c r="AE1242" s="26">
        <v>0</v>
      </c>
      <c r="AF1242" s="26">
        <v>0</v>
      </c>
      <c r="AG1242" s="26"/>
      <c r="AH1242" s="26">
        <v>0</v>
      </c>
    </row>
    <row r="1243" spans="1:34" x14ac:dyDescent="0.2">
      <c r="A1243" s="12" t="s">
        <v>232</v>
      </c>
      <c r="B1243" s="12" t="s">
        <v>231</v>
      </c>
      <c r="C1243" s="12" t="s">
        <v>66</v>
      </c>
      <c r="D1243" s="12" t="s">
        <v>10</v>
      </c>
      <c r="E1243" s="12" t="s">
        <v>13</v>
      </c>
      <c r="F1243" s="12" t="s">
        <v>14</v>
      </c>
      <c r="G1243" s="26"/>
      <c r="H1243" s="26">
        <v>0.7</v>
      </c>
      <c r="I1243" s="26"/>
      <c r="J1243" s="26"/>
      <c r="K1243" s="26"/>
      <c r="L1243" s="26"/>
      <c r="M1243" s="26"/>
      <c r="N1243" s="26">
        <v>0.5</v>
      </c>
      <c r="O1243" s="26">
        <v>0.5</v>
      </c>
      <c r="P1243" s="26">
        <v>0.5</v>
      </c>
      <c r="Q1243" s="26">
        <v>0.5</v>
      </c>
      <c r="R1243" s="26">
        <v>0.5</v>
      </c>
      <c r="S1243" s="26">
        <v>0.5</v>
      </c>
      <c r="T1243" s="26">
        <v>0.4</v>
      </c>
      <c r="U1243" s="26">
        <v>0.4</v>
      </c>
      <c r="V1243" s="26">
        <v>0</v>
      </c>
      <c r="W1243" s="26">
        <v>0</v>
      </c>
      <c r="X1243" s="26">
        <v>0</v>
      </c>
      <c r="Y1243" s="26">
        <v>0</v>
      </c>
      <c r="Z1243" s="26">
        <v>0</v>
      </c>
      <c r="AA1243" s="26">
        <v>0</v>
      </c>
      <c r="AB1243" s="26">
        <v>0</v>
      </c>
      <c r="AC1243" s="26">
        <v>0</v>
      </c>
      <c r="AD1243" s="26">
        <v>0</v>
      </c>
      <c r="AE1243" s="26">
        <v>0</v>
      </c>
      <c r="AF1243" s="26">
        <v>0</v>
      </c>
      <c r="AG1243" s="26"/>
      <c r="AH1243" s="26">
        <v>0.5</v>
      </c>
    </row>
    <row r="1244" spans="1:34" x14ac:dyDescent="0.2">
      <c r="A1244" s="12" t="s">
        <v>232</v>
      </c>
      <c r="B1244" s="12" t="s">
        <v>231</v>
      </c>
      <c r="C1244" s="12" t="s">
        <v>257</v>
      </c>
      <c r="D1244" s="12" t="s">
        <v>10</v>
      </c>
      <c r="E1244" s="12" t="s">
        <v>13</v>
      </c>
      <c r="F1244" s="12" t="s">
        <v>14</v>
      </c>
      <c r="G1244" s="26">
        <v>0</v>
      </c>
      <c r="H1244" s="26">
        <v>0</v>
      </c>
      <c r="I1244" s="26">
        <v>0</v>
      </c>
      <c r="J1244" s="26">
        <v>0</v>
      </c>
      <c r="K1244" s="26">
        <v>0</v>
      </c>
      <c r="L1244" s="26">
        <v>0</v>
      </c>
      <c r="M1244" s="26">
        <v>0</v>
      </c>
      <c r="N1244" s="26">
        <v>0</v>
      </c>
      <c r="O1244" s="26">
        <v>0</v>
      </c>
      <c r="P1244" s="26">
        <v>0</v>
      </c>
      <c r="Q1244" s="26">
        <v>0</v>
      </c>
      <c r="R1244" s="26">
        <v>0</v>
      </c>
      <c r="S1244" s="26">
        <v>0</v>
      </c>
      <c r="T1244" s="26">
        <v>0</v>
      </c>
      <c r="U1244" s="26">
        <v>0</v>
      </c>
      <c r="V1244" s="26">
        <v>0</v>
      </c>
      <c r="W1244" s="26">
        <v>0</v>
      </c>
      <c r="X1244" s="26">
        <v>0</v>
      </c>
      <c r="Y1244" s="26">
        <v>0</v>
      </c>
      <c r="Z1244" s="26">
        <v>0</v>
      </c>
      <c r="AA1244" s="26">
        <v>0</v>
      </c>
      <c r="AB1244" s="26">
        <v>0</v>
      </c>
      <c r="AC1244" s="26">
        <v>0</v>
      </c>
      <c r="AD1244" s="26">
        <v>0</v>
      </c>
      <c r="AE1244" s="26">
        <v>0</v>
      </c>
      <c r="AF1244" s="26"/>
      <c r="AG1244" s="26"/>
      <c r="AH1244" s="26">
        <v>0</v>
      </c>
    </row>
    <row r="1245" spans="1:34" x14ac:dyDescent="0.2">
      <c r="A1245" s="12" t="s">
        <v>232</v>
      </c>
      <c r="B1245" s="12" t="s">
        <v>231</v>
      </c>
      <c r="C1245" s="12" t="s">
        <v>67</v>
      </c>
      <c r="D1245" s="12" t="s">
        <v>10</v>
      </c>
      <c r="E1245" s="12" t="s">
        <v>13</v>
      </c>
      <c r="F1245" s="12" t="s">
        <v>14</v>
      </c>
      <c r="G1245" s="26"/>
      <c r="H1245" s="26">
        <v>0.1</v>
      </c>
      <c r="I1245" s="26">
        <v>0.1</v>
      </c>
      <c r="J1245" s="26">
        <v>0.6</v>
      </c>
      <c r="K1245" s="26">
        <v>1.3</v>
      </c>
      <c r="L1245" s="26">
        <v>0.6</v>
      </c>
      <c r="M1245" s="26">
        <v>0.8</v>
      </c>
      <c r="N1245" s="26">
        <v>0.4</v>
      </c>
      <c r="O1245" s="26">
        <v>0.2</v>
      </c>
      <c r="P1245" s="26">
        <v>0</v>
      </c>
      <c r="Q1245" s="26">
        <v>0</v>
      </c>
      <c r="R1245" s="26">
        <v>0</v>
      </c>
      <c r="S1245" s="26">
        <v>0</v>
      </c>
      <c r="T1245" s="26">
        <v>0</v>
      </c>
      <c r="U1245" s="26">
        <v>0</v>
      </c>
      <c r="V1245" s="26">
        <v>0</v>
      </c>
      <c r="W1245" s="26">
        <v>0</v>
      </c>
      <c r="X1245" s="26">
        <v>0</v>
      </c>
      <c r="Y1245" s="26">
        <v>0</v>
      </c>
      <c r="Z1245" s="26">
        <v>0</v>
      </c>
      <c r="AA1245" s="26">
        <v>0</v>
      </c>
      <c r="AB1245" s="26">
        <v>0</v>
      </c>
      <c r="AC1245" s="26">
        <v>0</v>
      </c>
      <c r="AD1245" s="26">
        <v>0</v>
      </c>
      <c r="AE1245" s="26">
        <v>0</v>
      </c>
      <c r="AF1245" s="26">
        <v>0</v>
      </c>
      <c r="AG1245" s="26"/>
      <c r="AH1245" s="26">
        <v>0</v>
      </c>
    </row>
    <row r="1246" spans="1:34" x14ac:dyDescent="0.2">
      <c r="A1246" s="12" t="s">
        <v>232</v>
      </c>
      <c r="B1246" s="12" t="s">
        <v>231</v>
      </c>
      <c r="C1246" s="12" t="s">
        <v>68</v>
      </c>
      <c r="D1246" s="12" t="s">
        <v>10</v>
      </c>
      <c r="E1246" s="12" t="s">
        <v>13</v>
      </c>
      <c r="F1246" s="12" t="s">
        <v>14</v>
      </c>
      <c r="G1246" s="26"/>
      <c r="H1246" s="26">
        <v>0</v>
      </c>
      <c r="I1246" s="26"/>
      <c r="J1246" s="26"/>
      <c r="K1246" s="26"/>
      <c r="L1246" s="26"/>
      <c r="M1246" s="26"/>
      <c r="N1246" s="26"/>
      <c r="O1246" s="26"/>
      <c r="P1246" s="26">
        <v>0</v>
      </c>
      <c r="Q1246" s="26">
        <v>0</v>
      </c>
      <c r="R1246" s="26">
        <v>0</v>
      </c>
      <c r="S1246" s="26">
        <v>0</v>
      </c>
      <c r="T1246" s="26">
        <v>0</v>
      </c>
      <c r="U1246" s="26">
        <v>0</v>
      </c>
      <c r="V1246" s="26">
        <v>0</v>
      </c>
      <c r="W1246" s="26">
        <v>0</v>
      </c>
      <c r="X1246" s="26">
        <v>0</v>
      </c>
      <c r="Y1246" s="26">
        <v>0</v>
      </c>
      <c r="Z1246" s="26">
        <v>0</v>
      </c>
      <c r="AA1246" s="26">
        <v>0</v>
      </c>
      <c r="AB1246" s="26">
        <v>0</v>
      </c>
      <c r="AC1246" s="26">
        <v>0</v>
      </c>
      <c r="AD1246" s="26">
        <v>0</v>
      </c>
      <c r="AE1246" s="26">
        <v>0</v>
      </c>
      <c r="AF1246" s="26">
        <v>0</v>
      </c>
      <c r="AG1246" s="26"/>
      <c r="AH1246" s="26">
        <v>0</v>
      </c>
    </row>
    <row r="1247" spans="1:34" x14ac:dyDescent="0.2">
      <c r="A1247" s="12" t="s">
        <v>232</v>
      </c>
      <c r="B1247" s="12" t="s">
        <v>231</v>
      </c>
      <c r="C1247" s="12" t="s">
        <v>69</v>
      </c>
      <c r="D1247" s="12" t="s">
        <v>10</v>
      </c>
      <c r="E1247" s="12" t="s">
        <v>13</v>
      </c>
      <c r="F1247" s="12" t="s">
        <v>14</v>
      </c>
      <c r="G1247" s="26"/>
      <c r="H1247" s="26">
        <v>0</v>
      </c>
      <c r="I1247" s="26">
        <v>0</v>
      </c>
      <c r="J1247" s="26">
        <v>0</v>
      </c>
      <c r="K1247" s="26">
        <v>0</v>
      </c>
      <c r="L1247" s="26">
        <v>0</v>
      </c>
      <c r="M1247" s="26">
        <v>0</v>
      </c>
      <c r="N1247" s="26">
        <v>0</v>
      </c>
      <c r="O1247" s="26">
        <v>0</v>
      </c>
      <c r="P1247" s="26">
        <v>0</v>
      </c>
      <c r="Q1247" s="26">
        <v>0</v>
      </c>
      <c r="R1247" s="26">
        <v>0</v>
      </c>
      <c r="S1247" s="26">
        <v>0</v>
      </c>
      <c r="T1247" s="26">
        <v>0</v>
      </c>
      <c r="U1247" s="26">
        <v>0</v>
      </c>
      <c r="V1247" s="26">
        <v>0</v>
      </c>
      <c r="W1247" s="26">
        <v>0</v>
      </c>
      <c r="X1247" s="26">
        <v>0</v>
      </c>
      <c r="Y1247" s="26">
        <v>0</v>
      </c>
      <c r="Z1247" s="26">
        <v>0</v>
      </c>
      <c r="AA1247" s="26">
        <v>0</v>
      </c>
      <c r="AB1247" s="26">
        <v>0</v>
      </c>
      <c r="AC1247" s="26">
        <v>0</v>
      </c>
      <c r="AD1247" s="26">
        <v>0</v>
      </c>
      <c r="AE1247" s="26">
        <v>0</v>
      </c>
      <c r="AF1247" s="26">
        <v>0</v>
      </c>
      <c r="AG1247" s="26"/>
      <c r="AH1247" s="26">
        <v>0</v>
      </c>
    </row>
    <row r="1248" spans="1:34" x14ac:dyDescent="0.2">
      <c r="A1248" s="12" t="s">
        <v>232</v>
      </c>
      <c r="B1248" s="12" t="s">
        <v>231</v>
      </c>
      <c r="C1248" s="12" t="s">
        <v>70</v>
      </c>
      <c r="D1248" s="12" t="s">
        <v>10</v>
      </c>
      <c r="E1248" s="12" t="s">
        <v>13</v>
      </c>
      <c r="F1248" s="12" t="s">
        <v>14</v>
      </c>
      <c r="G1248" s="26"/>
      <c r="H1248" s="26">
        <v>0</v>
      </c>
      <c r="I1248" s="26"/>
      <c r="J1248" s="26"/>
      <c r="K1248" s="26"/>
      <c r="L1248" s="26"/>
      <c r="M1248" s="26">
        <v>0</v>
      </c>
      <c r="N1248" s="26">
        <v>0</v>
      </c>
      <c r="O1248" s="26">
        <v>0</v>
      </c>
      <c r="P1248" s="26">
        <v>0</v>
      </c>
      <c r="Q1248" s="26">
        <v>0</v>
      </c>
      <c r="R1248" s="26">
        <v>0</v>
      </c>
      <c r="S1248" s="26">
        <v>0</v>
      </c>
      <c r="T1248" s="26">
        <v>0</v>
      </c>
      <c r="U1248" s="26">
        <v>0</v>
      </c>
      <c r="V1248" s="26">
        <v>0</v>
      </c>
      <c r="W1248" s="26">
        <v>0</v>
      </c>
      <c r="X1248" s="26">
        <v>0</v>
      </c>
      <c r="Y1248" s="26">
        <v>0</v>
      </c>
      <c r="Z1248" s="26">
        <v>0</v>
      </c>
      <c r="AA1248" s="26">
        <v>0</v>
      </c>
      <c r="AB1248" s="26">
        <v>0</v>
      </c>
      <c r="AC1248" s="26">
        <v>0</v>
      </c>
      <c r="AD1248" s="26">
        <v>0</v>
      </c>
      <c r="AE1248" s="26">
        <v>0</v>
      </c>
      <c r="AF1248" s="26">
        <v>0</v>
      </c>
      <c r="AG1248" s="26"/>
      <c r="AH1248" s="26">
        <v>0</v>
      </c>
    </row>
    <row r="1249" spans="1:34" x14ac:dyDescent="0.2">
      <c r="A1249" s="12" t="s">
        <v>232</v>
      </c>
      <c r="B1249" s="12" t="s">
        <v>231</v>
      </c>
      <c r="C1249" s="12" t="s">
        <v>71</v>
      </c>
      <c r="D1249" s="12" t="s">
        <v>10</v>
      </c>
      <c r="E1249" s="12" t="s">
        <v>13</v>
      </c>
      <c r="F1249" s="12" t="s">
        <v>14</v>
      </c>
      <c r="G1249" s="26"/>
      <c r="H1249" s="26">
        <v>6</v>
      </c>
      <c r="I1249" s="26">
        <v>5</v>
      </c>
      <c r="J1249" s="26">
        <v>5</v>
      </c>
      <c r="K1249" s="26">
        <v>0.1</v>
      </c>
      <c r="L1249" s="26">
        <v>0</v>
      </c>
      <c r="M1249" s="26">
        <v>0.8</v>
      </c>
      <c r="N1249" s="26">
        <v>0</v>
      </c>
      <c r="O1249" s="26">
        <v>0</v>
      </c>
      <c r="P1249" s="26">
        <v>0</v>
      </c>
      <c r="Q1249" s="26">
        <v>0</v>
      </c>
      <c r="R1249" s="26">
        <v>0</v>
      </c>
      <c r="S1249" s="26">
        <v>0</v>
      </c>
      <c r="T1249" s="26">
        <v>0</v>
      </c>
      <c r="U1249" s="26">
        <v>0</v>
      </c>
      <c r="V1249" s="26">
        <v>0</v>
      </c>
      <c r="W1249" s="26">
        <v>0</v>
      </c>
      <c r="X1249" s="26">
        <v>0</v>
      </c>
      <c r="Y1249" s="26">
        <v>0</v>
      </c>
      <c r="Z1249" s="26">
        <v>0</v>
      </c>
      <c r="AA1249" s="26">
        <v>0</v>
      </c>
      <c r="AB1249" s="26">
        <v>0</v>
      </c>
      <c r="AC1249" s="26">
        <v>0</v>
      </c>
      <c r="AD1249" s="26">
        <v>0</v>
      </c>
      <c r="AE1249" s="26">
        <v>0</v>
      </c>
      <c r="AF1249" s="26">
        <v>0</v>
      </c>
      <c r="AG1249" s="26"/>
      <c r="AH1249" s="26">
        <v>0</v>
      </c>
    </row>
    <row r="1250" spans="1:34" x14ac:dyDescent="0.2">
      <c r="A1250" s="12" t="s">
        <v>232</v>
      </c>
      <c r="B1250" s="12" t="s">
        <v>231</v>
      </c>
      <c r="C1250" s="12" t="s">
        <v>72</v>
      </c>
      <c r="D1250" s="12" t="s">
        <v>10</v>
      </c>
      <c r="E1250" s="12" t="s">
        <v>13</v>
      </c>
      <c r="F1250" s="12" t="s">
        <v>14</v>
      </c>
      <c r="G1250" s="26"/>
      <c r="H1250" s="26">
        <v>0</v>
      </c>
      <c r="I1250" s="26"/>
      <c r="J1250" s="26"/>
      <c r="K1250" s="26"/>
      <c r="L1250" s="26">
        <v>0</v>
      </c>
      <c r="M1250" s="26">
        <v>0</v>
      </c>
      <c r="N1250" s="26">
        <v>0</v>
      </c>
      <c r="O1250" s="26">
        <v>0</v>
      </c>
      <c r="P1250" s="26">
        <v>0</v>
      </c>
      <c r="Q1250" s="26">
        <v>0</v>
      </c>
      <c r="R1250" s="26">
        <v>0</v>
      </c>
      <c r="S1250" s="26">
        <v>0</v>
      </c>
      <c r="T1250" s="26">
        <v>0</v>
      </c>
      <c r="U1250" s="26">
        <v>0</v>
      </c>
      <c r="V1250" s="26">
        <v>0</v>
      </c>
      <c r="W1250" s="26">
        <v>0</v>
      </c>
      <c r="X1250" s="26">
        <v>0</v>
      </c>
      <c r="Y1250" s="26">
        <v>0</v>
      </c>
      <c r="Z1250" s="26">
        <v>0</v>
      </c>
      <c r="AA1250" s="26">
        <v>0</v>
      </c>
      <c r="AB1250" s="26">
        <v>0</v>
      </c>
      <c r="AC1250" s="26">
        <v>0</v>
      </c>
      <c r="AD1250" s="26">
        <v>0</v>
      </c>
      <c r="AE1250" s="26">
        <v>0</v>
      </c>
      <c r="AF1250" s="26">
        <v>0</v>
      </c>
      <c r="AG1250" s="26"/>
      <c r="AH1250" s="26">
        <v>0</v>
      </c>
    </row>
    <row r="1251" spans="1:34" x14ac:dyDescent="0.2">
      <c r="A1251" s="12" t="s">
        <v>232</v>
      </c>
      <c r="B1251" s="12" t="s">
        <v>231</v>
      </c>
      <c r="C1251" s="12" t="s">
        <v>73</v>
      </c>
      <c r="D1251" s="12" t="s">
        <v>10</v>
      </c>
      <c r="E1251" s="12" t="s">
        <v>13</v>
      </c>
      <c r="F1251" s="12" t="s">
        <v>14</v>
      </c>
      <c r="G1251" s="26"/>
      <c r="H1251" s="26">
        <v>0</v>
      </c>
      <c r="I1251" s="26">
        <v>0</v>
      </c>
      <c r="J1251" s="26">
        <v>0</v>
      </c>
      <c r="K1251" s="26">
        <v>0</v>
      </c>
      <c r="L1251" s="26">
        <v>0</v>
      </c>
      <c r="M1251" s="26">
        <v>0</v>
      </c>
      <c r="N1251" s="26">
        <v>0</v>
      </c>
      <c r="O1251" s="26">
        <v>0</v>
      </c>
      <c r="P1251" s="26">
        <v>0</v>
      </c>
      <c r="Q1251" s="26">
        <v>0</v>
      </c>
      <c r="R1251" s="26">
        <v>0</v>
      </c>
      <c r="S1251" s="26">
        <v>0</v>
      </c>
      <c r="T1251" s="26">
        <v>0</v>
      </c>
      <c r="U1251" s="26">
        <v>0</v>
      </c>
      <c r="V1251" s="26">
        <v>0</v>
      </c>
      <c r="W1251" s="26">
        <v>0</v>
      </c>
      <c r="X1251" s="26">
        <v>0</v>
      </c>
      <c r="Y1251" s="26">
        <v>0</v>
      </c>
      <c r="Z1251" s="26">
        <v>0</v>
      </c>
      <c r="AA1251" s="26">
        <v>0</v>
      </c>
      <c r="AB1251" s="26">
        <v>0</v>
      </c>
      <c r="AC1251" s="26">
        <v>0</v>
      </c>
      <c r="AD1251" s="26">
        <v>0</v>
      </c>
      <c r="AE1251" s="26">
        <v>0</v>
      </c>
      <c r="AF1251" s="26">
        <v>0</v>
      </c>
      <c r="AG1251" s="26"/>
      <c r="AH1251" s="26">
        <v>0</v>
      </c>
    </row>
    <row r="1252" spans="1:34" x14ac:dyDescent="0.2">
      <c r="A1252" s="12" t="s">
        <v>232</v>
      </c>
      <c r="B1252" s="12" t="s">
        <v>231</v>
      </c>
      <c r="C1252" s="12" t="s">
        <v>74</v>
      </c>
      <c r="D1252" s="12" t="s">
        <v>10</v>
      </c>
      <c r="E1252" s="12" t="s">
        <v>13</v>
      </c>
      <c r="F1252" s="12" t="s">
        <v>14</v>
      </c>
      <c r="G1252" s="26"/>
      <c r="H1252" s="26">
        <v>0</v>
      </c>
      <c r="I1252" s="26">
        <v>0</v>
      </c>
      <c r="J1252" s="26">
        <v>0</v>
      </c>
      <c r="K1252" s="26">
        <v>0</v>
      </c>
      <c r="L1252" s="26">
        <v>0</v>
      </c>
      <c r="M1252" s="26">
        <v>0</v>
      </c>
      <c r="N1252" s="26">
        <v>0</v>
      </c>
      <c r="O1252" s="26">
        <v>0</v>
      </c>
      <c r="P1252" s="26">
        <v>0</v>
      </c>
      <c r="Q1252" s="26">
        <v>0</v>
      </c>
      <c r="R1252" s="26">
        <v>0</v>
      </c>
      <c r="S1252" s="26">
        <v>0</v>
      </c>
      <c r="T1252" s="26">
        <v>0</v>
      </c>
      <c r="U1252" s="26">
        <v>0</v>
      </c>
      <c r="V1252" s="26">
        <v>0</v>
      </c>
      <c r="W1252" s="26">
        <v>0</v>
      </c>
      <c r="X1252" s="26">
        <v>0</v>
      </c>
      <c r="Y1252" s="26">
        <v>0</v>
      </c>
      <c r="Z1252" s="26">
        <v>0</v>
      </c>
      <c r="AA1252" s="26">
        <v>0</v>
      </c>
      <c r="AB1252" s="26">
        <v>0</v>
      </c>
      <c r="AC1252" s="26">
        <v>0</v>
      </c>
      <c r="AD1252" s="26">
        <v>0</v>
      </c>
      <c r="AE1252" s="26">
        <v>0</v>
      </c>
      <c r="AF1252" s="26">
        <v>0</v>
      </c>
      <c r="AG1252" s="26"/>
      <c r="AH1252" s="26">
        <v>0</v>
      </c>
    </row>
    <row r="1253" spans="1:34" x14ac:dyDescent="0.2">
      <c r="A1253" s="12" t="s">
        <v>232</v>
      </c>
      <c r="B1253" s="12" t="s">
        <v>231</v>
      </c>
      <c r="C1253" s="12" t="s">
        <v>75</v>
      </c>
      <c r="D1253" s="12" t="s">
        <v>10</v>
      </c>
      <c r="E1253" s="12" t="s">
        <v>13</v>
      </c>
      <c r="F1253" s="12" t="s">
        <v>14</v>
      </c>
      <c r="G1253" s="26">
        <v>0</v>
      </c>
      <c r="H1253" s="26">
        <v>0</v>
      </c>
      <c r="I1253" s="26">
        <v>0</v>
      </c>
      <c r="J1253" s="26">
        <v>0</v>
      </c>
      <c r="K1253" s="26">
        <v>0</v>
      </c>
      <c r="L1253" s="26">
        <v>0</v>
      </c>
      <c r="M1253" s="26">
        <v>0</v>
      </c>
      <c r="N1253" s="26">
        <v>0</v>
      </c>
      <c r="O1253" s="26">
        <v>0</v>
      </c>
      <c r="P1253" s="26">
        <v>0</v>
      </c>
      <c r="Q1253" s="26">
        <v>0</v>
      </c>
      <c r="R1253" s="26">
        <v>0</v>
      </c>
      <c r="S1253" s="26">
        <v>0</v>
      </c>
      <c r="T1253" s="26">
        <v>0</v>
      </c>
      <c r="U1253" s="26">
        <v>0</v>
      </c>
      <c r="V1253" s="26">
        <v>0</v>
      </c>
      <c r="W1253" s="26">
        <v>0</v>
      </c>
      <c r="X1253" s="26">
        <v>0</v>
      </c>
      <c r="Y1253" s="26">
        <v>0</v>
      </c>
      <c r="Z1253" s="26">
        <v>0</v>
      </c>
      <c r="AA1253" s="26">
        <v>0</v>
      </c>
      <c r="AB1253" s="26">
        <v>0</v>
      </c>
      <c r="AC1253" s="26">
        <v>0</v>
      </c>
      <c r="AD1253" s="26">
        <v>0</v>
      </c>
      <c r="AE1253" s="26">
        <v>0</v>
      </c>
      <c r="AF1253" s="26">
        <v>0</v>
      </c>
      <c r="AG1253" s="26"/>
      <c r="AH1253" s="26">
        <v>0</v>
      </c>
    </row>
    <row r="1254" spans="1:34" x14ac:dyDescent="0.2">
      <c r="A1254" s="12" t="s">
        <v>232</v>
      </c>
      <c r="B1254" s="12" t="s">
        <v>231</v>
      </c>
      <c r="C1254" s="12" t="s">
        <v>76</v>
      </c>
      <c r="D1254" s="12" t="s">
        <v>10</v>
      </c>
      <c r="E1254" s="12" t="s">
        <v>13</v>
      </c>
      <c r="F1254" s="12" t="s">
        <v>14</v>
      </c>
      <c r="G1254" s="26"/>
      <c r="H1254" s="26">
        <v>0</v>
      </c>
      <c r="I1254" s="26">
        <v>0</v>
      </c>
      <c r="J1254" s="26">
        <v>0</v>
      </c>
      <c r="K1254" s="26">
        <v>0</v>
      </c>
      <c r="L1254" s="26"/>
      <c r="M1254" s="26"/>
      <c r="N1254" s="26">
        <v>0</v>
      </c>
      <c r="O1254" s="26">
        <v>0</v>
      </c>
      <c r="P1254" s="26">
        <v>0</v>
      </c>
      <c r="Q1254" s="26">
        <v>0</v>
      </c>
      <c r="R1254" s="26">
        <v>0</v>
      </c>
      <c r="S1254" s="26">
        <v>0</v>
      </c>
      <c r="T1254" s="26">
        <v>0</v>
      </c>
      <c r="U1254" s="26">
        <v>0</v>
      </c>
      <c r="V1254" s="26">
        <v>0</v>
      </c>
      <c r="W1254" s="26">
        <v>0</v>
      </c>
      <c r="X1254" s="26">
        <v>0</v>
      </c>
      <c r="Y1254" s="26">
        <v>0</v>
      </c>
      <c r="Z1254" s="26">
        <v>0</v>
      </c>
      <c r="AA1254" s="26">
        <v>0</v>
      </c>
      <c r="AB1254" s="26">
        <v>0</v>
      </c>
      <c r="AC1254" s="26">
        <v>0</v>
      </c>
      <c r="AD1254" s="26">
        <v>0</v>
      </c>
      <c r="AE1254" s="26">
        <v>0</v>
      </c>
      <c r="AF1254" s="26">
        <v>0</v>
      </c>
      <c r="AG1254" s="26"/>
      <c r="AH1254" s="26">
        <v>0</v>
      </c>
    </row>
    <row r="1255" spans="1:34" x14ac:dyDescent="0.2">
      <c r="A1255" s="12" t="s">
        <v>232</v>
      </c>
      <c r="B1255" s="12" t="s">
        <v>231</v>
      </c>
      <c r="C1255" s="12" t="s">
        <v>77</v>
      </c>
      <c r="D1255" s="12" t="s">
        <v>10</v>
      </c>
      <c r="E1255" s="12" t="s">
        <v>13</v>
      </c>
      <c r="F1255" s="12" t="s">
        <v>14</v>
      </c>
      <c r="G1255" s="26">
        <v>0</v>
      </c>
      <c r="H1255" s="26">
        <v>0</v>
      </c>
      <c r="I1255" s="26"/>
      <c r="J1255" s="26"/>
      <c r="K1255" s="26"/>
      <c r="L1255" s="26"/>
      <c r="M1255" s="26"/>
      <c r="N1255" s="26"/>
      <c r="O1255" s="26"/>
      <c r="P1255" s="26"/>
      <c r="Q1255" s="26">
        <v>0.2</v>
      </c>
      <c r="R1255" s="26">
        <v>0.2</v>
      </c>
      <c r="S1255" s="26">
        <v>0.2</v>
      </c>
      <c r="T1255" s="26">
        <v>0.2</v>
      </c>
      <c r="U1255" s="26">
        <v>0</v>
      </c>
      <c r="V1255" s="26">
        <v>0</v>
      </c>
      <c r="W1255" s="26">
        <v>0</v>
      </c>
      <c r="X1255" s="26">
        <v>0</v>
      </c>
      <c r="Y1255" s="26">
        <v>0</v>
      </c>
      <c r="Z1255" s="26">
        <v>0</v>
      </c>
      <c r="AA1255" s="26">
        <v>0</v>
      </c>
      <c r="AB1255" s="26">
        <v>0</v>
      </c>
      <c r="AC1255" s="26">
        <v>0</v>
      </c>
      <c r="AD1255" s="26">
        <v>0</v>
      </c>
      <c r="AE1255" s="26">
        <v>0</v>
      </c>
      <c r="AF1255" s="26"/>
      <c r="AG1255" s="26"/>
      <c r="AH1255" s="26">
        <v>0.2</v>
      </c>
    </row>
    <row r="1256" spans="1:34" x14ac:dyDescent="0.2">
      <c r="A1256" s="12" t="s">
        <v>232</v>
      </c>
      <c r="B1256" s="12" t="s">
        <v>231</v>
      </c>
      <c r="C1256" s="12" t="s">
        <v>78</v>
      </c>
      <c r="D1256" s="12" t="s">
        <v>10</v>
      </c>
      <c r="E1256" s="12" t="s">
        <v>13</v>
      </c>
      <c r="F1256" s="12" t="s">
        <v>14</v>
      </c>
      <c r="G1256" s="26"/>
      <c r="H1256" s="26">
        <v>0</v>
      </c>
      <c r="I1256" s="26"/>
      <c r="J1256" s="26"/>
      <c r="K1256" s="26"/>
      <c r="L1256" s="26"/>
      <c r="M1256" s="26"/>
      <c r="N1256" s="26">
        <v>0</v>
      </c>
      <c r="O1256" s="26">
        <v>0</v>
      </c>
      <c r="P1256" s="26">
        <v>0</v>
      </c>
      <c r="Q1256" s="26">
        <v>0</v>
      </c>
      <c r="R1256" s="26">
        <v>0</v>
      </c>
      <c r="S1256" s="26">
        <v>0</v>
      </c>
      <c r="T1256" s="26">
        <v>0</v>
      </c>
      <c r="U1256" s="26">
        <v>0</v>
      </c>
      <c r="V1256" s="26">
        <v>0</v>
      </c>
      <c r="W1256" s="26">
        <v>0</v>
      </c>
      <c r="X1256" s="26">
        <v>0</v>
      </c>
      <c r="Y1256" s="26">
        <v>0</v>
      </c>
      <c r="Z1256" s="26">
        <v>0</v>
      </c>
      <c r="AA1256" s="26">
        <v>0</v>
      </c>
      <c r="AB1256" s="26">
        <v>0</v>
      </c>
      <c r="AC1256" s="26">
        <v>0</v>
      </c>
      <c r="AD1256" s="26">
        <v>0</v>
      </c>
      <c r="AE1256" s="26">
        <v>0</v>
      </c>
      <c r="AF1256" s="26">
        <v>0</v>
      </c>
      <c r="AG1256" s="26"/>
      <c r="AH1256" s="26">
        <v>0</v>
      </c>
    </row>
    <row r="1257" spans="1:34" x14ac:dyDescent="0.2">
      <c r="A1257" s="12" t="s">
        <v>232</v>
      </c>
      <c r="B1257" s="12" t="s">
        <v>231</v>
      </c>
      <c r="C1257" s="12" t="s">
        <v>79</v>
      </c>
      <c r="D1257" s="12" t="s">
        <v>10</v>
      </c>
      <c r="E1257" s="12" t="s">
        <v>13</v>
      </c>
      <c r="F1257" s="12" t="s">
        <v>14</v>
      </c>
      <c r="G1257" s="26"/>
      <c r="H1257" s="26">
        <v>46.7</v>
      </c>
      <c r="I1257" s="26">
        <v>0</v>
      </c>
      <c r="J1257" s="26">
        <v>0</v>
      </c>
      <c r="K1257" s="26">
        <v>48.3</v>
      </c>
      <c r="L1257" s="26">
        <v>55.9</v>
      </c>
      <c r="M1257" s="26">
        <v>125.9</v>
      </c>
      <c r="N1257" s="26">
        <v>135.80000000000001</v>
      </c>
      <c r="O1257" s="26">
        <v>141.5</v>
      </c>
      <c r="P1257" s="26">
        <v>142.30000000000001</v>
      </c>
      <c r="Q1257" s="26">
        <v>132.69999999999999</v>
      </c>
      <c r="R1257" s="26">
        <v>106.5</v>
      </c>
      <c r="S1257" s="26">
        <v>127.4</v>
      </c>
      <c r="T1257" s="26">
        <v>0</v>
      </c>
      <c r="U1257" s="26">
        <v>0</v>
      </c>
      <c r="V1257" s="26">
        <v>0</v>
      </c>
      <c r="W1257" s="26">
        <v>0</v>
      </c>
      <c r="X1257" s="26">
        <v>0</v>
      </c>
      <c r="Y1257" s="26">
        <v>0</v>
      </c>
      <c r="Z1257" s="26">
        <v>0</v>
      </c>
      <c r="AA1257" s="26">
        <v>0</v>
      </c>
      <c r="AB1257" s="26">
        <v>0</v>
      </c>
      <c r="AC1257" s="26">
        <v>0</v>
      </c>
      <c r="AD1257" s="26">
        <v>0</v>
      </c>
      <c r="AE1257" s="26">
        <v>0</v>
      </c>
      <c r="AF1257" s="26">
        <v>0</v>
      </c>
      <c r="AG1257" s="26"/>
      <c r="AH1257" s="26">
        <v>122.2</v>
      </c>
    </row>
    <row r="1258" spans="1:34" x14ac:dyDescent="0.2">
      <c r="A1258" s="12" t="s">
        <v>232</v>
      </c>
      <c r="B1258" s="12" t="s">
        <v>231</v>
      </c>
      <c r="C1258" s="12" t="s">
        <v>80</v>
      </c>
      <c r="D1258" s="12" t="s">
        <v>10</v>
      </c>
      <c r="E1258" s="12" t="s">
        <v>13</v>
      </c>
      <c r="F1258" s="12" t="s">
        <v>14</v>
      </c>
      <c r="G1258" s="26"/>
      <c r="H1258" s="26">
        <v>0</v>
      </c>
      <c r="I1258" s="26"/>
      <c r="J1258" s="26"/>
      <c r="K1258" s="26">
        <v>219.8</v>
      </c>
      <c r="L1258" s="26">
        <v>24.3</v>
      </c>
      <c r="M1258" s="26">
        <v>26.7</v>
      </c>
      <c r="N1258" s="26">
        <v>29.4</v>
      </c>
      <c r="O1258" s="26">
        <v>32.299999999999997</v>
      </c>
      <c r="P1258" s="26">
        <v>23.5</v>
      </c>
      <c r="Q1258" s="26">
        <v>20</v>
      </c>
      <c r="R1258" s="26">
        <v>20</v>
      </c>
      <c r="S1258" s="26">
        <v>0</v>
      </c>
      <c r="T1258" s="26">
        <v>20</v>
      </c>
      <c r="U1258" s="26">
        <v>8.8000000000000007</v>
      </c>
      <c r="V1258" s="26">
        <v>10.7</v>
      </c>
      <c r="W1258" s="26">
        <v>0</v>
      </c>
      <c r="X1258" s="26">
        <v>0</v>
      </c>
      <c r="Y1258" s="26">
        <v>0</v>
      </c>
      <c r="Z1258" s="26">
        <v>0</v>
      </c>
      <c r="AA1258" s="26">
        <v>0</v>
      </c>
      <c r="AB1258" s="26">
        <v>0</v>
      </c>
      <c r="AC1258" s="26">
        <v>0</v>
      </c>
      <c r="AD1258" s="26">
        <v>0</v>
      </c>
      <c r="AE1258" s="26">
        <v>0</v>
      </c>
      <c r="AF1258" s="26">
        <v>0</v>
      </c>
      <c r="AG1258" s="26"/>
      <c r="AH1258" s="26">
        <v>13.3</v>
      </c>
    </row>
    <row r="1259" spans="1:34" x14ac:dyDescent="0.2">
      <c r="A1259" s="12" t="s">
        <v>232</v>
      </c>
      <c r="B1259" s="12" t="s">
        <v>231</v>
      </c>
      <c r="C1259" s="12" t="s">
        <v>81</v>
      </c>
      <c r="D1259" s="12" t="s">
        <v>10</v>
      </c>
      <c r="E1259" s="12" t="s">
        <v>13</v>
      </c>
      <c r="F1259" s="12" t="s">
        <v>14</v>
      </c>
      <c r="G1259" s="26"/>
      <c r="H1259" s="26">
        <v>9.8000000000000007</v>
      </c>
      <c r="I1259" s="26">
        <v>4.2</v>
      </c>
      <c r="J1259" s="26"/>
      <c r="K1259" s="26">
        <v>0</v>
      </c>
      <c r="L1259" s="26">
        <v>3.5</v>
      </c>
      <c r="M1259" s="26">
        <v>4.7</v>
      </c>
      <c r="N1259" s="26">
        <v>1.5</v>
      </c>
      <c r="O1259" s="26">
        <v>1</v>
      </c>
      <c r="P1259" s="26">
        <v>16</v>
      </c>
      <c r="Q1259" s="26">
        <v>14</v>
      </c>
      <c r="R1259" s="26">
        <v>6</v>
      </c>
      <c r="S1259" s="26">
        <v>6</v>
      </c>
      <c r="T1259" s="26">
        <v>6</v>
      </c>
      <c r="U1259" s="26">
        <v>386.8</v>
      </c>
      <c r="V1259" s="26">
        <v>386.8</v>
      </c>
      <c r="W1259" s="26">
        <v>386.8</v>
      </c>
      <c r="X1259" s="26">
        <v>4.3</v>
      </c>
      <c r="Y1259" s="26">
        <v>4</v>
      </c>
      <c r="Z1259" s="26">
        <v>0.5</v>
      </c>
      <c r="AA1259" s="26">
        <v>1.5</v>
      </c>
      <c r="AB1259" s="26">
        <v>1.5</v>
      </c>
      <c r="AC1259" s="26">
        <v>0</v>
      </c>
      <c r="AD1259" s="26">
        <v>0</v>
      </c>
      <c r="AE1259" s="26">
        <v>0</v>
      </c>
      <c r="AF1259" s="26">
        <v>0</v>
      </c>
      <c r="AG1259" s="26"/>
      <c r="AH1259" s="26">
        <v>8.6999999999999993</v>
      </c>
    </row>
    <row r="1260" spans="1:34" x14ac:dyDescent="0.2">
      <c r="A1260" s="12" t="s">
        <v>232</v>
      </c>
      <c r="B1260" s="12" t="s">
        <v>231</v>
      </c>
      <c r="C1260" s="12" t="s">
        <v>237</v>
      </c>
      <c r="D1260" s="12" t="s">
        <v>10</v>
      </c>
      <c r="E1260" s="12" t="s">
        <v>13</v>
      </c>
      <c r="F1260" s="12" t="s">
        <v>14</v>
      </c>
      <c r="G1260" s="26"/>
      <c r="H1260" s="26">
        <v>0</v>
      </c>
      <c r="I1260" s="26"/>
      <c r="J1260" s="26"/>
      <c r="K1260" s="26"/>
      <c r="L1260" s="26"/>
      <c r="M1260" s="26"/>
      <c r="N1260" s="26"/>
      <c r="O1260" s="26"/>
      <c r="P1260" s="26"/>
      <c r="Q1260" s="26">
        <v>0</v>
      </c>
      <c r="R1260" s="26">
        <v>0</v>
      </c>
      <c r="S1260" s="26">
        <v>0</v>
      </c>
      <c r="T1260" s="26"/>
      <c r="U1260" s="26"/>
      <c r="V1260" s="26"/>
      <c r="W1260" s="26"/>
      <c r="X1260" s="26"/>
      <c r="Y1260" s="26">
        <v>0</v>
      </c>
      <c r="Z1260" s="26">
        <v>0</v>
      </c>
      <c r="AA1260" s="26">
        <v>0</v>
      </c>
      <c r="AB1260" s="26">
        <v>0</v>
      </c>
      <c r="AC1260" s="26">
        <v>0</v>
      </c>
      <c r="AD1260" s="26">
        <v>0</v>
      </c>
      <c r="AE1260" s="26">
        <v>0</v>
      </c>
      <c r="AF1260" s="26"/>
      <c r="AG1260" s="26"/>
      <c r="AH1260" s="26">
        <v>0</v>
      </c>
    </row>
    <row r="1261" spans="1:34" x14ac:dyDescent="0.2">
      <c r="A1261" s="12" t="s">
        <v>232</v>
      </c>
      <c r="B1261" s="12" t="s">
        <v>231</v>
      </c>
      <c r="C1261" s="12" t="s">
        <v>82</v>
      </c>
      <c r="D1261" s="12" t="s">
        <v>10</v>
      </c>
      <c r="E1261" s="12" t="s">
        <v>13</v>
      </c>
      <c r="F1261" s="12" t="s">
        <v>14</v>
      </c>
      <c r="G1261" s="26"/>
      <c r="H1261" s="26">
        <v>0</v>
      </c>
      <c r="I1261" s="26"/>
      <c r="J1261" s="26"/>
      <c r="K1261" s="26"/>
      <c r="L1261" s="26">
        <v>0</v>
      </c>
      <c r="M1261" s="26">
        <v>0</v>
      </c>
      <c r="N1261" s="26">
        <v>0</v>
      </c>
      <c r="O1261" s="26">
        <v>0</v>
      </c>
      <c r="P1261" s="26">
        <v>0</v>
      </c>
      <c r="Q1261" s="26">
        <v>2</v>
      </c>
      <c r="R1261" s="26">
        <v>0</v>
      </c>
      <c r="S1261" s="26">
        <v>2.2000000000000002</v>
      </c>
      <c r="T1261" s="26">
        <v>0</v>
      </c>
      <c r="U1261" s="26">
        <v>0</v>
      </c>
      <c r="V1261" s="26">
        <v>0</v>
      </c>
      <c r="W1261" s="26">
        <v>0</v>
      </c>
      <c r="X1261" s="26">
        <v>0</v>
      </c>
      <c r="Y1261" s="26">
        <v>0</v>
      </c>
      <c r="Z1261" s="26">
        <v>0</v>
      </c>
      <c r="AA1261" s="26">
        <v>0</v>
      </c>
      <c r="AB1261" s="26">
        <v>0</v>
      </c>
      <c r="AC1261" s="26">
        <v>0</v>
      </c>
      <c r="AD1261" s="26">
        <v>0</v>
      </c>
      <c r="AE1261" s="26">
        <v>0</v>
      </c>
      <c r="AF1261" s="26">
        <v>0</v>
      </c>
      <c r="AG1261" s="26"/>
      <c r="AH1261" s="26">
        <v>1.4</v>
      </c>
    </row>
    <row r="1262" spans="1:34" x14ac:dyDescent="0.2">
      <c r="A1262" s="12" t="s">
        <v>232</v>
      </c>
      <c r="B1262" s="12" t="s">
        <v>231</v>
      </c>
      <c r="C1262" s="12" t="s">
        <v>83</v>
      </c>
      <c r="D1262" s="12" t="s">
        <v>10</v>
      </c>
      <c r="E1262" s="12" t="s">
        <v>13</v>
      </c>
      <c r="F1262" s="12" t="s">
        <v>14</v>
      </c>
      <c r="G1262" s="26"/>
      <c r="H1262" s="26">
        <v>2</v>
      </c>
      <c r="I1262" s="26">
        <v>0</v>
      </c>
      <c r="J1262" s="26">
        <v>2.2000000000000002</v>
      </c>
      <c r="K1262" s="26">
        <v>0</v>
      </c>
      <c r="L1262" s="26">
        <v>0</v>
      </c>
      <c r="M1262" s="26">
        <v>0</v>
      </c>
      <c r="N1262" s="26">
        <v>0</v>
      </c>
      <c r="O1262" s="26">
        <v>2.1</v>
      </c>
      <c r="P1262" s="26">
        <v>2</v>
      </c>
      <c r="Q1262" s="26">
        <v>2</v>
      </c>
      <c r="R1262" s="26">
        <v>2.5</v>
      </c>
      <c r="S1262" s="26">
        <v>50</v>
      </c>
      <c r="T1262" s="26">
        <v>17</v>
      </c>
      <c r="U1262" s="26">
        <v>8</v>
      </c>
      <c r="V1262" s="26">
        <v>8</v>
      </c>
      <c r="W1262" s="26">
        <v>6</v>
      </c>
      <c r="X1262" s="26">
        <v>4</v>
      </c>
      <c r="Y1262" s="26">
        <v>2.2000000000000002</v>
      </c>
      <c r="Z1262" s="26">
        <v>0.1</v>
      </c>
      <c r="AA1262" s="26">
        <v>0</v>
      </c>
      <c r="AB1262" s="26">
        <v>0</v>
      </c>
      <c r="AC1262" s="26">
        <v>0</v>
      </c>
      <c r="AD1262" s="26">
        <v>0</v>
      </c>
      <c r="AE1262" s="26">
        <v>0</v>
      </c>
      <c r="AF1262" s="26">
        <v>0</v>
      </c>
      <c r="AG1262" s="26"/>
      <c r="AH1262" s="26">
        <v>18.2</v>
      </c>
    </row>
    <row r="1263" spans="1:34" x14ac:dyDescent="0.2">
      <c r="A1263" s="12" t="s">
        <v>232</v>
      </c>
      <c r="B1263" s="12" t="s">
        <v>231</v>
      </c>
      <c r="C1263" s="12" t="s">
        <v>84</v>
      </c>
      <c r="D1263" s="12" t="s">
        <v>10</v>
      </c>
      <c r="E1263" s="12" t="s">
        <v>13</v>
      </c>
      <c r="F1263" s="12" t="s">
        <v>14</v>
      </c>
      <c r="G1263" s="26"/>
      <c r="H1263" s="26">
        <v>12</v>
      </c>
      <c r="I1263" s="26"/>
      <c r="J1263" s="26">
        <v>10</v>
      </c>
      <c r="K1263" s="26">
        <v>6</v>
      </c>
      <c r="L1263" s="26">
        <v>6</v>
      </c>
      <c r="M1263" s="26">
        <v>3</v>
      </c>
      <c r="N1263" s="26">
        <v>3.5</v>
      </c>
      <c r="O1263" s="26">
        <v>2.7</v>
      </c>
      <c r="P1263" s="26">
        <v>1.2</v>
      </c>
      <c r="Q1263" s="26">
        <v>1.5</v>
      </c>
      <c r="R1263" s="26">
        <v>1</v>
      </c>
      <c r="S1263" s="26">
        <v>0.9</v>
      </c>
      <c r="T1263" s="26">
        <v>2</v>
      </c>
      <c r="U1263" s="26">
        <v>5.8</v>
      </c>
      <c r="V1263" s="26">
        <v>0</v>
      </c>
      <c r="W1263" s="26">
        <v>0</v>
      </c>
      <c r="X1263" s="26">
        <v>0</v>
      </c>
      <c r="Y1263" s="26">
        <v>0.1</v>
      </c>
      <c r="Z1263" s="26">
        <v>0.1</v>
      </c>
      <c r="AA1263" s="26">
        <v>0.1</v>
      </c>
      <c r="AB1263" s="26">
        <v>0</v>
      </c>
      <c r="AC1263" s="26">
        <v>0</v>
      </c>
      <c r="AD1263" s="26">
        <v>0</v>
      </c>
      <c r="AE1263" s="26">
        <v>0</v>
      </c>
      <c r="AF1263" s="26">
        <v>0</v>
      </c>
      <c r="AG1263" s="26"/>
      <c r="AH1263" s="26">
        <v>1.1000000000000001</v>
      </c>
    </row>
    <row r="1264" spans="1:34" x14ac:dyDescent="0.2">
      <c r="A1264" s="12" t="s">
        <v>232</v>
      </c>
      <c r="B1264" s="12" t="s">
        <v>231</v>
      </c>
      <c r="C1264" s="12" t="s">
        <v>85</v>
      </c>
      <c r="D1264" s="12" t="s">
        <v>10</v>
      </c>
      <c r="E1264" s="12" t="s">
        <v>13</v>
      </c>
      <c r="F1264" s="12" t="s">
        <v>14</v>
      </c>
      <c r="G1264" s="26"/>
      <c r="H1264" s="26">
        <v>0</v>
      </c>
      <c r="I1264" s="26"/>
      <c r="J1264" s="26">
        <v>0</v>
      </c>
      <c r="K1264" s="26"/>
      <c r="L1264" s="26">
        <v>0</v>
      </c>
      <c r="M1264" s="26">
        <v>0</v>
      </c>
      <c r="N1264" s="26">
        <v>0</v>
      </c>
      <c r="O1264" s="26">
        <v>0</v>
      </c>
      <c r="P1264" s="26">
        <v>0</v>
      </c>
      <c r="Q1264" s="26">
        <v>0</v>
      </c>
      <c r="R1264" s="26">
        <v>0</v>
      </c>
      <c r="S1264" s="26">
        <v>0</v>
      </c>
      <c r="T1264" s="26">
        <v>0</v>
      </c>
      <c r="U1264" s="26">
        <v>0</v>
      </c>
      <c r="V1264" s="26">
        <v>0</v>
      </c>
      <c r="W1264" s="26">
        <v>0</v>
      </c>
      <c r="X1264" s="26">
        <v>0</v>
      </c>
      <c r="Y1264" s="26">
        <v>0</v>
      </c>
      <c r="Z1264" s="26">
        <v>0</v>
      </c>
      <c r="AA1264" s="26">
        <v>0</v>
      </c>
      <c r="AB1264" s="26">
        <v>0</v>
      </c>
      <c r="AC1264" s="26">
        <v>0</v>
      </c>
      <c r="AD1264" s="26">
        <v>0</v>
      </c>
      <c r="AE1264" s="26">
        <v>0</v>
      </c>
      <c r="AF1264" s="26">
        <v>0</v>
      </c>
      <c r="AG1264" s="26"/>
      <c r="AH1264" s="26">
        <v>0</v>
      </c>
    </row>
    <row r="1265" spans="1:34" x14ac:dyDescent="0.2">
      <c r="A1265" s="12" t="s">
        <v>232</v>
      </c>
      <c r="B1265" s="12" t="s">
        <v>231</v>
      </c>
      <c r="C1265" s="12" t="s">
        <v>86</v>
      </c>
      <c r="D1265" s="12" t="s">
        <v>10</v>
      </c>
      <c r="E1265" s="12" t="s">
        <v>13</v>
      </c>
      <c r="F1265" s="12" t="s">
        <v>14</v>
      </c>
      <c r="G1265" s="26"/>
      <c r="H1265" s="26">
        <v>19.899999999999999</v>
      </c>
      <c r="I1265" s="26"/>
      <c r="J1265" s="26"/>
      <c r="K1265" s="26"/>
      <c r="L1265" s="26"/>
      <c r="M1265" s="26">
        <v>28</v>
      </c>
      <c r="N1265" s="26">
        <v>27</v>
      </c>
      <c r="O1265" s="26">
        <v>0</v>
      </c>
      <c r="P1265" s="26">
        <v>0</v>
      </c>
      <c r="Q1265" s="26">
        <v>0</v>
      </c>
      <c r="R1265" s="26">
        <v>0</v>
      </c>
      <c r="S1265" s="26">
        <v>0</v>
      </c>
      <c r="T1265" s="26">
        <v>0</v>
      </c>
      <c r="U1265" s="26">
        <v>0</v>
      </c>
      <c r="V1265" s="26">
        <v>0</v>
      </c>
      <c r="W1265" s="26">
        <v>0</v>
      </c>
      <c r="X1265" s="26">
        <v>0</v>
      </c>
      <c r="Y1265" s="26">
        <v>0</v>
      </c>
      <c r="Z1265" s="26">
        <v>0</v>
      </c>
      <c r="AA1265" s="26">
        <v>0</v>
      </c>
      <c r="AB1265" s="26">
        <v>0</v>
      </c>
      <c r="AC1265" s="26">
        <v>0</v>
      </c>
      <c r="AD1265" s="26">
        <v>0</v>
      </c>
      <c r="AE1265" s="26">
        <v>0</v>
      </c>
      <c r="AF1265" s="26"/>
      <c r="AG1265" s="26"/>
      <c r="AH1265" s="26">
        <v>0</v>
      </c>
    </row>
    <row r="1266" spans="1:34" x14ac:dyDescent="0.2">
      <c r="A1266" s="12" t="s">
        <v>232</v>
      </c>
      <c r="B1266" s="12" t="s">
        <v>231</v>
      </c>
      <c r="C1266" s="12" t="s">
        <v>87</v>
      </c>
      <c r="D1266" s="12" t="s">
        <v>10</v>
      </c>
      <c r="E1266" s="12" t="s">
        <v>13</v>
      </c>
      <c r="F1266" s="12" t="s">
        <v>14</v>
      </c>
      <c r="G1266" s="26"/>
      <c r="H1266" s="26">
        <v>0</v>
      </c>
      <c r="I1266" s="26"/>
      <c r="J1266" s="26">
        <v>0</v>
      </c>
      <c r="K1266" s="26">
        <v>0</v>
      </c>
      <c r="L1266" s="26">
        <v>0</v>
      </c>
      <c r="M1266" s="26">
        <v>0</v>
      </c>
      <c r="N1266" s="26"/>
      <c r="O1266" s="26"/>
      <c r="P1266" s="26">
        <v>0</v>
      </c>
      <c r="Q1266" s="26">
        <v>0</v>
      </c>
      <c r="R1266" s="26">
        <v>0</v>
      </c>
      <c r="S1266" s="26">
        <v>0</v>
      </c>
      <c r="T1266" s="26">
        <v>0</v>
      </c>
      <c r="U1266" s="26">
        <v>0</v>
      </c>
      <c r="V1266" s="26">
        <v>0</v>
      </c>
      <c r="W1266" s="26">
        <v>0</v>
      </c>
      <c r="X1266" s="26">
        <v>0</v>
      </c>
      <c r="Y1266" s="26">
        <v>0</v>
      </c>
      <c r="Z1266" s="26">
        <v>0</v>
      </c>
      <c r="AA1266" s="26">
        <v>0</v>
      </c>
      <c r="AB1266" s="26">
        <v>0</v>
      </c>
      <c r="AC1266" s="26">
        <v>0</v>
      </c>
      <c r="AD1266" s="26">
        <v>0</v>
      </c>
      <c r="AE1266" s="26">
        <v>0</v>
      </c>
      <c r="AF1266" s="26">
        <v>0</v>
      </c>
      <c r="AG1266" s="26"/>
      <c r="AH1266" s="26">
        <v>0</v>
      </c>
    </row>
    <row r="1267" spans="1:34" x14ac:dyDescent="0.2">
      <c r="A1267" s="12" t="s">
        <v>232</v>
      </c>
      <c r="B1267" s="12" t="s">
        <v>231</v>
      </c>
      <c r="C1267" s="12" t="s">
        <v>88</v>
      </c>
      <c r="D1267" s="12" t="s">
        <v>10</v>
      </c>
      <c r="E1267" s="12" t="s">
        <v>13</v>
      </c>
      <c r="F1267" s="12" t="s">
        <v>14</v>
      </c>
      <c r="G1267" s="26"/>
      <c r="H1267" s="26">
        <v>0</v>
      </c>
      <c r="I1267" s="26"/>
      <c r="J1267" s="26"/>
      <c r="K1267" s="26">
        <v>0</v>
      </c>
      <c r="L1267" s="26"/>
      <c r="M1267" s="26"/>
      <c r="N1267" s="26"/>
      <c r="O1267" s="26"/>
      <c r="P1267" s="26">
        <v>0</v>
      </c>
      <c r="Q1267" s="26">
        <v>0</v>
      </c>
      <c r="R1267" s="26">
        <v>0</v>
      </c>
      <c r="S1267" s="26">
        <v>0</v>
      </c>
      <c r="T1267" s="26">
        <v>0</v>
      </c>
      <c r="U1267" s="26">
        <v>0</v>
      </c>
      <c r="V1267" s="26">
        <v>0</v>
      </c>
      <c r="W1267" s="26">
        <v>0</v>
      </c>
      <c r="X1267" s="26">
        <v>0</v>
      </c>
      <c r="Y1267" s="26">
        <v>0</v>
      </c>
      <c r="Z1267" s="26">
        <v>0</v>
      </c>
      <c r="AA1267" s="26">
        <v>0</v>
      </c>
      <c r="AB1267" s="26">
        <v>0</v>
      </c>
      <c r="AC1267" s="26">
        <v>0</v>
      </c>
      <c r="AD1267" s="26">
        <v>0</v>
      </c>
      <c r="AE1267" s="26">
        <v>0</v>
      </c>
      <c r="AF1267" s="26"/>
      <c r="AG1267" s="26"/>
      <c r="AH1267" s="26">
        <v>0</v>
      </c>
    </row>
    <row r="1268" spans="1:34" x14ac:dyDescent="0.2">
      <c r="A1268" s="12" t="s">
        <v>232</v>
      </c>
      <c r="B1268" s="12" t="s">
        <v>231</v>
      </c>
      <c r="C1268" s="12" t="s">
        <v>89</v>
      </c>
      <c r="D1268" s="12" t="s">
        <v>10</v>
      </c>
      <c r="E1268" s="12" t="s">
        <v>13</v>
      </c>
      <c r="F1268" s="12" t="s">
        <v>14</v>
      </c>
      <c r="G1268" s="26"/>
      <c r="H1268" s="26">
        <v>0</v>
      </c>
      <c r="I1268" s="26"/>
      <c r="J1268" s="26"/>
      <c r="K1268" s="26"/>
      <c r="L1268" s="26">
        <v>0</v>
      </c>
      <c r="M1268" s="26">
        <v>0</v>
      </c>
      <c r="N1268" s="26">
        <v>0</v>
      </c>
      <c r="O1268" s="26">
        <v>0</v>
      </c>
      <c r="P1268" s="26">
        <v>0</v>
      </c>
      <c r="Q1268" s="26">
        <v>0</v>
      </c>
      <c r="R1268" s="26">
        <v>0</v>
      </c>
      <c r="S1268" s="26">
        <v>0</v>
      </c>
      <c r="T1268" s="26">
        <v>0</v>
      </c>
      <c r="U1268" s="26">
        <v>0</v>
      </c>
      <c r="V1268" s="26">
        <v>0</v>
      </c>
      <c r="W1268" s="26">
        <v>0</v>
      </c>
      <c r="X1268" s="26">
        <v>0</v>
      </c>
      <c r="Y1268" s="26">
        <v>0</v>
      </c>
      <c r="Z1268" s="26">
        <v>0</v>
      </c>
      <c r="AA1268" s="26">
        <v>0</v>
      </c>
      <c r="AB1268" s="26">
        <v>0</v>
      </c>
      <c r="AC1268" s="26">
        <v>0</v>
      </c>
      <c r="AD1268" s="26">
        <v>0</v>
      </c>
      <c r="AE1268" s="26">
        <v>0</v>
      </c>
      <c r="AF1268" s="26">
        <v>0</v>
      </c>
      <c r="AG1268" s="26"/>
      <c r="AH1268" s="26">
        <v>0</v>
      </c>
    </row>
    <row r="1269" spans="1:34" x14ac:dyDescent="0.2">
      <c r="A1269" s="12" t="s">
        <v>232</v>
      </c>
      <c r="B1269" s="12" t="s">
        <v>231</v>
      </c>
      <c r="C1269" s="12" t="s">
        <v>90</v>
      </c>
      <c r="D1269" s="12" t="s">
        <v>10</v>
      </c>
      <c r="E1269" s="12" t="s">
        <v>13</v>
      </c>
      <c r="F1269" s="12" t="s">
        <v>14</v>
      </c>
      <c r="G1269" s="26"/>
      <c r="H1269" s="26">
        <v>0</v>
      </c>
      <c r="I1269" s="26"/>
      <c r="J1269" s="26"/>
      <c r="K1269" s="26"/>
      <c r="L1269" s="26"/>
      <c r="M1269" s="26">
        <v>0</v>
      </c>
      <c r="N1269" s="26">
        <v>0</v>
      </c>
      <c r="O1269" s="26">
        <v>0</v>
      </c>
      <c r="P1269" s="26">
        <v>0</v>
      </c>
      <c r="Q1269" s="26">
        <v>0</v>
      </c>
      <c r="R1269" s="26">
        <v>0</v>
      </c>
      <c r="S1269" s="26">
        <v>0</v>
      </c>
      <c r="T1269" s="26">
        <v>0</v>
      </c>
      <c r="U1269" s="26">
        <v>0</v>
      </c>
      <c r="V1269" s="26">
        <v>0</v>
      </c>
      <c r="W1269" s="26">
        <v>0</v>
      </c>
      <c r="X1269" s="26">
        <v>0</v>
      </c>
      <c r="Y1269" s="26">
        <v>0</v>
      </c>
      <c r="Z1269" s="26">
        <v>0</v>
      </c>
      <c r="AA1269" s="26">
        <v>0</v>
      </c>
      <c r="AB1269" s="26">
        <v>0</v>
      </c>
      <c r="AC1269" s="26">
        <v>0</v>
      </c>
      <c r="AD1269" s="26">
        <v>0</v>
      </c>
      <c r="AE1269" s="26">
        <v>0</v>
      </c>
      <c r="AF1269" s="26">
        <v>0</v>
      </c>
      <c r="AG1269" s="26"/>
      <c r="AH1269" s="26">
        <v>0</v>
      </c>
    </row>
    <row r="1270" spans="1:34" x14ac:dyDescent="0.2">
      <c r="A1270" s="12" t="s">
        <v>232</v>
      </c>
      <c r="B1270" s="12" t="s">
        <v>231</v>
      </c>
      <c r="C1270" s="12" t="s">
        <v>91</v>
      </c>
      <c r="D1270" s="12" t="s">
        <v>10</v>
      </c>
      <c r="E1270" s="12" t="s">
        <v>13</v>
      </c>
      <c r="F1270" s="12" t="s">
        <v>14</v>
      </c>
      <c r="G1270" s="26">
        <v>0</v>
      </c>
      <c r="H1270" s="26">
        <v>0</v>
      </c>
      <c r="I1270" s="26">
        <v>0</v>
      </c>
      <c r="J1270" s="26">
        <v>0</v>
      </c>
      <c r="K1270" s="26">
        <v>0</v>
      </c>
      <c r="L1270" s="26">
        <v>0</v>
      </c>
      <c r="M1270" s="26">
        <v>0</v>
      </c>
      <c r="N1270" s="26">
        <v>0</v>
      </c>
      <c r="O1270" s="26">
        <v>0</v>
      </c>
      <c r="P1270" s="26">
        <v>0</v>
      </c>
      <c r="Q1270" s="26">
        <v>0</v>
      </c>
      <c r="R1270" s="26">
        <v>0</v>
      </c>
      <c r="S1270" s="26">
        <v>0</v>
      </c>
      <c r="T1270" s="26">
        <v>0</v>
      </c>
      <c r="U1270" s="26">
        <v>0</v>
      </c>
      <c r="V1270" s="26">
        <v>0</v>
      </c>
      <c r="W1270" s="26">
        <v>0</v>
      </c>
      <c r="X1270" s="26">
        <v>0</v>
      </c>
      <c r="Y1270" s="26">
        <v>0</v>
      </c>
      <c r="Z1270" s="26">
        <v>0</v>
      </c>
      <c r="AA1270" s="26">
        <v>0</v>
      </c>
      <c r="AB1270" s="26">
        <v>0</v>
      </c>
      <c r="AC1270" s="26">
        <v>0</v>
      </c>
      <c r="AD1270" s="26">
        <v>0</v>
      </c>
      <c r="AE1270" s="26">
        <v>0</v>
      </c>
      <c r="AF1270" s="26">
        <v>0</v>
      </c>
      <c r="AG1270" s="26"/>
      <c r="AH1270" s="26">
        <v>0</v>
      </c>
    </row>
    <row r="1271" spans="1:34" x14ac:dyDescent="0.2">
      <c r="A1271" s="12" t="s">
        <v>232</v>
      </c>
      <c r="B1271" s="12" t="s">
        <v>231</v>
      </c>
      <c r="C1271" s="12" t="s">
        <v>249</v>
      </c>
      <c r="D1271" s="12" t="s">
        <v>10</v>
      </c>
      <c r="E1271" s="12" t="s">
        <v>13</v>
      </c>
      <c r="F1271" s="12" t="s">
        <v>14</v>
      </c>
      <c r="G1271" s="26">
        <v>0</v>
      </c>
      <c r="H1271" s="26">
        <v>0</v>
      </c>
      <c r="I1271" s="26">
        <v>0</v>
      </c>
      <c r="J1271" s="26">
        <v>0</v>
      </c>
      <c r="K1271" s="26">
        <v>0</v>
      </c>
      <c r="L1271" s="26">
        <v>0</v>
      </c>
      <c r="M1271" s="26">
        <v>0</v>
      </c>
      <c r="N1271" s="26"/>
      <c r="O1271" s="26"/>
      <c r="P1271" s="26">
        <v>0</v>
      </c>
      <c r="Q1271" s="26">
        <v>0</v>
      </c>
      <c r="R1271" s="26">
        <v>0</v>
      </c>
      <c r="S1271" s="26">
        <v>0</v>
      </c>
      <c r="T1271" s="26">
        <v>0</v>
      </c>
      <c r="U1271" s="26">
        <v>0</v>
      </c>
      <c r="V1271" s="26">
        <v>0</v>
      </c>
      <c r="W1271" s="26">
        <v>0</v>
      </c>
      <c r="X1271" s="26">
        <v>0</v>
      </c>
      <c r="Y1271" s="26">
        <v>0</v>
      </c>
      <c r="Z1271" s="26">
        <v>0</v>
      </c>
      <c r="AA1271" s="26">
        <v>0</v>
      </c>
      <c r="AB1271" s="26">
        <v>0</v>
      </c>
      <c r="AC1271" s="26">
        <v>0</v>
      </c>
      <c r="AD1271" s="26">
        <v>0</v>
      </c>
      <c r="AE1271" s="26">
        <v>0</v>
      </c>
      <c r="AF1271" s="26"/>
      <c r="AG1271" s="26"/>
      <c r="AH1271" s="26">
        <v>0</v>
      </c>
    </row>
    <row r="1272" spans="1:34" x14ac:dyDescent="0.2">
      <c r="A1272" s="12" t="s">
        <v>232</v>
      </c>
      <c r="B1272" s="12" t="s">
        <v>231</v>
      </c>
      <c r="C1272" s="12" t="s">
        <v>92</v>
      </c>
      <c r="D1272" s="12" t="s">
        <v>10</v>
      </c>
      <c r="E1272" s="12" t="s">
        <v>13</v>
      </c>
      <c r="F1272" s="12" t="s">
        <v>14</v>
      </c>
      <c r="G1272" s="26"/>
      <c r="H1272" s="26">
        <v>0</v>
      </c>
      <c r="I1272" s="26"/>
      <c r="J1272" s="26"/>
      <c r="K1272" s="26"/>
      <c r="L1272" s="26"/>
      <c r="M1272" s="26"/>
      <c r="N1272" s="26">
        <v>0</v>
      </c>
      <c r="O1272" s="26">
        <v>0</v>
      </c>
      <c r="P1272" s="26">
        <v>0</v>
      </c>
      <c r="Q1272" s="26">
        <v>0</v>
      </c>
      <c r="R1272" s="26">
        <v>0</v>
      </c>
      <c r="S1272" s="26">
        <v>0</v>
      </c>
      <c r="T1272" s="26">
        <v>0</v>
      </c>
      <c r="U1272" s="26">
        <v>0</v>
      </c>
      <c r="V1272" s="26">
        <v>0</v>
      </c>
      <c r="W1272" s="26">
        <v>0</v>
      </c>
      <c r="X1272" s="26">
        <v>0</v>
      </c>
      <c r="Y1272" s="26">
        <v>0</v>
      </c>
      <c r="Z1272" s="26">
        <v>0</v>
      </c>
      <c r="AA1272" s="26">
        <v>0</v>
      </c>
      <c r="AB1272" s="26">
        <v>0</v>
      </c>
      <c r="AC1272" s="26">
        <v>0</v>
      </c>
      <c r="AD1272" s="26">
        <v>0</v>
      </c>
      <c r="AE1272" s="26">
        <v>0</v>
      </c>
      <c r="AF1272" s="26">
        <v>0</v>
      </c>
      <c r="AG1272" s="26"/>
      <c r="AH1272" s="26">
        <v>0</v>
      </c>
    </row>
    <row r="1273" spans="1:34" x14ac:dyDescent="0.2">
      <c r="A1273" s="12" t="s">
        <v>232</v>
      </c>
      <c r="B1273" s="12" t="s">
        <v>231</v>
      </c>
      <c r="C1273" s="12" t="s">
        <v>93</v>
      </c>
      <c r="D1273" s="12" t="s">
        <v>10</v>
      </c>
      <c r="E1273" s="12" t="s">
        <v>13</v>
      </c>
      <c r="F1273" s="12" t="s">
        <v>14</v>
      </c>
      <c r="G1273" s="26"/>
      <c r="H1273" s="26">
        <v>0</v>
      </c>
      <c r="I1273" s="26"/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0</v>
      </c>
      <c r="P1273" s="26">
        <v>0</v>
      </c>
      <c r="Q1273" s="26">
        <v>0</v>
      </c>
      <c r="R1273" s="26">
        <v>0</v>
      </c>
      <c r="S1273" s="26">
        <v>0</v>
      </c>
      <c r="T1273" s="26">
        <v>0</v>
      </c>
      <c r="U1273" s="26">
        <v>0</v>
      </c>
      <c r="V1273" s="26">
        <v>0</v>
      </c>
      <c r="W1273" s="26">
        <v>0</v>
      </c>
      <c r="X1273" s="26">
        <v>0</v>
      </c>
      <c r="Y1273" s="26">
        <v>0</v>
      </c>
      <c r="Z1273" s="26">
        <v>0</v>
      </c>
      <c r="AA1273" s="26">
        <v>0</v>
      </c>
      <c r="AB1273" s="26">
        <v>0</v>
      </c>
      <c r="AC1273" s="26">
        <v>0</v>
      </c>
      <c r="AD1273" s="26">
        <v>0</v>
      </c>
      <c r="AE1273" s="26">
        <v>0</v>
      </c>
      <c r="AF1273" s="26">
        <v>0</v>
      </c>
      <c r="AG1273" s="26"/>
      <c r="AH1273" s="26">
        <v>0</v>
      </c>
    </row>
    <row r="1274" spans="1:34" x14ac:dyDescent="0.2">
      <c r="A1274" s="12" t="s">
        <v>232</v>
      </c>
      <c r="B1274" s="12" t="s">
        <v>231</v>
      </c>
      <c r="C1274" s="12" t="s">
        <v>94</v>
      </c>
      <c r="D1274" s="12" t="s">
        <v>10</v>
      </c>
      <c r="E1274" s="12" t="s">
        <v>13</v>
      </c>
      <c r="F1274" s="12" t="s">
        <v>14</v>
      </c>
      <c r="G1274" s="26"/>
      <c r="H1274" s="26">
        <v>5.4</v>
      </c>
      <c r="I1274" s="26"/>
      <c r="J1274" s="26">
        <v>270.10000000000002</v>
      </c>
      <c r="K1274" s="26">
        <v>282.89999999999998</v>
      </c>
      <c r="L1274" s="26">
        <v>262</v>
      </c>
      <c r="M1274" s="26">
        <v>219.5</v>
      </c>
      <c r="N1274" s="26">
        <v>39.200000000000003</v>
      </c>
      <c r="O1274" s="26">
        <v>35.1</v>
      </c>
      <c r="P1274" s="26">
        <v>36.299999999999997</v>
      </c>
      <c r="Q1274" s="26">
        <v>21.4</v>
      </c>
      <c r="R1274" s="26">
        <v>76.099999999999994</v>
      </c>
      <c r="S1274" s="26">
        <v>51</v>
      </c>
      <c r="T1274" s="26">
        <v>35</v>
      </c>
      <c r="U1274" s="26">
        <v>12.9</v>
      </c>
      <c r="V1274" s="26">
        <v>11.4</v>
      </c>
      <c r="W1274" s="26">
        <v>11.4</v>
      </c>
      <c r="X1274" s="26">
        <v>3.3</v>
      </c>
      <c r="Y1274" s="26">
        <v>5.0999999999999996</v>
      </c>
      <c r="Z1274" s="26">
        <v>5.8</v>
      </c>
      <c r="AA1274" s="26">
        <v>5.8</v>
      </c>
      <c r="AB1274" s="26">
        <v>1.9</v>
      </c>
      <c r="AC1274" s="26">
        <v>0</v>
      </c>
      <c r="AD1274" s="26">
        <v>0</v>
      </c>
      <c r="AE1274" s="26">
        <v>0</v>
      </c>
      <c r="AF1274" s="26">
        <v>0</v>
      </c>
      <c r="AG1274" s="26"/>
      <c r="AH1274" s="26">
        <v>49.5</v>
      </c>
    </row>
    <row r="1275" spans="1:34" x14ac:dyDescent="0.2">
      <c r="A1275" s="12" t="s">
        <v>232</v>
      </c>
      <c r="B1275" s="12" t="s">
        <v>231</v>
      </c>
      <c r="C1275" s="12" t="s">
        <v>95</v>
      </c>
      <c r="D1275" s="12" t="s">
        <v>10</v>
      </c>
      <c r="E1275" s="12" t="s">
        <v>13</v>
      </c>
      <c r="F1275" s="12" t="s">
        <v>14</v>
      </c>
      <c r="G1275" s="26"/>
      <c r="H1275" s="26">
        <v>0</v>
      </c>
      <c r="I1275" s="26">
        <v>0</v>
      </c>
      <c r="J1275" s="26">
        <v>0</v>
      </c>
      <c r="K1275" s="26">
        <v>0</v>
      </c>
      <c r="L1275" s="26">
        <v>0</v>
      </c>
      <c r="M1275" s="26">
        <v>0</v>
      </c>
      <c r="N1275" s="26">
        <v>0</v>
      </c>
      <c r="O1275" s="26">
        <v>0</v>
      </c>
      <c r="P1275" s="26">
        <v>0</v>
      </c>
      <c r="Q1275" s="26">
        <v>0</v>
      </c>
      <c r="R1275" s="26">
        <v>0</v>
      </c>
      <c r="S1275" s="26">
        <v>0</v>
      </c>
      <c r="T1275" s="26">
        <v>0</v>
      </c>
      <c r="U1275" s="26">
        <v>0</v>
      </c>
      <c r="V1275" s="26">
        <v>0</v>
      </c>
      <c r="W1275" s="26">
        <v>0</v>
      </c>
      <c r="X1275" s="26">
        <v>0</v>
      </c>
      <c r="Y1275" s="26">
        <v>0</v>
      </c>
      <c r="Z1275" s="26">
        <v>0</v>
      </c>
      <c r="AA1275" s="26">
        <v>0</v>
      </c>
      <c r="AB1275" s="26">
        <v>0</v>
      </c>
      <c r="AC1275" s="26">
        <v>0</v>
      </c>
      <c r="AD1275" s="26">
        <v>0</v>
      </c>
      <c r="AE1275" s="26">
        <v>0</v>
      </c>
      <c r="AF1275" s="26">
        <v>0</v>
      </c>
      <c r="AG1275" s="26"/>
      <c r="AH1275" s="26">
        <v>0</v>
      </c>
    </row>
    <row r="1276" spans="1:34" x14ac:dyDescent="0.2">
      <c r="A1276" s="12" t="s">
        <v>232</v>
      </c>
      <c r="B1276" s="12" t="s">
        <v>231</v>
      </c>
      <c r="C1276" s="12" t="s">
        <v>96</v>
      </c>
      <c r="D1276" s="12" t="s">
        <v>10</v>
      </c>
      <c r="E1276" s="12" t="s">
        <v>13</v>
      </c>
      <c r="F1276" s="12" t="s">
        <v>14</v>
      </c>
      <c r="G1276" s="26"/>
      <c r="H1276" s="26">
        <v>0</v>
      </c>
      <c r="I1276" s="26">
        <v>0</v>
      </c>
      <c r="J1276" s="26">
        <v>0</v>
      </c>
      <c r="K1276" s="26">
        <v>0</v>
      </c>
      <c r="L1276" s="26">
        <v>0</v>
      </c>
      <c r="M1276" s="26">
        <v>0</v>
      </c>
      <c r="N1276" s="26">
        <v>0</v>
      </c>
      <c r="O1276" s="26">
        <v>0</v>
      </c>
      <c r="P1276" s="26">
        <v>0</v>
      </c>
      <c r="Q1276" s="26">
        <v>0</v>
      </c>
      <c r="R1276" s="26">
        <v>0</v>
      </c>
      <c r="S1276" s="26">
        <v>0</v>
      </c>
      <c r="T1276" s="26">
        <v>0</v>
      </c>
      <c r="U1276" s="26">
        <v>0</v>
      </c>
      <c r="V1276" s="26">
        <v>0</v>
      </c>
      <c r="W1276" s="26">
        <v>0</v>
      </c>
      <c r="X1276" s="26">
        <v>0</v>
      </c>
      <c r="Y1276" s="26">
        <v>0</v>
      </c>
      <c r="Z1276" s="26">
        <v>0</v>
      </c>
      <c r="AA1276" s="26">
        <v>0</v>
      </c>
      <c r="AB1276" s="26">
        <v>0</v>
      </c>
      <c r="AC1276" s="26">
        <v>0</v>
      </c>
      <c r="AD1276" s="26">
        <v>0</v>
      </c>
      <c r="AE1276" s="26">
        <v>0</v>
      </c>
      <c r="AF1276" s="26">
        <v>0</v>
      </c>
      <c r="AG1276" s="26"/>
      <c r="AH1276" s="26">
        <v>0</v>
      </c>
    </row>
    <row r="1277" spans="1:34" x14ac:dyDescent="0.2">
      <c r="A1277" s="12" t="s">
        <v>232</v>
      </c>
      <c r="B1277" s="12" t="s">
        <v>231</v>
      </c>
      <c r="C1277" s="12" t="s">
        <v>97</v>
      </c>
      <c r="D1277" s="12" t="s">
        <v>10</v>
      </c>
      <c r="E1277" s="12" t="s">
        <v>13</v>
      </c>
      <c r="F1277" s="12" t="s">
        <v>14</v>
      </c>
      <c r="G1277" s="26">
        <v>0</v>
      </c>
      <c r="H1277" s="26">
        <v>0</v>
      </c>
      <c r="I1277" s="26"/>
      <c r="J1277" s="26"/>
      <c r="K1277" s="26"/>
      <c r="L1277" s="26">
        <v>0</v>
      </c>
      <c r="M1277" s="26">
        <v>0</v>
      </c>
      <c r="N1277" s="26">
        <v>0</v>
      </c>
      <c r="O1277" s="26">
        <v>0</v>
      </c>
      <c r="P1277" s="26">
        <v>0</v>
      </c>
      <c r="Q1277" s="26">
        <v>0</v>
      </c>
      <c r="R1277" s="26">
        <v>0</v>
      </c>
      <c r="S1277" s="26">
        <v>0</v>
      </c>
      <c r="T1277" s="26">
        <v>0</v>
      </c>
      <c r="U1277" s="26">
        <v>0</v>
      </c>
      <c r="V1277" s="26">
        <v>0</v>
      </c>
      <c r="W1277" s="26">
        <v>0</v>
      </c>
      <c r="X1277" s="26">
        <v>0</v>
      </c>
      <c r="Y1277" s="26">
        <v>0</v>
      </c>
      <c r="Z1277" s="26">
        <v>0</v>
      </c>
      <c r="AA1277" s="26">
        <v>0</v>
      </c>
      <c r="AB1277" s="26">
        <v>0</v>
      </c>
      <c r="AC1277" s="26">
        <v>0</v>
      </c>
      <c r="AD1277" s="26">
        <v>0</v>
      </c>
      <c r="AE1277" s="26">
        <v>0</v>
      </c>
      <c r="AF1277" s="26">
        <v>0</v>
      </c>
      <c r="AG1277" s="26"/>
      <c r="AH1277" s="26">
        <v>0</v>
      </c>
    </row>
    <row r="1278" spans="1:34" x14ac:dyDescent="0.2">
      <c r="A1278" s="12" t="s">
        <v>232</v>
      </c>
      <c r="B1278" s="12" t="s">
        <v>231</v>
      </c>
      <c r="C1278" s="12" t="s">
        <v>98</v>
      </c>
      <c r="D1278" s="12" t="s">
        <v>10</v>
      </c>
      <c r="E1278" s="12" t="s">
        <v>13</v>
      </c>
      <c r="F1278" s="12" t="s">
        <v>14</v>
      </c>
      <c r="G1278" s="26"/>
      <c r="H1278" s="26">
        <v>0</v>
      </c>
      <c r="I1278" s="26"/>
      <c r="J1278" s="26"/>
      <c r="K1278" s="26"/>
      <c r="L1278" s="26"/>
      <c r="M1278" s="26">
        <v>0</v>
      </c>
      <c r="N1278" s="26">
        <v>0</v>
      </c>
      <c r="O1278" s="26">
        <v>0</v>
      </c>
      <c r="P1278" s="26">
        <v>0</v>
      </c>
      <c r="Q1278" s="26">
        <v>0</v>
      </c>
      <c r="R1278" s="26">
        <v>0</v>
      </c>
      <c r="S1278" s="26">
        <v>0</v>
      </c>
      <c r="T1278" s="26">
        <v>0</v>
      </c>
      <c r="U1278" s="26">
        <v>0</v>
      </c>
      <c r="V1278" s="26">
        <v>0</v>
      </c>
      <c r="W1278" s="26">
        <v>0</v>
      </c>
      <c r="X1278" s="26">
        <v>0</v>
      </c>
      <c r="Y1278" s="26">
        <v>0</v>
      </c>
      <c r="Z1278" s="26">
        <v>0</v>
      </c>
      <c r="AA1278" s="26">
        <v>0</v>
      </c>
      <c r="AB1278" s="26">
        <v>0</v>
      </c>
      <c r="AC1278" s="26">
        <v>0</v>
      </c>
      <c r="AD1278" s="26">
        <v>0</v>
      </c>
      <c r="AE1278" s="26">
        <v>0</v>
      </c>
      <c r="AF1278" s="26">
        <v>0</v>
      </c>
      <c r="AG1278" s="26"/>
      <c r="AH1278" s="26">
        <v>0</v>
      </c>
    </row>
    <row r="1279" spans="1:34" x14ac:dyDescent="0.2">
      <c r="A1279" s="12" t="s">
        <v>232</v>
      </c>
      <c r="B1279" s="12" t="s">
        <v>231</v>
      </c>
      <c r="C1279" s="12" t="s">
        <v>99</v>
      </c>
      <c r="D1279" s="12" t="s">
        <v>10</v>
      </c>
      <c r="E1279" s="12" t="s">
        <v>13</v>
      </c>
      <c r="F1279" s="12" t="s">
        <v>14</v>
      </c>
      <c r="G1279" s="26"/>
      <c r="H1279" s="26">
        <v>0</v>
      </c>
      <c r="I1279" s="26"/>
      <c r="J1279" s="26"/>
      <c r="K1279" s="26"/>
      <c r="L1279" s="26">
        <v>0</v>
      </c>
      <c r="M1279" s="26">
        <v>0</v>
      </c>
      <c r="N1279" s="26">
        <v>0.1</v>
      </c>
      <c r="O1279" s="26">
        <v>0.4</v>
      </c>
      <c r="P1279" s="26">
        <v>0</v>
      </c>
      <c r="Q1279" s="26">
        <v>0.1</v>
      </c>
      <c r="R1279" s="26">
        <v>0.1</v>
      </c>
      <c r="S1279" s="26">
        <v>0.1</v>
      </c>
      <c r="T1279" s="26">
        <v>0</v>
      </c>
      <c r="U1279" s="26">
        <v>0</v>
      </c>
      <c r="V1279" s="26">
        <v>0</v>
      </c>
      <c r="W1279" s="26">
        <v>0</v>
      </c>
      <c r="X1279" s="26">
        <v>0</v>
      </c>
      <c r="Y1279" s="26">
        <v>0</v>
      </c>
      <c r="Z1279" s="26">
        <v>0</v>
      </c>
      <c r="AA1279" s="26">
        <v>0</v>
      </c>
      <c r="AB1279" s="26">
        <v>0</v>
      </c>
      <c r="AC1279" s="26">
        <v>0</v>
      </c>
      <c r="AD1279" s="26">
        <v>0</v>
      </c>
      <c r="AE1279" s="26">
        <v>0</v>
      </c>
      <c r="AF1279" s="26">
        <v>0</v>
      </c>
      <c r="AG1279" s="26"/>
      <c r="AH1279" s="26">
        <v>0.1</v>
      </c>
    </row>
    <row r="1280" spans="1:34" x14ac:dyDescent="0.2">
      <c r="A1280" s="12" t="s">
        <v>232</v>
      </c>
      <c r="B1280" s="12" t="s">
        <v>231</v>
      </c>
      <c r="C1280" s="12" t="s">
        <v>100</v>
      </c>
      <c r="D1280" s="12" t="s">
        <v>10</v>
      </c>
      <c r="E1280" s="12" t="s">
        <v>13</v>
      </c>
      <c r="F1280" s="12" t="s">
        <v>14</v>
      </c>
      <c r="G1280" s="26"/>
      <c r="H1280" s="26">
        <v>1.4</v>
      </c>
      <c r="I1280" s="26">
        <v>0</v>
      </c>
      <c r="J1280" s="26">
        <v>18.899999999999999</v>
      </c>
      <c r="K1280" s="26">
        <v>11.5</v>
      </c>
      <c r="L1280" s="26">
        <v>49.2</v>
      </c>
      <c r="M1280" s="26">
        <v>16.3</v>
      </c>
      <c r="N1280" s="26">
        <v>135.80000000000001</v>
      </c>
      <c r="O1280" s="26">
        <v>122.6</v>
      </c>
      <c r="P1280" s="26">
        <v>108</v>
      </c>
      <c r="Q1280" s="26">
        <v>76.400000000000006</v>
      </c>
      <c r="R1280" s="26">
        <v>54.2</v>
      </c>
      <c r="S1280" s="26">
        <v>38.6</v>
      </c>
      <c r="T1280" s="26">
        <v>30</v>
      </c>
      <c r="U1280" s="26">
        <v>0</v>
      </c>
      <c r="V1280" s="26">
        <v>0</v>
      </c>
      <c r="W1280" s="26">
        <v>0</v>
      </c>
      <c r="X1280" s="26">
        <v>0</v>
      </c>
      <c r="Y1280" s="26">
        <v>0</v>
      </c>
      <c r="Z1280" s="26">
        <v>0.1</v>
      </c>
      <c r="AA1280" s="26">
        <v>0</v>
      </c>
      <c r="AB1280" s="26">
        <v>0</v>
      </c>
      <c r="AC1280" s="26">
        <v>0</v>
      </c>
      <c r="AD1280" s="26">
        <v>0</v>
      </c>
      <c r="AE1280" s="26">
        <v>0</v>
      </c>
      <c r="AF1280" s="26">
        <v>0</v>
      </c>
      <c r="AG1280" s="26"/>
      <c r="AH1280" s="26">
        <v>56.4</v>
      </c>
    </row>
    <row r="1281" spans="1:34" x14ac:dyDescent="0.2">
      <c r="A1281" s="12" t="s">
        <v>232</v>
      </c>
      <c r="B1281" s="12" t="s">
        <v>231</v>
      </c>
      <c r="C1281" s="12" t="s">
        <v>101</v>
      </c>
      <c r="D1281" s="12" t="s">
        <v>10</v>
      </c>
      <c r="E1281" s="12" t="s">
        <v>13</v>
      </c>
      <c r="F1281" s="12" t="s">
        <v>14</v>
      </c>
      <c r="G1281" s="26">
        <v>0</v>
      </c>
      <c r="H1281" s="26">
        <v>0</v>
      </c>
      <c r="I1281" s="26"/>
      <c r="J1281" s="26">
        <v>0</v>
      </c>
      <c r="K1281" s="26"/>
      <c r="L1281" s="26"/>
      <c r="M1281" s="26"/>
      <c r="N1281" s="26">
        <v>0</v>
      </c>
      <c r="O1281" s="26">
        <v>0</v>
      </c>
      <c r="P1281" s="26">
        <v>0</v>
      </c>
      <c r="Q1281" s="26">
        <v>0</v>
      </c>
      <c r="R1281" s="26">
        <v>0</v>
      </c>
      <c r="S1281" s="26">
        <v>0</v>
      </c>
      <c r="T1281" s="26">
        <v>0</v>
      </c>
      <c r="U1281" s="26">
        <v>0</v>
      </c>
      <c r="V1281" s="26">
        <v>0</v>
      </c>
      <c r="W1281" s="26">
        <v>0</v>
      </c>
      <c r="X1281" s="26">
        <v>0</v>
      </c>
      <c r="Y1281" s="26">
        <v>0</v>
      </c>
      <c r="Z1281" s="26">
        <v>0</v>
      </c>
      <c r="AA1281" s="26">
        <v>0</v>
      </c>
      <c r="AB1281" s="26">
        <v>0</v>
      </c>
      <c r="AC1281" s="26">
        <v>0</v>
      </c>
      <c r="AD1281" s="26">
        <v>0</v>
      </c>
      <c r="AE1281" s="26">
        <v>0</v>
      </c>
      <c r="AF1281" s="26">
        <v>0</v>
      </c>
      <c r="AG1281" s="26"/>
      <c r="AH1281" s="26">
        <v>0</v>
      </c>
    </row>
    <row r="1282" spans="1:34" x14ac:dyDescent="0.2">
      <c r="A1282" s="12" t="s">
        <v>232</v>
      </c>
      <c r="B1282" s="12" t="s">
        <v>231</v>
      </c>
      <c r="C1282" s="12" t="s">
        <v>102</v>
      </c>
      <c r="D1282" s="12" t="s">
        <v>10</v>
      </c>
      <c r="E1282" s="12" t="s">
        <v>13</v>
      </c>
      <c r="F1282" s="12" t="s">
        <v>14</v>
      </c>
      <c r="G1282" s="26"/>
      <c r="H1282" s="26">
        <v>0</v>
      </c>
      <c r="I1282" s="26"/>
      <c r="J1282" s="26"/>
      <c r="K1282" s="26"/>
      <c r="L1282" s="26"/>
      <c r="M1282" s="26"/>
      <c r="N1282" s="26">
        <v>0</v>
      </c>
      <c r="O1282" s="26">
        <v>0</v>
      </c>
      <c r="P1282" s="26">
        <v>0</v>
      </c>
      <c r="Q1282" s="26">
        <v>0</v>
      </c>
      <c r="R1282" s="26">
        <v>0</v>
      </c>
      <c r="S1282" s="26">
        <v>0</v>
      </c>
      <c r="T1282" s="26">
        <v>0</v>
      </c>
      <c r="U1282" s="26">
        <v>0</v>
      </c>
      <c r="V1282" s="26">
        <v>0</v>
      </c>
      <c r="W1282" s="26">
        <v>0</v>
      </c>
      <c r="X1282" s="26">
        <v>0</v>
      </c>
      <c r="Y1282" s="26">
        <v>0</v>
      </c>
      <c r="Z1282" s="26">
        <v>0</v>
      </c>
      <c r="AA1282" s="26">
        <v>0</v>
      </c>
      <c r="AB1282" s="26">
        <v>0</v>
      </c>
      <c r="AC1282" s="26">
        <v>0</v>
      </c>
      <c r="AD1282" s="26">
        <v>0</v>
      </c>
      <c r="AE1282" s="26">
        <v>0</v>
      </c>
      <c r="AF1282" s="26">
        <v>0</v>
      </c>
      <c r="AG1282" s="26"/>
      <c r="AH1282" s="26">
        <v>0</v>
      </c>
    </row>
    <row r="1283" spans="1:34" x14ac:dyDescent="0.2">
      <c r="A1283" s="12" t="s">
        <v>232</v>
      </c>
      <c r="B1283" s="12" t="s">
        <v>231</v>
      </c>
      <c r="C1283" s="12" t="s">
        <v>103</v>
      </c>
      <c r="D1283" s="12" t="s">
        <v>10</v>
      </c>
      <c r="E1283" s="12" t="s">
        <v>13</v>
      </c>
      <c r="F1283" s="12" t="s">
        <v>14</v>
      </c>
      <c r="G1283" s="26"/>
      <c r="H1283" s="26">
        <v>0</v>
      </c>
      <c r="I1283" s="26"/>
      <c r="J1283" s="26"/>
      <c r="K1283" s="26"/>
      <c r="L1283" s="26"/>
      <c r="M1283" s="26"/>
      <c r="N1283" s="26"/>
      <c r="O1283" s="26"/>
      <c r="P1283" s="26"/>
      <c r="Q1283" s="26">
        <v>0</v>
      </c>
      <c r="R1283" s="26">
        <v>0</v>
      </c>
      <c r="S1283" s="26">
        <v>0</v>
      </c>
      <c r="T1283" s="26"/>
      <c r="U1283" s="26"/>
      <c r="V1283" s="26"/>
      <c r="W1283" s="26"/>
      <c r="X1283" s="26"/>
      <c r="Y1283" s="26">
        <v>0</v>
      </c>
      <c r="Z1283" s="26">
        <v>0</v>
      </c>
      <c r="AA1283" s="26">
        <v>0</v>
      </c>
      <c r="AB1283" s="26">
        <v>0</v>
      </c>
      <c r="AC1283" s="26">
        <v>0</v>
      </c>
      <c r="AD1283" s="26">
        <v>0</v>
      </c>
      <c r="AE1283" s="26">
        <v>0</v>
      </c>
      <c r="AF1283" s="26">
        <v>0</v>
      </c>
      <c r="AG1283" s="26"/>
      <c r="AH1283" s="26">
        <v>0</v>
      </c>
    </row>
    <row r="1284" spans="1:34" x14ac:dyDescent="0.2">
      <c r="A1284" s="12" t="s">
        <v>232</v>
      </c>
      <c r="B1284" s="12" t="s">
        <v>231</v>
      </c>
      <c r="C1284" s="12" t="s">
        <v>104</v>
      </c>
      <c r="D1284" s="12" t="s">
        <v>10</v>
      </c>
      <c r="E1284" s="12" t="s">
        <v>13</v>
      </c>
      <c r="F1284" s="12" t="s">
        <v>14</v>
      </c>
      <c r="G1284" s="26"/>
      <c r="H1284" s="26">
        <v>3</v>
      </c>
      <c r="I1284" s="26">
        <v>9</v>
      </c>
      <c r="J1284" s="26">
        <v>8.8000000000000007</v>
      </c>
      <c r="K1284" s="26">
        <v>4</v>
      </c>
      <c r="L1284" s="26">
        <v>0.1</v>
      </c>
      <c r="M1284" s="26">
        <v>0.1</v>
      </c>
      <c r="N1284" s="26"/>
      <c r="O1284" s="26">
        <v>0</v>
      </c>
      <c r="P1284" s="26">
        <v>0.1</v>
      </c>
      <c r="Q1284" s="26">
        <v>0.1</v>
      </c>
      <c r="R1284" s="26">
        <v>0.1</v>
      </c>
      <c r="S1284" s="26">
        <v>0</v>
      </c>
      <c r="T1284" s="26">
        <v>0</v>
      </c>
      <c r="U1284" s="26">
        <v>0</v>
      </c>
      <c r="V1284" s="26">
        <v>0</v>
      </c>
      <c r="W1284" s="26">
        <v>0</v>
      </c>
      <c r="X1284" s="26">
        <v>0</v>
      </c>
      <c r="Y1284" s="26">
        <v>0</v>
      </c>
      <c r="Z1284" s="26">
        <v>0</v>
      </c>
      <c r="AA1284" s="26">
        <v>0</v>
      </c>
      <c r="AB1284" s="26">
        <v>0</v>
      </c>
      <c r="AC1284" s="26">
        <v>0</v>
      </c>
      <c r="AD1284" s="26">
        <v>0</v>
      </c>
      <c r="AE1284" s="26">
        <v>0</v>
      </c>
      <c r="AF1284" s="26">
        <v>0</v>
      </c>
      <c r="AG1284" s="26"/>
      <c r="AH1284" s="26">
        <v>0.1</v>
      </c>
    </row>
    <row r="1285" spans="1:34" x14ac:dyDescent="0.2">
      <c r="A1285" s="12" t="s">
        <v>232</v>
      </c>
      <c r="B1285" s="12" t="s">
        <v>231</v>
      </c>
      <c r="C1285" s="12" t="s">
        <v>105</v>
      </c>
      <c r="D1285" s="12" t="s">
        <v>10</v>
      </c>
      <c r="E1285" s="12" t="s">
        <v>13</v>
      </c>
      <c r="F1285" s="12" t="s">
        <v>14</v>
      </c>
      <c r="G1285" s="26"/>
      <c r="H1285" s="26">
        <v>0</v>
      </c>
      <c r="I1285" s="26"/>
      <c r="J1285" s="26"/>
      <c r="K1285" s="26"/>
      <c r="L1285" s="26"/>
      <c r="M1285" s="26">
        <v>0</v>
      </c>
      <c r="N1285" s="26">
        <v>0</v>
      </c>
      <c r="O1285" s="26">
        <v>0</v>
      </c>
      <c r="P1285" s="26">
        <v>0</v>
      </c>
      <c r="Q1285" s="26">
        <v>0</v>
      </c>
      <c r="R1285" s="26">
        <v>0</v>
      </c>
      <c r="S1285" s="26">
        <v>0</v>
      </c>
      <c r="T1285" s="26">
        <v>0</v>
      </c>
      <c r="U1285" s="26">
        <v>0</v>
      </c>
      <c r="V1285" s="26">
        <v>0</v>
      </c>
      <c r="W1285" s="26">
        <v>0</v>
      </c>
      <c r="X1285" s="26">
        <v>0</v>
      </c>
      <c r="Y1285" s="26">
        <v>0</v>
      </c>
      <c r="Z1285" s="26">
        <v>0</v>
      </c>
      <c r="AA1285" s="26">
        <v>0</v>
      </c>
      <c r="AB1285" s="26">
        <v>0</v>
      </c>
      <c r="AC1285" s="26">
        <v>0</v>
      </c>
      <c r="AD1285" s="26">
        <v>0</v>
      </c>
      <c r="AE1285" s="26">
        <v>0</v>
      </c>
      <c r="AF1285" s="26">
        <v>0</v>
      </c>
      <c r="AG1285" s="26"/>
      <c r="AH1285" s="26">
        <v>0</v>
      </c>
    </row>
    <row r="1286" spans="1:34" s="12" customFormat="1" x14ac:dyDescent="0.2">
      <c r="A1286" s="12" t="s">
        <v>232</v>
      </c>
      <c r="B1286" s="12" t="s">
        <v>231</v>
      </c>
      <c r="C1286" s="12" t="s">
        <v>106</v>
      </c>
      <c r="D1286" s="12" t="s">
        <v>10</v>
      </c>
      <c r="E1286" s="12" t="s">
        <v>13</v>
      </c>
      <c r="F1286" s="12" t="s">
        <v>14</v>
      </c>
      <c r="G1286" s="26"/>
      <c r="H1286" s="26">
        <v>0</v>
      </c>
      <c r="I1286" s="26"/>
      <c r="J1286" s="26">
        <v>0</v>
      </c>
      <c r="K1286" s="26"/>
      <c r="L1286" s="26"/>
      <c r="M1286" s="26">
        <v>0</v>
      </c>
      <c r="N1286" s="26">
        <v>0</v>
      </c>
      <c r="O1286" s="26">
        <v>0</v>
      </c>
      <c r="P1286" s="26">
        <v>0</v>
      </c>
      <c r="Q1286" s="26">
        <v>0</v>
      </c>
      <c r="R1286" s="26">
        <v>0</v>
      </c>
      <c r="S1286" s="26">
        <v>0</v>
      </c>
      <c r="T1286" s="26">
        <v>0</v>
      </c>
      <c r="U1286" s="26">
        <v>0</v>
      </c>
      <c r="V1286" s="26">
        <v>0</v>
      </c>
      <c r="W1286" s="26">
        <v>0</v>
      </c>
      <c r="X1286" s="26">
        <v>0</v>
      </c>
      <c r="Y1286" s="26">
        <v>0</v>
      </c>
      <c r="Z1286" s="26">
        <v>0</v>
      </c>
      <c r="AA1286" s="26">
        <v>0</v>
      </c>
      <c r="AB1286" s="26">
        <v>0</v>
      </c>
      <c r="AC1286" s="26">
        <v>0</v>
      </c>
      <c r="AD1286" s="26">
        <v>0</v>
      </c>
      <c r="AE1286" s="26">
        <v>0</v>
      </c>
      <c r="AF1286" s="26"/>
      <c r="AG1286" s="26"/>
      <c r="AH1286" s="26">
        <v>0</v>
      </c>
    </row>
    <row r="1287" spans="1:34" s="12" customFormat="1" x14ac:dyDescent="0.2">
      <c r="A1287" s="12" t="s">
        <v>232</v>
      </c>
      <c r="B1287" s="12" t="s">
        <v>231</v>
      </c>
      <c r="C1287" s="12" t="s">
        <v>107</v>
      </c>
      <c r="D1287" s="12" t="s">
        <v>10</v>
      </c>
      <c r="E1287" s="12" t="s">
        <v>13</v>
      </c>
      <c r="F1287" s="12" t="s">
        <v>14</v>
      </c>
      <c r="G1287" s="26"/>
      <c r="H1287" s="26">
        <v>0</v>
      </c>
      <c r="I1287" s="26"/>
      <c r="J1287" s="26"/>
      <c r="K1287" s="26"/>
      <c r="L1287" s="26">
        <v>0</v>
      </c>
      <c r="M1287" s="26">
        <v>0</v>
      </c>
      <c r="N1287" s="26">
        <v>0</v>
      </c>
      <c r="O1287" s="26">
        <v>0</v>
      </c>
      <c r="P1287" s="26">
        <v>0</v>
      </c>
      <c r="Q1287" s="26">
        <v>0</v>
      </c>
      <c r="R1287" s="26">
        <v>0</v>
      </c>
      <c r="S1287" s="26">
        <v>0</v>
      </c>
      <c r="T1287" s="26">
        <v>0</v>
      </c>
      <c r="U1287" s="26">
        <v>0</v>
      </c>
      <c r="V1287" s="26">
        <v>0</v>
      </c>
      <c r="W1287" s="26">
        <v>0</v>
      </c>
      <c r="X1287" s="26">
        <v>0</v>
      </c>
      <c r="Y1287" s="26">
        <v>0</v>
      </c>
      <c r="Z1287" s="26">
        <v>0</v>
      </c>
      <c r="AA1287" s="26">
        <v>0</v>
      </c>
      <c r="AB1287" s="26">
        <v>0</v>
      </c>
      <c r="AC1287" s="26">
        <v>0</v>
      </c>
      <c r="AD1287" s="26">
        <v>0</v>
      </c>
      <c r="AE1287" s="26">
        <v>0</v>
      </c>
      <c r="AF1287" s="26">
        <v>0</v>
      </c>
      <c r="AG1287" s="26"/>
      <c r="AH1287" s="26">
        <v>0</v>
      </c>
    </row>
    <row r="1288" spans="1:34" s="12" customFormat="1" x14ac:dyDescent="0.2">
      <c r="A1288" s="12" t="s">
        <v>232</v>
      </c>
      <c r="B1288" s="12" t="s">
        <v>231</v>
      </c>
      <c r="C1288" s="12" t="s">
        <v>108</v>
      </c>
      <c r="D1288" s="12" t="s">
        <v>10</v>
      </c>
      <c r="E1288" s="12" t="s">
        <v>13</v>
      </c>
      <c r="F1288" s="12" t="s">
        <v>14</v>
      </c>
      <c r="G1288" s="26">
        <v>0</v>
      </c>
      <c r="H1288" s="26">
        <v>0</v>
      </c>
      <c r="I1288" s="26"/>
      <c r="J1288" s="26"/>
      <c r="K1288" s="26"/>
      <c r="L1288" s="26"/>
      <c r="M1288" s="26"/>
      <c r="N1288" s="26">
        <v>0</v>
      </c>
      <c r="O1288" s="26">
        <v>0</v>
      </c>
      <c r="P1288" s="26">
        <v>0</v>
      </c>
      <c r="Q1288" s="26">
        <v>0</v>
      </c>
      <c r="R1288" s="26">
        <v>0</v>
      </c>
      <c r="S1288" s="26">
        <v>0</v>
      </c>
      <c r="T1288" s="26">
        <v>0</v>
      </c>
      <c r="U1288" s="26">
        <v>0</v>
      </c>
      <c r="V1288" s="26">
        <v>0</v>
      </c>
      <c r="W1288" s="26">
        <v>0</v>
      </c>
      <c r="X1288" s="26">
        <v>0</v>
      </c>
      <c r="Y1288" s="26">
        <v>0</v>
      </c>
      <c r="Z1288" s="26">
        <v>0</v>
      </c>
      <c r="AA1288" s="26">
        <v>0</v>
      </c>
      <c r="AB1288" s="26">
        <v>0</v>
      </c>
      <c r="AC1288" s="26">
        <v>0</v>
      </c>
      <c r="AD1288" s="26">
        <v>0</v>
      </c>
      <c r="AE1288" s="26">
        <v>0</v>
      </c>
      <c r="AF1288" s="26">
        <v>0</v>
      </c>
      <c r="AG1288" s="26"/>
      <c r="AH1288" s="26">
        <v>0</v>
      </c>
    </row>
    <row r="1289" spans="1:34" s="12" customFormat="1" x14ac:dyDescent="0.2">
      <c r="A1289" s="12" t="s">
        <v>232</v>
      </c>
      <c r="B1289" s="12" t="s">
        <v>231</v>
      </c>
      <c r="C1289" s="12" t="s">
        <v>109</v>
      </c>
      <c r="D1289" s="12" t="s">
        <v>10</v>
      </c>
      <c r="E1289" s="12" t="s">
        <v>13</v>
      </c>
      <c r="F1289" s="12" t="s">
        <v>14</v>
      </c>
      <c r="G1289" s="26"/>
      <c r="H1289" s="26">
        <v>0</v>
      </c>
      <c r="I1289" s="26"/>
      <c r="J1289" s="26">
        <v>0</v>
      </c>
      <c r="K1289" s="26">
        <v>0</v>
      </c>
      <c r="L1289" s="26">
        <v>0</v>
      </c>
      <c r="M1289" s="26">
        <v>0</v>
      </c>
      <c r="N1289" s="26">
        <v>0</v>
      </c>
      <c r="O1289" s="26">
        <v>0</v>
      </c>
      <c r="P1289" s="26">
        <v>0</v>
      </c>
      <c r="Q1289" s="26">
        <v>0</v>
      </c>
      <c r="R1289" s="26">
        <v>0</v>
      </c>
      <c r="S1289" s="26">
        <v>0</v>
      </c>
      <c r="T1289" s="26">
        <v>0</v>
      </c>
      <c r="U1289" s="26">
        <v>0</v>
      </c>
      <c r="V1289" s="26">
        <v>0</v>
      </c>
      <c r="W1289" s="26">
        <v>0</v>
      </c>
      <c r="X1289" s="26">
        <v>0</v>
      </c>
      <c r="Y1289" s="26">
        <v>0</v>
      </c>
      <c r="Z1289" s="26">
        <v>0</v>
      </c>
      <c r="AA1289" s="26">
        <v>0</v>
      </c>
      <c r="AB1289" s="26">
        <v>0</v>
      </c>
      <c r="AC1289" s="26">
        <v>0</v>
      </c>
      <c r="AD1289" s="26">
        <v>0</v>
      </c>
      <c r="AE1289" s="26">
        <v>0</v>
      </c>
      <c r="AF1289" s="26">
        <v>0</v>
      </c>
      <c r="AG1289" s="26"/>
      <c r="AH1289" s="26">
        <v>0</v>
      </c>
    </row>
    <row r="1290" spans="1:34" s="12" customFormat="1" x14ac:dyDescent="0.2">
      <c r="A1290" s="12" t="s">
        <v>232</v>
      </c>
      <c r="B1290" s="12" t="s">
        <v>231</v>
      </c>
      <c r="C1290" s="12" t="s">
        <v>110</v>
      </c>
      <c r="D1290" s="12" t="s">
        <v>10</v>
      </c>
      <c r="E1290" s="12" t="s">
        <v>13</v>
      </c>
      <c r="F1290" s="12" t="s">
        <v>14</v>
      </c>
      <c r="G1290" s="26"/>
      <c r="H1290" s="26">
        <v>0</v>
      </c>
      <c r="I1290" s="26">
        <v>0</v>
      </c>
      <c r="J1290" s="26">
        <v>0</v>
      </c>
      <c r="K1290" s="26">
        <v>0</v>
      </c>
      <c r="L1290" s="26">
        <v>0</v>
      </c>
      <c r="M1290" s="26">
        <v>0</v>
      </c>
      <c r="N1290" s="26">
        <v>0</v>
      </c>
      <c r="O1290" s="26">
        <v>0</v>
      </c>
      <c r="P1290" s="26">
        <v>0</v>
      </c>
      <c r="Q1290" s="26">
        <v>0</v>
      </c>
      <c r="R1290" s="26">
        <v>0</v>
      </c>
      <c r="S1290" s="26">
        <v>0</v>
      </c>
      <c r="T1290" s="26">
        <v>0</v>
      </c>
      <c r="U1290" s="26">
        <v>0</v>
      </c>
      <c r="V1290" s="26">
        <v>0</v>
      </c>
      <c r="W1290" s="26">
        <v>0</v>
      </c>
      <c r="X1290" s="26">
        <v>0</v>
      </c>
      <c r="Y1290" s="26">
        <v>0</v>
      </c>
      <c r="Z1290" s="26">
        <v>0</v>
      </c>
      <c r="AA1290" s="26">
        <v>0</v>
      </c>
      <c r="AB1290" s="26">
        <v>0</v>
      </c>
      <c r="AC1290" s="26">
        <v>0</v>
      </c>
      <c r="AD1290" s="26">
        <v>0</v>
      </c>
      <c r="AE1290" s="26">
        <v>0</v>
      </c>
      <c r="AF1290" s="26">
        <v>0</v>
      </c>
      <c r="AG1290" s="26"/>
      <c r="AH1290" s="26">
        <v>0</v>
      </c>
    </row>
    <row r="1291" spans="1:34" x14ac:dyDescent="0.2">
      <c r="A1291" s="12" t="s">
        <v>232</v>
      </c>
      <c r="B1291" s="12" t="s">
        <v>231</v>
      </c>
      <c r="C1291" s="12" t="s">
        <v>111</v>
      </c>
      <c r="D1291" s="12" t="s">
        <v>10</v>
      </c>
      <c r="E1291" s="12" t="s">
        <v>13</v>
      </c>
      <c r="F1291" s="12" t="s">
        <v>14</v>
      </c>
      <c r="G1291" s="26"/>
      <c r="H1291" s="26">
        <v>0</v>
      </c>
      <c r="I1291" s="26"/>
      <c r="J1291" s="26"/>
      <c r="K1291" s="26"/>
      <c r="L1291" s="26"/>
      <c r="M1291" s="26">
        <v>0</v>
      </c>
      <c r="N1291" s="26">
        <v>0</v>
      </c>
      <c r="O1291" s="26">
        <v>0</v>
      </c>
      <c r="P1291" s="26">
        <v>0</v>
      </c>
      <c r="Q1291" s="26">
        <v>0</v>
      </c>
      <c r="R1291" s="26">
        <v>0</v>
      </c>
      <c r="S1291" s="26">
        <v>0</v>
      </c>
      <c r="T1291" s="26">
        <v>0</v>
      </c>
      <c r="U1291" s="26">
        <v>0</v>
      </c>
      <c r="V1291" s="26">
        <v>0</v>
      </c>
      <c r="W1291" s="26">
        <v>0</v>
      </c>
      <c r="X1291" s="26">
        <v>0</v>
      </c>
      <c r="Y1291" s="26">
        <v>0</v>
      </c>
      <c r="Z1291" s="26">
        <v>0</v>
      </c>
      <c r="AA1291" s="26">
        <v>0</v>
      </c>
      <c r="AB1291" s="26">
        <v>0</v>
      </c>
      <c r="AC1291" s="26">
        <v>0</v>
      </c>
      <c r="AD1291" s="26">
        <v>0</v>
      </c>
      <c r="AE1291" s="26">
        <v>0</v>
      </c>
      <c r="AF1291" s="26">
        <v>0</v>
      </c>
      <c r="AG1291" s="26"/>
      <c r="AH1291" s="26">
        <v>0</v>
      </c>
    </row>
    <row r="1292" spans="1:34" x14ac:dyDescent="0.2">
      <c r="A1292" s="12" t="s">
        <v>232</v>
      </c>
      <c r="B1292" s="12" t="s">
        <v>231</v>
      </c>
      <c r="C1292" s="12" t="s">
        <v>112</v>
      </c>
      <c r="D1292" s="12" t="s">
        <v>10</v>
      </c>
      <c r="E1292" s="12" t="s">
        <v>13</v>
      </c>
      <c r="F1292" s="12" t="s">
        <v>14</v>
      </c>
      <c r="G1292" s="26">
        <v>0</v>
      </c>
      <c r="H1292" s="26">
        <v>0</v>
      </c>
      <c r="I1292" s="26"/>
      <c r="J1292" s="26"/>
      <c r="K1292" s="26"/>
      <c r="L1292" s="26">
        <v>24.1</v>
      </c>
      <c r="M1292" s="26">
        <v>25.4</v>
      </c>
      <c r="N1292" s="26">
        <v>26.8</v>
      </c>
      <c r="O1292" s="26">
        <v>24</v>
      </c>
      <c r="P1292" s="26">
        <v>31</v>
      </c>
      <c r="Q1292" s="26">
        <v>33.200000000000003</v>
      </c>
      <c r="R1292" s="26">
        <v>32.700000000000003</v>
      </c>
      <c r="S1292" s="26">
        <v>32.700000000000003</v>
      </c>
      <c r="T1292" s="26">
        <v>31.5</v>
      </c>
      <c r="U1292" s="26">
        <v>31</v>
      </c>
      <c r="V1292" s="26">
        <v>31.3</v>
      </c>
      <c r="W1292" s="26">
        <v>31.3</v>
      </c>
      <c r="X1292" s="26">
        <v>0</v>
      </c>
      <c r="Y1292" s="26">
        <v>0</v>
      </c>
      <c r="Z1292" s="26">
        <v>0</v>
      </c>
      <c r="AA1292" s="26">
        <v>0</v>
      </c>
      <c r="AB1292" s="26">
        <v>0</v>
      </c>
      <c r="AC1292" s="26">
        <v>0</v>
      </c>
      <c r="AD1292" s="26">
        <v>0</v>
      </c>
      <c r="AE1292" s="26">
        <v>0</v>
      </c>
      <c r="AF1292" s="26">
        <v>0</v>
      </c>
      <c r="AG1292" s="26"/>
      <c r="AH1292" s="26">
        <v>32.9</v>
      </c>
    </row>
    <row r="1293" spans="1:34" x14ac:dyDescent="0.2">
      <c r="A1293" s="12" t="s">
        <v>232</v>
      </c>
      <c r="B1293" s="12" t="s">
        <v>231</v>
      </c>
      <c r="C1293" s="12" t="s">
        <v>113</v>
      </c>
      <c r="D1293" s="12" t="s">
        <v>10</v>
      </c>
      <c r="E1293" s="12" t="s">
        <v>13</v>
      </c>
      <c r="F1293" s="12" t="s">
        <v>14</v>
      </c>
      <c r="G1293" s="26">
        <v>0</v>
      </c>
      <c r="H1293" s="26">
        <v>0</v>
      </c>
      <c r="I1293" s="26"/>
      <c r="J1293" s="26">
        <v>0</v>
      </c>
      <c r="K1293" s="26"/>
      <c r="L1293" s="26"/>
      <c r="M1293" s="26"/>
      <c r="N1293" s="26">
        <v>0</v>
      </c>
      <c r="O1293" s="26">
        <v>0</v>
      </c>
      <c r="P1293" s="26">
        <v>0</v>
      </c>
      <c r="Q1293" s="26">
        <v>0</v>
      </c>
      <c r="R1293" s="26">
        <v>0</v>
      </c>
      <c r="S1293" s="26">
        <v>0</v>
      </c>
      <c r="T1293" s="26"/>
      <c r="U1293" s="26"/>
      <c r="V1293" s="26">
        <v>0</v>
      </c>
      <c r="W1293" s="26">
        <v>0</v>
      </c>
      <c r="X1293" s="26">
        <v>0</v>
      </c>
      <c r="Y1293" s="26">
        <v>0</v>
      </c>
      <c r="Z1293" s="26">
        <v>0</v>
      </c>
      <c r="AA1293" s="26">
        <v>0</v>
      </c>
      <c r="AB1293" s="26">
        <v>0</v>
      </c>
      <c r="AC1293" s="26">
        <v>0</v>
      </c>
      <c r="AD1293" s="26">
        <v>0</v>
      </c>
      <c r="AE1293" s="26">
        <v>0</v>
      </c>
      <c r="AF1293" s="26">
        <v>0</v>
      </c>
      <c r="AG1293" s="26"/>
      <c r="AH1293" s="26">
        <v>0</v>
      </c>
    </row>
    <row r="1294" spans="1:34" x14ac:dyDescent="0.2">
      <c r="A1294" s="12" t="s">
        <v>232</v>
      </c>
      <c r="B1294" s="12" t="s">
        <v>231</v>
      </c>
      <c r="C1294" s="12" t="s">
        <v>114</v>
      </c>
      <c r="D1294" s="12" t="s">
        <v>10</v>
      </c>
      <c r="E1294" s="12" t="s">
        <v>13</v>
      </c>
      <c r="F1294" s="12" t="s">
        <v>14</v>
      </c>
      <c r="G1294" s="26"/>
      <c r="H1294" s="26">
        <v>0</v>
      </c>
      <c r="I1294" s="26"/>
      <c r="J1294" s="26"/>
      <c r="K1294" s="26"/>
      <c r="L1294" s="26"/>
      <c r="M1294" s="26"/>
      <c r="N1294" s="26">
        <v>0</v>
      </c>
      <c r="O1294" s="26">
        <v>0</v>
      </c>
      <c r="P1294" s="26">
        <v>0</v>
      </c>
      <c r="Q1294" s="26">
        <v>0</v>
      </c>
      <c r="R1294" s="26">
        <v>0</v>
      </c>
      <c r="S1294" s="26">
        <v>0</v>
      </c>
      <c r="T1294" s="26">
        <v>0</v>
      </c>
      <c r="U1294" s="26">
        <v>0</v>
      </c>
      <c r="V1294" s="26">
        <v>0</v>
      </c>
      <c r="W1294" s="26">
        <v>0</v>
      </c>
      <c r="X1294" s="26">
        <v>0</v>
      </c>
      <c r="Y1294" s="26">
        <v>0</v>
      </c>
      <c r="Z1294" s="26">
        <v>0</v>
      </c>
      <c r="AA1294" s="26">
        <v>0</v>
      </c>
      <c r="AB1294" s="26">
        <v>0</v>
      </c>
      <c r="AC1294" s="26">
        <v>0</v>
      </c>
      <c r="AD1294" s="26">
        <v>0</v>
      </c>
      <c r="AE1294" s="26">
        <v>0</v>
      </c>
      <c r="AF1294" s="26">
        <v>0</v>
      </c>
      <c r="AG1294" s="26"/>
      <c r="AH1294" s="26">
        <v>0</v>
      </c>
    </row>
    <row r="1295" spans="1:34" x14ac:dyDescent="0.2">
      <c r="A1295" s="12" t="s">
        <v>232</v>
      </c>
      <c r="B1295" s="12" t="s">
        <v>231</v>
      </c>
      <c r="C1295" s="12" t="s">
        <v>115</v>
      </c>
      <c r="D1295" s="12" t="s">
        <v>10</v>
      </c>
      <c r="E1295" s="12" t="s">
        <v>13</v>
      </c>
      <c r="F1295" s="12" t="s">
        <v>14</v>
      </c>
      <c r="G1295" s="26"/>
      <c r="H1295" s="26">
        <v>4.2</v>
      </c>
      <c r="I1295" s="26">
        <v>23</v>
      </c>
      <c r="J1295" s="26">
        <v>42</v>
      </c>
      <c r="K1295" s="26">
        <v>24.6</v>
      </c>
      <c r="L1295" s="26">
        <v>6.6</v>
      </c>
      <c r="M1295" s="26">
        <v>8.1</v>
      </c>
      <c r="N1295" s="26">
        <v>12.8</v>
      </c>
      <c r="O1295" s="26">
        <v>5.2</v>
      </c>
      <c r="P1295" s="26">
        <v>2.9</v>
      </c>
      <c r="Q1295" s="26">
        <v>2</v>
      </c>
      <c r="R1295" s="26">
        <v>2.5</v>
      </c>
      <c r="S1295" s="26">
        <v>2.5</v>
      </c>
      <c r="T1295" s="26">
        <v>3.5</v>
      </c>
      <c r="U1295" s="26">
        <v>0</v>
      </c>
      <c r="V1295" s="26">
        <v>0</v>
      </c>
      <c r="W1295" s="26">
        <v>0</v>
      </c>
      <c r="X1295" s="26">
        <v>0</v>
      </c>
      <c r="Y1295" s="26">
        <v>0</v>
      </c>
      <c r="Z1295" s="26">
        <v>0</v>
      </c>
      <c r="AA1295" s="26">
        <v>0</v>
      </c>
      <c r="AB1295" s="26">
        <v>0</v>
      </c>
      <c r="AC1295" s="26">
        <v>0</v>
      </c>
      <c r="AD1295" s="26">
        <v>0</v>
      </c>
      <c r="AE1295" s="26">
        <v>0</v>
      </c>
      <c r="AF1295" s="26">
        <v>0</v>
      </c>
      <c r="AG1295" s="26"/>
      <c r="AH1295" s="26">
        <v>2.2999999999999998</v>
      </c>
    </row>
    <row r="1296" spans="1:34" x14ac:dyDescent="0.2">
      <c r="A1296" s="12" t="s">
        <v>232</v>
      </c>
      <c r="B1296" s="12" t="s">
        <v>231</v>
      </c>
      <c r="C1296" s="12" t="s">
        <v>116</v>
      </c>
      <c r="D1296" s="12" t="s">
        <v>10</v>
      </c>
      <c r="E1296" s="12" t="s">
        <v>13</v>
      </c>
      <c r="F1296" s="12" t="s">
        <v>14</v>
      </c>
      <c r="G1296" s="26"/>
      <c r="H1296" s="26">
        <v>0</v>
      </c>
      <c r="I1296" s="26"/>
      <c r="J1296" s="26"/>
      <c r="K1296" s="26"/>
      <c r="L1296" s="26"/>
      <c r="M1296" s="26"/>
      <c r="N1296" s="26">
        <v>0</v>
      </c>
      <c r="O1296" s="26">
        <v>0</v>
      </c>
      <c r="P1296" s="26">
        <v>0</v>
      </c>
      <c r="Q1296" s="26">
        <v>0</v>
      </c>
      <c r="R1296" s="26">
        <v>0</v>
      </c>
      <c r="S1296" s="26">
        <v>0</v>
      </c>
      <c r="T1296" s="26">
        <v>0</v>
      </c>
      <c r="U1296" s="26">
        <v>0</v>
      </c>
      <c r="V1296" s="26">
        <v>0</v>
      </c>
      <c r="W1296" s="26">
        <v>0</v>
      </c>
      <c r="X1296" s="26">
        <v>0</v>
      </c>
      <c r="Y1296" s="26">
        <v>0</v>
      </c>
      <c r="Z1296" s="26">
        <v>0</v>
      </c>
      <c r="AA1296" s="26">
        <v>0</v>
      </c>
      <c r="AB1296" s="26">
        <v>0</v>
      </c>
      <c r="AC1296" s="26">
        <v>0</v>
      </c>
      <c r="AD1296" s="26">
        <v>0</v>
      </c>
      <c r="AE1296" s="26">
        <v>0</v>
      </c>
      <c r="AF1296" s="26">
        <v>0</v>
      </c>
      <c r="AG1296" s="26"/>
      <c r="AH1296" s="26">
        <v>0</v>
      </c>
    </row>
    <row r="1297" spans="1:34" x14ac:dyDescent="0.2">
      <c r="A1297" s="12" t="s">
        <v>232</v>
      </c>
      <c r="B1297" s="12" t="s">
        <v>231</v>
      </c>
      <c r="C1297" s="12" t="s">
        <v>117</v>
      </c>
      <c r="D1297" s="12" t="s">
        <v>10</v>
      </c>
      <c r="E1297" s="12" t="s">
        <v>13</v>
      </c>
      <c r="F1297" s="12" t="s">
        <v>14</v>
      </c>
      <c r="G1297" s="26"/>
      <c r="H1297" s="26">
        <v>0</v>
      </c>
      <c r="I1297" s="26">
        <v>0</v>
      </c>
      <c r="J1297" s="26">
        <v>0</v>
      </c>
      <c r="K1297" s="26">
        <v>0</v>
      </c>
      <c r="L1297" s="26">
        <v>0</v>
      </c>
      <c r="M1297" s="26">
        <v>0</v>
      </c>
      <c r="N1297" s="26">
        <v>0</v>
      </c>
      <c r="O1297" s="26">
        <v>0</v>
      </c>
      <c r="P1297" s="26">
        <v>0</v>
      </c>
      <c r="Q1297" s="26">
        <v>0</v>
      </c>
      <c r="R1297" s="26">
        <v>0</v>
      </c>
      <c r="S1297" s="26">
        <v>0</v>
      </c>
      <c r="T1297" s="26">
        <v>0</v>
      </c>
      <c r="U1297" s="26">
        <v>0</v>
      </c>
      <c r="V1297" s="26">
        <v>0</v>
      </c>
      <c r="W1297" s="26">
        <v>0</v>
      </c>
      <c r="X1297" s="26">
        <v>0</v>
      </c>
      <c r="Y1297" s="26">
        <v>0</v>
      </c>
      <c r="Z1297" s="26">
        <v>0</v>
      </c>
      <c r="AA1297" s="26">
        <v>0</v>
      </c>
      <c r="AB1297" s="26">
        <v>0</v>
      </c>
      <c r="AC1297" s="26">
        <v>0</v>
      </c>
      <c r="AD1297" s="26">
        <v>0</v>
      </c>
      <c r="AE1297" s="26">
        <v>0</v>
      </c>
      <c r="AF1297" s="26">
        <v>0</v>
      </c>
      <c r="AG1297" s="26"/>
      <c r="AH1297" s="26">
        <v>0</v>
      </c>
    </row>
    <row r="1298" spans="1:34" x14ac:dyDescent="0.2">
      <c r="A1298" s="12" t="s">
        <v>232</v>
      </c>
      <c r="B1298" s="12" t="s">
        <v>231</v>
      </c>
      <c r="C1298" s="12" t="s">
        <v>118</v>
      </c>
      <c r="D1298" s="12" t="s">
        <v>10</v>
      </c>
      <c r="E1298" s="12" t="s">
        <v>13</v>
      </c>
      <c r="F1298" s="12" t="s">
        <v>14</v>
      </c>
      <c r="G1298" s="26"/>
      <c r="H1298" s="26">
        <v>0.2</v>
      </c>
      <c r="I1298" s="26"/>
      <c r="J1298" s="26"/>
      <c r="K1298" s="26"/>
      <c r="L1298" s="26">
        <v>0</v>
      </c>
      <c r="M1298" s="26">
        <v>0</v>
      </c>
      <c r="N1298" s="26">
        <v>0</v>
      </c>
      <c r="O1298" s="26">
        <v>0</v>
      </c>
      <c r="P1298" s="26">
        <v>0</v>
      </c>
      <c r="Q1298" s="26">
        <v>0</v>
      </c>
      <c r="R1298" s="26">
        <v>0</v>
      </c>
      <c r="S1298" s="26">
        <v>0</v>
      </c>
      <c r="T1298" s="26">
        <v>0</v>
      </c>
      <c r="U1298" s="26">
        <v>0</v>
      </c>
      <c r="V1298" s="26">
        <v>0</v>
      </c>
      <c r="W1298" s="26">
        <v>0</v>
      </c>
      <c r="X1298" s="26">
        <v>0</v>
      </c>
      <c r="Y1298" s="26">
        <v>0</v>
      </c>
      <c r="Z1298" s="26">
        <v>0</v>
      </c>
      <c r="AA1298" s="26">
        <v>0</v>
      </c>
      <c r="AB1298" s="26">
        <v>0</v>
      </c>
      <c r="AC1298" s="26">
        <v>0</v>
      </c>
      <c r="AD1298" s="26">
        <v>0</v>
      </c>
      <c r="AE1298" s="26">
        <v>0</v>
      </c>
      <c r="AF1298" s="26">
        <v>0</v>
      </c>
      <c r="AG1298" s="26"/>
      <c r="AH1298" s="26">
        <v>0</v>
      </c>
    </row>
    <row r="1299" spans="1:34" x14ac:dyDescent="0.2">
      <c r="A1299" s="12" t="s">
        <v>232</v>
      </c>
      <c r="B1299" s="12" t="s">
        <v>231</v>
      </c>
      <c r="C1299" s="12" t="s">
        <v>119</v>
      </c>
      <c r="D1299" s="12" t="s">
        <v>10</v>
      </c>
      <c r="E1299" s="12" t="s">
        <v>13</v>
      </c>
      <c r="F1299" s="12" t="s">
        <v>14</v>
      </c>
      <c r="G1299" s="26"/>
      <c r="H1299" s="26">
        <v>0</v>
      </c>
      <c r="I1299" s="26"/>
      <c r="J1299" s="26"/>
      <c r="K1299" s="26">
        <v>0</v>
      </c>
      <c r="L1299" s="26">
        <v>0</v>
      </c>
      <c r="M1299" s="26">
        <v>0</v>
      </c>
      <c r="N1299" s="26">
        <v>0</v>
      </c>
      <c r="O1299" s="26">
        <v>0</v>
      </c>
      <c r="P1299" s="26">
        <v>0.3</v>
      </c>
      <c r="Q1299" s="26">
        <v>0</v>
      </c>
      <c r="R1299" s="26">
        <v>0</v>
      </c>
      <c r="S1299" s="26">
        <v>0.1</v>
      </c>
      <c r="T1299" s="26">
        <v>0</v>
      </c>
      <c r="U1299" s="26">
        <v>0</v>
      </c>
      <c r="V1299" s="26">
        <v>0</v>
      </c>
      <c r="W1299" s="26">
        <v>0</v>
      </c>
      <c r="X1299" s="26">
        <v>0</v>
      </c>
      <c r="Y1299" s="26">
        <v>0</v>
      </c>
      <c r="Z1299" s="26">
        <v>0</v>
      </c>
      <c r="AA1299" s="26">
        <v>0</v>
      </c>
      <c r="AB1299" s="26">
        <v>0</v>
      </c>
      <c r="AC1299" s="26">
        <v>0</v>
      </c>
      <c r="AD1299" s="26">
        <v>0</v>
      </c>
      <c r="AE1299" s="26">
        <v>0</v>
      </c>
      <c r="AF1299" s="26">
        <v>0</v>
      </c>
      <c r="AG1299" s="26"/>
      <c r="AH1299" s="26">
        <v>0</v>
      </c>
    </row>
    <row r="1300" spans="1:34" x14ac:dyDescent="0.2">
      <c r="A1300" s="12" t="s">
        <v>232</v>
      </c>
      <c r="B1300" s="12" t="s">
        <v>231</v>
      </c>
      <c r="C1300" s="12" t="s">
        <v>120</v>
      </c>
      <c r="D1300" s="12" t="s">
        <v>10</v>
      </c>
      <c r="E1300" s="12" t="s">
        <v>13</v>
      </c>
      <c r="F1300" s="12" t="s">
        <v>14</v>
      </c>
      <c r="G1300" s="26">
        <v>4.0999999999999996</v>
      </c>
      <c r="H1300" s="26">
        <v>3.9</v>
      </c>
      <c r="I1300" s="26">
        <v>2.7</v>
      </c>
      <c r="J1300" s="26">
        <v>2.4</v>
      </c>
      <c r="K1300" s="26">
        <v>4.5</v>
      </c>
      <c r="L1300" s="26">
        <v>3.4</v>
      </c>
      <c r="M1300" s="26">
        <v>4</v>
      </c>
      <c r="N1300" s="26">
        <v>2.6</v>
      </c>
      <c r="O1300" s="26">
        <v>1.5</v>
      </c>
      <c r="P1300" s="26">
        <v>0.2</v>
      </c>
      <c r="Q1300" s="26">
        <v>0</v>
      </c>
      <c r="R1300" s="26">
        <v>0</v>
      </c>
      <c r="S1300" s="26">
        <v>0</v>
      </c>
      <c r="T1300" s="26">
        <v>0</v>
      </c>
      <c r="U1300" s="26">
        <v>0</v>
      </c>
      <c r="V1300" s="26">
        <v>0</v>
      </c>
      <c r="W1300" s="26">
        <v>0</v>
      </c>
      <c r="X1300" s="26">
        <v>0</v>
      </c>
      <c r="Y1300" s="26">
        <v>0</v>
      </c>
      <c r="Z1300" s="26">
        <v>0</v>
      </c>
      <c r="AA1300" s="26">
        <v>0</v>
      </c>
      <c r="AB1300" s="26">
        <v>0</v>
      </c>
      <c r="AC1300" s="26">
        <v>0</v>
      </c>
      <c r="AD1300" s="26">
        <v>0</v>
      </c>
      <c r="AE1300" s="26">
        <v>0</v>
      </c>
      <c r="AF1300" s="26">
        <v>0</v>
      </c>
      <c r="AG1300" s="26"/>
      <c r="AH1300" s="26">
        <v>0</v>
      </c>
    </row>
    <row r="1301" spans="1:34" x14ac:dyDescent="0.2">
      <c r="A1301" s="12" t="s">
        <v>232</v>
      </c>
      <c r="B1301" s="12" t="s">
        <v>231</v>
      </c>
      <c r="C1301" s="12" t="s">
        <v>121</v>
      </c>
      <c r="D1301" s="12" t="s">
        <v>10</v>
      </c>
      <c r="E1301" s="12" t="s">
        <v>13</v>
      </c>
      <c r="F1301" s="12" t="s">
        <v>14</v>
      </c>
      <c r="G1301" s="26"/>
      <c r="H1301" s="26">
        <v>90</v>
      </c>
      <c r="I1301" s="26">
        <v>150</v>
      </c>
      <c r="J1301" s="26">
        <v>109.1</v>
      </c>
      <c r="K1301" s="26">
        <v>55.1</v>
      </c>
      <c r="L1301" s="26">
        <v>13</v>
      </c>
      <c r="M1301" s="26">
        <v>9.9</v>
      </c>
      <c r="N1301" s="26">
        <v>4</v>
      </c>
      <c r="O1301" s="26">
        <v>3.9</v>
      </c>
      <c r="P1301" s="26">
        <v>0</v>
      </c>
      <c r="Q1301" s="26">
        <v>0</v>
      </c>
      <c r="R1301" s="26">
        <v>0</v>
      </c>
      <c r="S1301" s="26">
        <v>0</v>
      </c>
      <c r="T1301" s="26">
        <v>0</v>
      </c>
      <c r="U1301" s="26">
        <v>0</v>
      </c>
      <c r="V1301" s="26">
        <v>0</v>
      </c>
      <c r="W1301" s="26">
        <v>0</v>
      </c>
      <c r="X1301" s="26">
        <v>0</v>
      </c>
      <c r="Y1301" s="26">
        <v>0</v>
      </c>
      <c r="Z1301" s="26">
        <v>0</v>
      </c>
      <c r="AA1301" s="26">
        <v>0</v>
      </c>
      <c r="AB1301" s="26">
        <v>0</v>
      </c>
      <c r="AC1301" s="26">
        <v>0</v>
      </c>
      <c r="AD1301" s="26">
        <v>0</v>
      </c>
      <c r="AE1301" s="26">
        <v>0</v>
      </c>
      <c r="AF1301" s="26">
        <v>0</v>
      </c>
      <c r="AG1301" s="26"/>
      <c r="AH1301" s="26">
        <v>0</v>
      </c>
    </row>
    <row r="1302" spans="1:34" x14ac:dyDescent="0.2">
      <c r="A1302" s="12" t="s">
        <v>232</v>
      </c>
      <c r="B1302" s="12" t="s">
        <v>231</v>
      </c>
      <c r="C1302" s="12" t="s">
        <v>122</v>
      </c>
      <c r="D1302" s="12" t="s">
        <v>10</v>
      </c>
      <c r="E1302" s="12" t="s">
        <v>13</v>
      </c>
      <c r="F1302" s="12" t="s">
        <v>14</v>
      </c>
      <c r="G1302" s="26"/>
      <c r="H1302" s="26">
        <v>0</v>
      </c>
      <c r="I1302" s="26"/>
      <c r="J1302" s="26"/>
      <c r="K1302" s="26"/>
      <c r="L1302" s="26"/>
      <c r="M1302" s="26"/>
      <c r="N1302" s="26">
        <v>0</v>
      </c>
      <c r="O1302" s="26">
        <v>0.6</v>
      </c>
      <c r="P1302" s="26">
        <v>0</v>
      </c>
      <c r="Q1302" s="26">
        <v>0</v>
      </c>
      <c r="R1302" s="26">
        <v>0</v>
      </c>
      <c r="S1302" s="26">
        <v>0</v>
      </c>
      <c r="T1302" s="26">
        <v>0</v>
      </c>
      <c r="U1302" s="26">
        <v>0</v>
      </c>
      <c r="V1302" s="26">
        <v>0</v>
      </c>
      <c r="W1302" s="26">
        <v>0</v>
      </c>
      <c r="X1302" s="26">
        <v>0</v>
      </c>
      <c r="Y1302" s="26">
        <v>0</v>
      </c>
      <c r="Z1302" s="26">
        <v>0</v>
      </c>
      <c r="AA1302" s="26">
        <v>0</v>
      </c>
      <c r="AB1302" s="26">
        <v>0</v>
      </c>
      <c r="AC1302" s="26">
        <v>0</v>
      </c>
      <c r="AD1302" s="26">
        <v>0</v>
      </c>
      <c r="AE1302" s="26">
        <v>0</v>
      </c>
      <c r="AF1302" s="26"/>
      <c r="AG1302" s="26"/>
      <c r="AH1302" s="26">
        <v>0</v>
      </c>
    </row>
    <row r="1303" spans="1:34" x14ac:dyDescent="0.2">
      <c r="A1303" s="12" t="s">
        <v>232</v>
      </c>
      <c r="B1303" s="12" t="s">
        <v>231</v>
      </c>
      <c r="C1303" s="12" t="s">
        <v>123</v>
      </c>
      <c r="D1303" s="12" t="s">
        <v>10</v>
      </c>
      <c r="E1303" s="12" t="s">
        <v>13</v>
      </c>
      <c r="F1303" s="12" t="s">
        <v>14</v>
      </c>
      <c r="G1303" s="26"/>
      <c r="H1303" s="26">
        <v>1056.5999999999999</v>
      </c>
      <c r="I1303" s="26"/>
      <c r="J1303" s="26"/>
      <c r="K1303" s="26">
        <v>1574.2</v>
      </c>
      <c r="L1303" s="26">
        <v>1310.4000000000001</v>
      </c>
      <c r="M1303" s="26">
        <v>762.2</v>
      </c>
      <c r="N1303" s="26">
        <v>849.1</v>
      </c>
      <c r="O1303" s="26">
        <v>895.4</v>
      </c>
      <c r="P1303" s="26">
        <v>617</v>
      </c>
      <c r="Q1303" s="26">
        <v>364.3</v>
      </c>
      <c r="R1303" s="26">
        <v>600.1</v>
      </c>
      <c r="S1303" s="26">
        <v>575.4</v>
      </c>
      <c r="T1303" s="26">
        <v>593.1</v>
      </c>
      <c r="U1303" s="26">
        <v>563.9</v>
      </c>
      <c r="V1303" s="26">
        <v>499</v>
      </c>
      <c r="W1303" s="26">
        <v>428</v>
      </c>
      <c r="X1303" s="26">
        <v>355.7</v>
      </c>
      <c r="Y1303" s="26">
        <v>279.89999999999998</v>
      </c>
      <c r="Z1303" s="26">
        <v>254.5</v>
      </c>
      <c r="AA1303" s="26">
        <v>216.3</v>
      </c>
      <c r="AB1303" s="26">
        <v>181.4</v>
      </c>
      <c r="AC1303" s="26">
        <v>66.7</v>
      </c>
      <c r="AD1303" s="26">
        <v>10</v>
      </c>
      <c r="AE1303" s="26">
        <v>0</v>
      </c>
      <c r="AF1303" s="26">
        <v>0</v>
      </c>
      <c r="AG1303" s="26"/>
      <c r="AH1303" s="26">
        <v>513.29999999999995</v>
      </c>
    </row>
    <row r="1304" spans="1:34" x14ac:dyDescent="0.2">
      <c r="A1304" s="12" t="s">
        <v>232</v>
      </c>
      <c r="B1304" s="12" t="s">
        <v>231</v>
      </c>
      <c r="C1304" s="12" t="s">
        <v>124</v>
      </c>
      <c r="D1304" s="12" t="s">
        <v>10</v>
      </c>
      <c r="E1304" s="12" t="s">
        <v>13</v>
      </c>
      <c r="F1304" s="12" t="s">
        <v>14</v>
      </c>
      <c r="G1304" s="26"/>
      <c r="H1304" s="26">
        <v>0</v>
      </c>
      <c r="I1304" s="26"/>
      <c r="J1304" s="26"/>
      <c r="K1304" s="26"/>
      <c r="L1304" s="26"/>
      <c r="M1304" s="26"/>
      <c r="N1304" s="26"/>
      <c r="O1304" s="26">
        <v>0</v>
      </c>
      <c r="P1304" s="26">
        <v>0</v>
      </c>
      <c r="Q1304" s="26">
        <v>0</v>
      </c>
      <c r="R1304" s="26">
        <v>0</v>
      </c>
      <c r="S1304" s="26">
        <v>0</v>
      </c>
      <c r="T1304" s="26">
        <v>0</v>
      </c>
      <c r="U1304" s="26">
        <v>0</v>
      </c>
      <c r="V1304" s="26">
        <v>0</v>
      </c>
      <c r="W1304" s="26">
        <v>0</v>
      </c>
      <c r="X1304" s="26">
        <v>0</v>
      </c>
      <c r="Y1304" s="26">
        <v>0</v>
      </c>
      <c r="Z1304" s="26">
        <v>0</v>
      </c>
      <c r="AA1304" s="26">
        <v>0</v>
      </c>
      <c r="AB1304" s="26">
        <v>0</v>
      </c>
      <c r="AC1304" s="26">
        <v>0</v>
      </c>
      <c r="AD1304" s="26">
        <v>0</v>
      </c>
      <c r="AE1304" s="26">
        <v>0</v>
      </c>
      <c r="AF1304" s="26">
        <v>0</v>
      </c>
      <c r="AG1304" s="26"/>
      <c r="AH1304" s="26">
        <v>0</v>
      </c>
    </row>
    <row r="1305" spans="1:34" x14ac:dyDescent="0.2">
      <c r="A1305" s="12" t="s">
        <v>232</v>
      </c>
      <c r="B1305" s="12" t="s">
        <v>231</v>
      </c>
      <c r="C1305" s="12" t="s">
        <v>126</v>
      </c>
      <c r="D1305" s="12" t="s">
        <v>10</v>
      </c>
      <c r="E1305" s="12" t="s">
        <v>13</v>
      </c>
      <c r="F1305" s="12" t="s">
        <v>14</v>
      </c>
      <c r="G1305" s="26">
        <v>0</v>
      </c>
      <c r="H1305" s="26">
        <v>0</v>
      </c>
      <c r="I1305" s="26">
        <v>0</v>
      </c>
      <c r="J1305" s="26">
        <v>0</v>
      </c>
      <c r="K1305" s="26">
        <v>0</v>
      </c>
      <c r="L1305" s="26">
        <v>0</v>
      </c>
      <c r="M1305" s="26">
        <v>0</v>
      </c>
      <c r="N1305" s="26">
        <v>0</v>
      </c>
      <c r="O1305" s="26">
        <v>0</v>
      </c>
      <c r="P1305" s="26">
        <v>0</v>
      </c>
      <c r="Q1305" s="26">
        <v>0</v>
      </c>
      <c r="R1305" s="26">
        <v>0</v>
      </c>
      <c r="S1305" s="26">
        <v>0</v>
      </c>
      <c r="T1305" s="26">
        <v>0</v>
      </c>
      <c r="U1305" s="26">
        <v>0</v>
      </c>
      <c r="V1305" s="26">
        <v>0</v>
      </c>
      <c r="W1305" s="26">
        <v>0</v>
      </c>
      <c r="X1305" s="26">
        <v>0</v>
      </c>
      <c r="Y1305" s="26">
        <v>0</v>
      </c>
      <c r="Z1305" s="26">
        <v>0</v>
      </c>
      <c r="AA1305" s="26">
        <v>0</v>
      </c>
      <c r="AB1305" s="26">
        <v>0</v>
      </c>
      <c r="AC1305" s="26">
        <v>0</v>
      </c>
      <c r="AD1305" s="26">
        <v>0</v>
      </c>
      <c r="AE1305" s="26">
        <v>0</v>
      </c>
      <c r="AF1305" s="26">
        <v>0</v>
      </c>
      <c r="AG1305" s="26"/>
      <c r="AH1305" s="26">
        <v>0</v>
      </c>
    </row>
    <row r="1306" spans="1:34" x14ac:dyDescent="0.2">
      <c r="A1306" s="12" t="s">
        <v>232</v>
      </c>
      <c r="B1306" s="12" t="s">
        <v>231</v>
      </c>
      <c r="C1306" s="12" t="s">
        <v>127</v>
      </c>
      <c r="D1306" s="12" t="s">
        <v>10</v>
      </c>
      <c r="E1306" s="12" t="s">
        <v>13</v>
      </c>
      <c r="F1306" s="12" t="s">
        <v>14</v>
      </c>
      <c r="G1306" s="26"/>
      <c r="H1306" s="26">
        <v>0.4</v>
      </c>
      <c r="I1306" s="26"/>
      <c r="J1306" s="26"/>
      <c r="K1306" s="26">
        <v>0</v>
      </c>
      <c r="L1306" s="26">
        <v>0</v>
      </c>
      <c r="M1306" s="26">
        <v>0</v>
      </c>
      <c r="N1306" s="26">
        <v>0</v>
      </c>
      <c r="O1306" s="26">
        <v>0</v>
      </c>
      <c r="P1306" s="26">
        <v>0</v>
      </c>
      <c r="Q1306" s="26">
        <v>0</v>
      </c>
      <c r="R1306" s="26">
        <v>0</v>
      </c>
      <c r="S1306" s="26">
        <v>0</v>
      </c>
      <c r="T1306" s="26">
        <v>0</v>
      </c>
      <c r="U1306" s="26">
        <v>0</v>
      </c>
      <c r="V1306" s="26">
        <v>0</v>
      </c>
      <c r="W1306" s="26">
        <v>0</v>
      </c>
      <c r="X1306" s="26">
        <v>0</v>
      </c>
      <c r="Y1306" s="26">
        <v>0</v>
      </c>
      <c r="Z1306" s="26">
        <v>0</v>
      </c>
      <c r="AA1306" s="26">
        <v>0</v>
      </c>
      <c r="AB1306" s="26">
        <v>0</v>
      </c>
      <c r="AC1306" s="26">
        <v>0</v>
      </c>
      <c r="AD1306" s="26">
        <v>0</v>
      </c>
      <c r="AE1306" s="26">
        <v>0</v>
      </c>
      <c r="AF1306" s="26">
        <v>0</v>
      </c>
      <c r="AG1306" s="26"/>
      <c r="AH1306" s="26">
        <v>0</v>
      </c>
    </row>
    <row r="1307" spans="1:34" x14ac:dyDescent="0.2">
      <c r="A1307" s="12" t="s">
        <v>232</v>
      </c>
      <c r="B1307" s="12" t="s">
        <v>231</v>
      </c>
      <c r="C1307" s="12" t="s">
        <v>128</v>
      </c>
      <c r="D1307" s="12" t="s">
        <v>10</v>
      </c>
      <c r="E1307" s="12" t="s">
        <v>13</v>
      </c>
      <c r="F1307" s="12" t="s">
        <v>14</v>
      </c>
      <c r="G1307" s="26"/>
      <c r="H1307" s="26">
        <v>0</v>
      </c>
      <c r="I1307" s="26"/>
      <c r="J1307" s="26"/>
      <c r="K1307" s="26"/>
      <c r="L1307" s="26">
        <v>0</v>
      </c>
      <c r="M1307" s="26">
        <v>0</v>
      </c>
      <c r="N1307" s="26">
        <v>0</v>
      </c>
      <c r="O1307" s="26">
        <v>0</v>
      </c>
      <c r="P1307" s="26">
        <v>0</v>
      </c>
      <c r="Q1307" s="26">
        <v>0</v>
      </c>
      <c r="R1307" s="26">
        <v>0</v>
      </c>
      <c r="S1307" s="26">
        <v>0</v>
      </c>
      <c r="T1307" s="26">
        <v>0</v>
      </c>
      <c r="U1307" s="26">
        <v>0</v>
      </c>
      <c r="V1307" s="26">
        <v>0</v>
      </c>
      <c r="W1307" s="26">
        <v>0</v>
      </c>
      <c r="X1307" s="26">
        <v>0</v>
      </c>
      <c r="Y1307" s="26">
        <v>0</v>
      </c>
      <c r="Z1307" s="26">
        <v>0</v>
      </c>
      <c r="AA1307" s="26">
        <v>0</v>
      </c>
      <c r="AB1307" s="26">
        <v>0</v>
      </c>
      <c r="AC1307" s="26">
        <v>0</v>
      </c>
      <c r="AD1307" s="26">
        <v>0</v>
      </c>
      <c r="AE1307" s="26">
        <v>0</v>
      </c>
      <c r="AF1307" s="26">
        <v>0</v>
      </c>
      <c r="AG1307" s="26"/>
      <c r="AH1307" s="26">
        <v>0</v>
      </c>
    </row>
    <row r="1308" spans="1:34" x14ac:dyDescent="0.2">
      <c r="A1308" s="12" t="s">
        <v>232</v>
      </c>
      <c r="B1308" s="12" t="s">
        <v>231</v>
      </c>
      <c r="C1308" s="12" t="s">
        <v>129</v>
      </c>
      <c r="D1308" s="12" t="s">
        <v>10</v>
      </c>
      <c r="E1308" s="12" t="s">
        <v>13</v>
      </c>
      <c r="F1308" s="12" t="s">
        <v>14</v>
      </c>
      <c r="G1308" s="26"/>
      <c r="H1308" s="26">
        <v>0</v>
      </c>
      <c r="I1308" s="26"/>
      <c r="J1308" s="26"/>
      <c r="K1308" s="26"/>
      <c r="L1308" s="26"/>
      <c r="M1308" s="26"/>
      <c r="N1308" s="26">
        <v>0</v>
      </c>
      <c r="O1308" s="26">
        <v>0</v>
      </c>
      <c r="P1308" s="26">
        <v>0</v>
      </c>
      <c r="Q1308" s="26">
        <v>0</v>
      </c>
      <c r="R1308" s="26">
        <v>0</v>
      </c>
      <c r="S1308" s="26">
        <v>0</v>
      </c>
      <c r="T1308" s="26">
        <v>0</v>
      </c>
      <c r="U1308" s="26">
        <v>0</v>
      </c>
      <c r="V1308" s="26">
        <v>0</v>
      </c>
      <c r="W1308" s="26">
        <v>0</v>
      </c>
      <c r="X1308" s="26">
        <v>0</v>
      </c>
      <c r="Y1308" s="26">
        <v>0</v>
      </c>
      <c r="Z1308" s="26">
        <v>0</v>
      </c>
      <c r="AA1308" s="26">
        <v>0</v>
      </c>
      <c r="AB1308" s="26">
        <v>0</v>
      </c>
      <c r="AC1308" s="26">
        <v>0</v>
      </c>
      <c r="AD1308" s="26">
        <v>0</v>
      </c>
      <c r="AE1308" s="26">
        <v>0</v>
      </c>
      <c r="AF1308" s="26">
        <v>0</v>
      </c>
      <c r="AG1308" s="26"/>
      <c r="AH1308" s="26">
        <v>0</v>
      </c>
    </row>
    <row r="1309" spans="1:34" x14ac:dyDescent="0.2">
      <c r="A1309" s="12" t="s">
        <v>232</v>
      </c>
      <c r="B1309" s="12" t="s">
        <v>231</v>
      </c>
      <c r="C1309" s="12" t="s">
        <v>130</v>
      </c>
      <c r="D1309" s="12" t="s">
        <v>10</v>
      </c>
      <c r="E1309" s="12" t="s">
        <v>13</v>
      </c>
      <c r="F1309" s="12" t="s">
        <v>14</v>
      </c>
      <c r="G1309" s="26"/>
      <c r="H1309" s="26">
        <v>0</v>
      </c>
      <c r="I1309" s="26"/>
      <c r="J1309" s="26"/>
      <c r="K1309" s="26"/>
      <c r="L1309" s="26"/>
      <c r="M1309" s="26"/>
      <c r="N1309" s="26"/>
      <c r="O1309" s="26">
        <v>0</v>
      </c>
      <c r="P1309" s="26">
        <v>0</v>
      </c>
      <c r="Q1309" s="26">
        <v>0</v>
      </c>
      <c r="R1309" s="26">
        <v>0</v>
      </c>
      <c r="S1309" s="26">
        <v>0</v>
      </c>
      <c r="T1309" s="26">
        <v>0</v>
      </c>
      <c r="U1309" s="26">
        <v>0</v>
      </c>
      <c r="V1309" s="26">
        <v>0</v>
      </c>
      <c r="W1309" s="26">
        <v>0</v>
      </c>
      <c r="X1309" s="26">
        <v>0</v>
      </c>
      <c r="Y1309" s="26">
        <v>0</v>
      </c>
      <c r="Z1309" s="26">
        <v>0</v>
      </c>
      <c r="AA1309" s="26">
        <v>0</v>
      </c>
      <c r="AB1309" s="26">
        <v>0</v>
      </c>
      <c r="AC1309" s="26">
        <v>0</v>
      </c>
      <c r="AD1309" s="26">
        <v>0</v>
      </c>
      <c r="AE1309" s="26">
        <v>0</v>
      </c>
      <c r="AF1309" s="26">
        <v>0</v>
      </c>
      <c r="AG1309" s="26"/>
      <c r="AH1309" s="26">
        <v>0</v>
      </c>
    </row>
    <row r="1310" spans="1:34" x14ac:dyDescent="0.2">
      <c r="A1310" s="12" t="s">
        <v>232</v>
      </c>
      <c r="B1310" s="12" t="s">
        <v>231</v>
      </c>
      <c r="C1310" s="12" t="s">
        <v>131</v>
      </c>
      <c r="D1310" s="12" t="s">
        <v>10</v>
      </c>
      <c r="E1310" s="12" t="s">
        <v>13</v>
      </c>
      <c r="F1310" s="12" t="s">
        <v>14</v>
      </c>
      <c r="G1310" s="26">
        <v>0</v>
      </c>
      <c r="H1310" s="26">
        <v>0</v>
      </c>
      <c r="I1310" s="26">
        <v>0</v>
      </c>
      <c r="J1310" s="26">
        <v>0</v>
      </c>
      <c r="K1310" s="26">
        <v>0</v>
      </c>
      <c r="L1310" s="26">
        <v>0</v>
      </c>
      <c r="M1310" s="26">
        <v>0</v>
      </c>
      <c r="N1310" s="26">
        <v>0</v>
      </c>
      <c r="O1310" s="26">
        <v>0</v>
      </c>
      <c r="P1310" s="26">
        <v>0</v>
      </c>
      <c r="Q1310" s="26">
        <v>0</v>
      </c>
      <c r="R1310" s="26">
        <v>0</v>
      </c>
      <c r="S1310" s="26">
        <v>0</v>
      </c>
      <c r="T1310" s="26">
        <v>0</v>
      </c>
      <c r="U1310" s="26">
        <v>0</v>
      </c>
      <c r="V1310" s="26">
        <v>0</v>
      </c>
      <c r="W1310" s="26">
        <v>0</v>
      </c>
      <c r="X1310" s="26">
        <v>0</v>
      </c>
      <c r="Y1310" s="26">
        <v>0</v>
      </c>
      <c r="Z1310" s="26">
        <v>0</v>
      </c>
      <c r="AA1310" s="26">
        <v>0</v>
      </c>
      <c r="AB1310" s="26">
        <v>0</v>
      </c>
      <c r="AC1310" s="26">
        <v>0</v>
      </c>
      <c r="AD1310" s="26">
        <v>0</v>
      </c>
      <c r="AE1310" s="26">
        <v>0</v>
      </c>
      <c r="AF1310" s="26">
        <v>0</v>
      </c>
      <c r="AG1310" s="26"/>
      <c r="AH1310" s="26">
        <v>0</v>
      </c>
    </row>
    <row r="1311" spans="1:34" x14ac:dyDescent="0.2">
      <c r="A1311" s="12" t="s">
        <v>232</v>
      </c>
      <c r="B1311" s="12" t="s">
        <v>231</v>
      </c>
      <c r="C1311" s="12" t="s">
        <v>132</v>
      </c>
      <c r="D1311" s="12" t="s">
        <v>10</v>
      </c>
      <c r="E1311" s="12" t="s">
        <v>13</v>
      </c>
      <c r="F1311" s="12" t="s">
        <v>14</v>
      </c>
      <c r="G1311" s="26"/>
      <c r="H1311" s="26">
        <v>0</v>
      </c>
      <c r="I1311" s="26"/>
      <c r="J1311" s="26"/>
      <c r="K1311" s="26">
        <v>20.3</v>
      </c>
      <c r="L1311" s="26">
        <v>8</v>
      </c>
      <c r="M1311" s="26">
        <v>0</v>
      </c>
      <c r="N1311" s="26">
        <v>0</v>
      </c>
      <c r="O1311" s="26">
        <v>0</v>
      </c>
      <c r="P1311" s="26">
        <v>0</v>
      </c>
      <c r="Q1311" s="26">
        <v>1.5</v>
      </c>
      <c r="R1311" s="26">
        <v>62</v>
      </c>
      <c r="S1311" s="26">
        <v>25.8</v>
      </c>
      <c r="T1311" s="26">
        <v>1.7</v>
      </c>
      <c r="U1311" s="26">
        <v>0</v>
      </c>
      <c r="V1311" s="26">
        <v>0</v>
      </c>
      <c r="W1311" s="26">
        <v>0</v>
      </c>
      <c r="X1311" s="26">
        <v>0</v>
      </c>
      <c r="Y1311" s="26">
        <v>0</v>
      </c>
      <c r="Z1311" s="26">
        <v>0.2</v>
      </c>
      <c r="AA1311" s="26">
        <v>0.1</v>
      </c>
      <c r="AB1311" s="26">
        <v>0</v>
      </c>
      <c r="AC1311" s="26">
        <v>0</v>
      </c>
      <c r="AD1311" s="26">
        <v>0</v>
      </c>
      <c r="AE1311" s="26">
        <v>0</v>
      </c>
      <c r="AF1311" s="26"/>
      <c r="AG1311" s="26"/>
      <c r="AH1311" s="26">
        <v>29.8</v>
      </c>
    </row>
    <row r="1312" spans="1:34" x14ac:dyDescent="0.2">
      <c r="A1312" s="12" t="s">
        <v>232</v>
      </c>
      <c r="B1312" s="12" t="s">
        <v>231</v>
      </c>
      <c r="C1312" s="12" t="s">
        <v>133</v>
      </c>
      <c r="D1312" s="12" t="s">
        <v>10</v>
      </c>
      <c r="E1312" s="12" t="s">
        <v>13</v>
      </c>
      <c r="F1312" s="12" t="s">
        <v>14</v>
      </c>
      <c r="G1312" s="26"/>
      <c r="H1312" s="26">
        <v>0</v>
      </c>
      <c r="I1312" s="26">
        <v>0</v>
      </c>
      <c r="J1312" s="26">
        <v>0</v>
      </c>
      <c r="K1312" s="26"/>
      <c r="L1312" s="26">
        <v>0</v>
      </c>
      <c r="M1312" s="26">
        <v>0</v>
      </c>
      <c r="N1312" s="26">
        <v>0</v>
      </c>
      <c r="O1312" s="26">
        <v>0</v>
      </c>
      <c r="P1312" s="26">
        <v>0</v>
      </c>
      <c r="Q1312" s="26">
        <v>0</v>
      </c>
      <c r="R1312" s="26">
        <v>0</v>
      </c>
      <c r="S1312" s="26">
        <v>0</v>
      </c>
      <c r="T1312" s="26">
        <v>0</v>
      </c>
      <c r="U1312" s="26">
        <v>0</v>
      </c>
      <c r="V1312" s="26">
        <v>0</v>
      </c>
      <c r="W1312" s="26">
        <v>0</v>
      </c>
      <c r="X1312" s="26">
        <v>0</v>
      </c>
      <c r="Y1312" s="26">
        <v>0</v>
      </c>
      <c r="Z1312" s="26">
        <v>0</v>
      </c>
      <c r="AA1312" s="26">
        <v>0</v>
      </c>
      <c r="AB1312" s="26">
        <v>0</v>
      </c>
      <c r="AC1312" s="26">
        <v>0</v>
      </c>
      <c r="AD1312" s="26">
        <v>0</v>
      </c>
      <c r="AE1312" s="26">
        <v>0</v>
      </c>
      <c r="AF1312" s="26">
        <v>0</v>
      </c>
      <c r="AG1312" s="26"/>
      <c r="AH1312" s="26">
        <v>0</v>
      </c>
    </row>
    <row r="1313" spans="1:34" x14ac:dyDescent="0.2">
      <c r="A1313" s="12" t="s">
        <v>232</v>
      </c>
      <c r="B1313" s="12" t="s">
        <v>231</v>
      </c>
      <c r="C1313" s="12" t="s">
        <v>134</v>
      </c>
      <c r="D1313" s="12" t="s">
        <v>10</v>
      </c>
      <c r="E1313" s="12" t="s">
        <v>13</v>
      </c>
      <c r="F1313" s="12" t="s">
        <v>14</v>
      </c>
      <c r="G1313" s="26"/>
      <c r="H1313" s="26">
        <v>0</v>
      </c>
      <c r="I1313" s="26"/>
      <c r="J1313" s="26"/>
      <c r="K1313" s="26"/>
      <c r="L1313" s="26"/>
      <c r="M1313" s="26"/>
      <c r="N1313" s="26">
        <v>1.2</v>
      </c>
      <c r="O1313" s="26">
        <v>0</v>
      </c>
      <c r="P1313" s="26">
        <v>6</v>
      </c>
      <c r="Q1313" s="26">
        <v>0</v>
      </c>
      <c r="R1313" s="26">
        <v>0</v>
      </c>
      <c r="S1313" s="26">
        <v>0</v>
      </c>
      <c r="T1313" s="26">
        <v>0</v>
      </c>
      <c r="U1313" s="26">
        <v>0</v>
      </c>
      <c r="V1313" s="26">
        <v>0</v>
      </c>
      <c r="W1313" s="26">
        <v>0</v>
      </c>
      <c r="X1313" s="26">
        <v>0</v>
      </c>
      <c r="Y1313" s="26">
        <v>0</v>
      </c>
      <c r="Z1313" s="26">
        <v>0</v>
      </c>
      <c r="AA1313" s="26">
        <v>0</v>
      </c>
      <c r="AB1313" s="26">
        <v>0</v>
      </c>
      <c r="AC1313" s="26">
        <v>0</v>
      </c>
      <c r="AD1313" s="26">
        <v>0</v>
      </c>
      <c r="AE1313" s="26">
        <v>0</v>
      </c>
      <c r="AF1313" s="26">
        <v>0</v>
      </c>
      <c r="AG1313" s="26"/>
      <c r="AH1313" s="26">
        <v>0</v>
      </c>
    </row>
    <row r="1314" spans="1:34" x14ac:dyDescent="0.2">
      <c r="A1314" s="12" t="s">
        <v>232</v>
      </c>
      <c r="B1314" s="12" t="s">
        <v>231</v>
      </c>
      <c r="C1314" s="12" t="s">
        <v>135</v>
      </c>
      <c r="D1314" s="12" t="s">
        <v>10</v>
      </c>
      <c r="E1314" s="12" t="s">
        <v>13</v>
      </c>
      <c r="F1314" s="12" t="s">
        <v>14</v>
      </c>
      <c r="G1314" s="26"/>
      <c r="H1314" s="26">
        <v>0</v>
      </c>
      <c r="I1314" s="26"/>
      <c r="J1314" s="26">
        <v>0</v>
      </c>
      <c r="K1314" s="26">
        <v>0</v>
      </c>
      <c r="L1314" s="26">
        <v>0</v>
      </c>
      <c r="M1314" s="26">
        <v>0</v>
      </c>
      <c r="N1314" s="26">
        <v>0</v>
      </c>
      <c r="O1314" s="26">
        <v>0</v>
      </c>
      <c r="P1314" s="26">
        <v>0</v>
      </c>
      <c r="Q1314" s="26">
        <v>0</v>
      </c>
      <c r="R1314" s="26">
        <v>0</v>
      </c>
      <c r="S1314" s="26">
        <v>0</v>
      </c>
      <c r="T1314" s="26">
        <v>0</v>
      </c>
      <c r="U1314" s="26">
        <v>0</v>
      </c>
      <c r="V1314" s="26">
        <v>0</v>
      </c>
      <c r="W1314" s="26">
        <v>0</v>
      </c>
      <c r="X1314" s="26">
        <v>0</v>
      </c>
      <c r="Y1314" s="26">
        <v>0</v>
      </c>
      <c r="Z1314" s="26">
        <v>0</v>
      </c>
      <c r="AA1314" s="26">
        <v>0</v>
      </c>
      <c r="AB1314" s="26">
        <v>0</v>
      </c>
      <c r="AC1314" s="26">
        <v>0</v>
      </c>
      <c r="AD1314" s="26">
        <v>0</v>
      </c>
      <c r="AE1314" s="26">
        <v>0</v>
      </c>
      <c r="AF1314" s="26">
        <v>0</v>
      </c>
      <c r="AG1314" s="26"/>
      <c r="AH1314" s="26">
        <v>0</v>
      </c>
    </row>
    <row r="1315" spans="1:34" x14ac:dyDescent="0.2">
      <c r="A1315" s="12" t="s">
        <v>232</v>
      </c>
      <c r="B1315" s="12" t="s">
        <v>231</v>
      </c>
      <c r="C1315" s="12" t="s">
        <v>136</v>
      </c>
      <c r="D1315" s="12" t="s">
        <v>10</v>
      </c>
      <c r="E1315" s="12" t="s">
        <v>13</v>
      </c>
      <c r="F1315" s="12" t="s">
        <v>14</v>
      </c>
      <c r="G1315" s="26">
        <v>0</v>
      </c>
      <c r="H1315" s="26">
        <v>0</v>
      </c>
      <c r="I1315" s="26">
        <v>0</v>
      </c>
      <c r="J1315" s="26">
        <v>0</v>
      </c>
      <c r="K1315" s="26">
        <v>0</v>
      </c>
      <c r="L1315" s="26">
        <v>0</v>
      </c>
      <c r="M1315" s="26">
        <v>0</v>
      </c>
      <c r="N1315" s="26">
        <v>0</v>
      </c>
      <c r="O1315" s="26">
        <v>0</v>
      </c>
      <c r="P1315" s="26">
        <v>0</v>
      </c>
      <c r="Q1315" s="26">
        <v>0</v>
      </c>
      <c r="R1315" s="26">
        <v>0</v>
      </c>
      <c r="S1315" s="26">
        <v>0</v>
      </c>
      <c r="T1315" s="26">
        <v>0</v>
      </c>
      <c r="U1315" s="26">
        <v>0</v>
      </c>
      <c r="V1315" s="26">
        <v>0</v>
      </c>
      <c r="W1315" s="26">
        <v>0</v>
      </c>
      <c r="X1315" s="26">
        <v>0</v>
      </c>
      <c r="Y1315" s="26">
        <v>0</v>
      </c>
      <c r="Z1315" s="26">
        <v>0</v>
      </c>
      <c r="AA1315" s="26">
        <v>0</v>
      </c>
      <c r="AB1315" s="26">
        <v>0</v>
      </c>
      <c r="AC1315" s="26">
        <v>0</v>
      </c>
      <c r="AD1315" s="26">
        <v>0</v>
      </c>
      <c r="AE1315" s="26">
        <v>0</v>
      </c>
      <c r="AF1315" s="26"/>
      <c r="AG1315" s="26"/>
      <c r="AH1315" s="26">
        <v>0</v>
      </c>
    </row>
    <row r="1316" spans="1:34" x14ac:dyDescent="0.2">
      <c r="A1316" s="12" t="s">
        <v>232</v>
      </c>
      <c r="B1316" s="12" t="s">
        <v>231</v>
      </c>
      <c r="C1316" s="12" t="s">
        <v>137</v>
      </c>
      <c r="D1316" s="12" t="s">
        <v>10</v>
      </c>
      <c r="E1316" s="12" t="s">
        <v>13</v>
      </c>
      <c r="F1316" s="12" t="s">
        <v>14</v>
      </c>
      <c r="G1316" s="26"/>
      <c r="H1316" s="26">
        <v>318.7</v>
      </c>
      <c r="I1316" s="26">
        <v>431.3</v>
      </c>
      <c r="J1316" s="26"/>
      <c r="K1316" s="26"/>
      <c r="L1316" s="26">
        <v>130.1</v>
      </c>
      <c r="M1316" s="26">
        <v>149.5</v>
      </c>
      <c r="N1316" s="26">
        <v>14.4</v>
      </c>
      <c r="O1316" s="26">
        <v>0.3</v>
      </c>
      <c r="P1316" s="26">
        <v>0</v>
      </c>
      <c r="Q1316" s="26">
        <v>0</v>
      </c>
      <c r="R1316" s="26">
        <v>0</v>
      </c>
      <c r="S1316" s="26">
        <v>0</v>
      </c>
      <c r="T1316" s="26">
        <v>0</v>
      </c>
      <c r="U1316" s="26">
        <v>0</v>
      </c>
      <c r="V1316" s="26">
        <v>0</v>
      </c>
      <c r="W1316" s="26">
        <v>0</v>
      </c>
      <c r="X1316" s="26">
        <v>0</v>
      </c>
      <c r="Y1316" s="26">
        <v>0</v>
      </c>
      <c r="Z1316" s="26">
        <v>0</v>
      </c>
      <c r="AA1316" s="26">
        <v>0</v>
      </c>
      <c r="AB1316" s="26">
        <v>0</v>
      </c>
      <c r="AC1316" s="26">
        <v>0</v>
      </c>
      <c r="AD1316" s="26">
        <v>0</v>
      </c>
      <c r="AE1316" s="26">
        <v>0</v>
      </c>
      <c r="AF1316" s="26">
        <v>0</v>
      </c>
      <c r="AG1316" s="26"/>
      <c r="AH1316" s="26">
        <v>0</v>
      </c>
    </row>
    <row r="1317" spans="1:34" x14ac:dyDescent="0.2">
      <c r="A1317" s="12" t="s">
        <v>232</v>
      </c>
      <c r="B1317" s="12" t="s">
        <v>231</v>
      </c>
      <c r="C1317" s="12" t="s">
        <v>138</v>
      </c>
      <c r="D1317" s="12" t="s">
        <v>10</v>
      </c>
      <c r="E1317" s="12" t="s">
        <v>13</v>
      </c>
      <c r="F1317" s="12" t="s">
        <v>14</v>
      </c>
      <c r="G1317" s="26"/>
      <c r="H1317" s="26">
        <v>0</v>
      </c>
      <c r="I1317" s="26">
        <v>0</v>
      </c>
      <c r="J1317" s="26">
        <v>0</v>
      </c>
      <c r="K1317" s="26">
        <v>0</v>
      </c>
      <c r="L1317" s="26">
        <v>0</v>
      </c>
      <c r="M1317" s="26">
        <v>0</v>
      </c>
      <c r="N1317" s="26">
        <v>0</v>
      </c>
      <c r="O1317" s="26">
        <v>0</v>
      </c>
      <c r="P1317" s="26">
        <v>0</v>
      </c>
      <c r="Q1317" s="26">
        <v>0</v>
      </c>
      <c r="R1317" s="26">
        <v>0</v>
      </c>
      <c r="S1317" s="26">
        <v>0</v>
      </c>
      <c r="T1317" s="26">
        <v>0</v>
      </c>
      <c r="U1317" s="26">
        <v>0</v>
      </c>
      <c r="V1317" s="26">
        <v>0</v>
      </c>
      <c r="W1317" s="26">
        <v>0</v>
      </c>
      <c r="X1317" s="26">
        <v>0</v>
      </c>
      <c r="Y1317" s="26">
        <v>0</v>
      </c>
      <c r="Z1317" s="26">
        <v>0</v>
      </c>
      <c r="AA1317" s="26">
        <v>0</v>
      </c>
      <c r="AB1317" s="26">
        <v>0</v>
      </c>
      <c r="AC1317" s="26">
        <v>0</v>
      </c>
      <c r="AD1317" s="26">
        <v>0</v>
      </c>
      <c r="AE1317" s="26">
        <v>0</v>
      </c>
      <c r="AF1317" s="26">
        <v>0</v>
      </c>
      <c r="AG1317" s="26"/>
      <c r="AH1317" s="26">
        <v>0</v>
      </c>
    </row>
    <row r="1318" spans="1:34" x14ac:dyDescent="0.2">
      <c r="A1318" s="12" t="s">
        <v>232</v>
      </c>
      <c r="B1318" s="12" t="s">
        <v>231</v>
      </c>
      <c r="C1318" s="12" t="s">
        <v>139</v>
      </c>
      <c r="D1318" s="12" t="s">
        <v>10</v>
      </c>
      <c r="E1318" s="12" t="s">
        <v>13</v>
      </c>
      <c r="F1318" s="12" t="s">
        <v>14</v>
      </c>
      <c r="G1318" s="26"/>
      <c r="H1318" s="26">
        <v>450</v>
      </c>
      <c r="I1318" s="26">
        <v>450</v>
      </c>
      <c r="J1318" s="26">
        <v>450</v>
      </c>
      <c r="K1318" s="26">
        <v>448.8</v>
      </c>
      <c r="L1318" s="26">
        <v>362</v>
      </c>
      <c r="M1318" s="26">
        <v>113.7</v>
      </c>
      <c r="N1318" s="26">
        <v>60.3</v>
      </c>
      <c r="O1318" s="26">
        <v>0</v>
      </c>
      <c r="P1318" s="26">
        <v>0</v>
      </c>
      <c r="Q1318" s="26">
        <v>0</v>
      </c>
      <c r="R1318" s="26">
        <v>0</v>
      </c>
      <c r="S1318" s="26">
        <v>0</v>
      </c>
      <c r="T1318" s="26">
        <v>0</v>
      </c>
      <c r="U1318" s="26">
        <v>0</v>
      </c>
      <c r="V1318" s="26">
        <v>0</v>
      </c>
      <c r="W1318" s="26">
        <v>0</v>
      </c>
      <c r="X1318" s="26">
        <v>0</v>
      </c>
      <c r="Y1318" s="26">
        <v>0</v>
      </c>
      <c r="Z1318" s="26">
        <v>0</v>
      </c>
      <c r="AA1318" s="26">
        <v>0</v>
      </c>
      <c r="AB1318" s="26">
        <v>0</v>
      </c>
      <c r="AC1318" s="26">
        <v>0</v>
      </c>
      <c r="AD1318" s="26">
        <v>0</v>
      </c>
      <c r="AE1318" s="26">
        <v>0</v>
      </c>
      <c r="AF1318" s="26">
        <v>0</v>
      </c>
      <c r="AG1318" s="26"/>
      <c r="AH1318" s="26">
        <v>0</v>
      </c>
    </row>
    <row r="1319" spans="1:34" x14ac:dyDescent="0.2">
      <c r="A1319" s="12" t="s">
        <v>232</v>
      </c>
      <c r="B1319" s="12" t="s">
        <v>231</v>
      </c>
      <c r="C1319" s="12" t="s">
        <v>253</v>
      </c>
      <c r="D1319" s="12" t="s">
        <v>10</v>
      </c>
      <c r="E1319" s="12" t="s">
        <v>13</v>
      </c>
      <c r="F1319" s="12" t="s">
        <v>14</v>
      </c>
      <c r="G1319" s="26">
        <v>0</v>
      </c>
      <c r="H1319" s="26">
        <v>0</v>
      </c>
      <c r="I1319" s="26"/>
      <c r="J1319" s="26"/>
      <c r="K1319" s="26"/>
      <c r="L1319" s="26"/>
      <c r="M1319" s="26"/>
      <c r="N1319" s="26"/>
      <c r="O1319" s="26"/>
      <c r="P1319" s="26"/>
      <c r="Q1319" s="26"/>
      <c r="R1319" s="26"/>
      <c r="S1319" s="26"/>
      <c r="T1319" s="26"/>
      <c r="U1319" s="26"/>
      <c r="V1319" s="26"/>
      <c r="W1319" s="26"/>
      <c r="X1319" s="26"/>
      <c r="Y1319" s="26"/>
      <c r="Z1319" s="26"/>
      <c r="AA1319" s="26"/>
      <c r="AB1319" s="26"/>
      <c r="AC1319" s="26"/>
      <c r="AD1319" s="26"/>
      <c r="AE1319" s="26">
        <v>0</v>
      </c>
      <c r="AF1319" s="26">
        <v>0</v>
      </c>
      <c r="AG1319" s="26"/>
      <c r="AH1319" s="26"/>
    </row>
    <row r="1320" spans="1:34" x14ac:dyDescent="0.2">
      <c r="A1320" s="12" t="s">
        <v>232</v>
      </c>
      <c r="B1320" s="12" t="s">
        <v>231</v>
      </c>
      <c r="C1320" s="12" t="s">
        <v>140</v>
      </c>
      <c r="D1320" s="12" t="s">
        <v>10</v>
      </c>
      <c r="E1320" s="12" t="s">
        <v>13</v>
      </c>
      <c r="F1320" s="12" t="s">
        <v>14</v>
      </c>
      <c r="G1320" s="26"/>
      <c r="H1320" s="26">
        <v>0</v>
      </c>
      <c r="I1320" s="26">
        <v>0.2</v>
      </c>
      <c r="J1320" s="26">
        <v>0.2</v>
      </c>
      <c r="K1320" s="26">
        <v>0.2</v>
      </c>
      <c r="L1320" s="26">
        <v>7.8</v>
      </c>
      <c r="M1320" s="26">
        <v>7.5</v>
      </c>
      <c r="N1320" s="26">
        <v>4.8</v>
      </c>
      <c r="O1320" s="26">
        <v>3.7</v>
      </c>
      <c r="P1320" s="26">
        <v>5.5</v>
      </c>
      <c r="Q1320" s="26">
        <v>3</v>
      </c>
      <c r="R1320" s="26">
        <v>2</v>
      </c>
      <c r="S1320" s="26">
        <v>3.9</v>
      </c>
      <c r="T1320" s="26">
        <v>0</v>
      </c>
      <c r="U1320" s="26">
        <v>0</v>
      </c>
      <c r="V1320" s="26">
        <v>0</v>
      </c>
      <c r="W1320" s="26">
        <v>0</v>
      </c>
      <c r="X1320" s="26">
        <v>0</v>
      </c>
      <c r="Y1320" s="26">
        <v>0</v>
      </c>
      <c r="Z1320" s="26">
        <v>0</v>
      </c>
      <c r="AA1320" s="26">
        <v>0</v>
      </c>
      <c r="AB1320" s="26">
        <v>0.1</v>
      </c>
      <c r="AC1320" s="26">
        <v>0.2</v>
      </c>
      <c r="AD1320" s="26">
        <v>0</v>
      </c>
      <c r="AE1320" s="26">
        <v>0</v>
      </c>
      <c r="AF1320" s="26">
        <v>0</v>
      </c>
      <c r="AG1320" s="26"/>
      <c r="AH1320" s="26">
        <v>3</v>
      </c>
    </row>
    <row r="1321" spans="1:34" x14ac:dyDescent="0.2">
      <c r="A1321" s="12" t="s">
        <v>232</v>
      </c>
      <c r="B1321" s="12" t="s">
        <v>231</v>
      </c>
      <c r="C1321" s="12" t="s">
        <v>141</v>
      </c>
      <c r="D1321" s="12" t="s">
        <v>10</v>
      </c>
      <c r="E1321" s="12" t="s">
        <v>13</v>
      </c>
      <c r="F1321" s="12" t="s">
        <v>14</v>
      </c>
      <c r="G1321" s="26"/>
      <c r="H1321" s="26">
        <v>0.1</v>
      </c>
      <c r="I1321" s="26"/>
      <c r="J1321" s="26">
        <v>0</v>
      </c>
      <c r="K1321" s="26"/>
      <c r="L1321" s="26">
        <v>0</v>
      </c>
      <c r="M1321" s="26">
        <v>0</v>
      </c>
      <c r="N1321" s="26">
        <v>0</v>
      </c>
      <c r="O1321" s="26">
        <v>0.2</v>
      </c>
      <c r="P1321" s="26">
        <v>0</v>
      </c>
      <c r="Q1321" s="26">
        <v>0</v>
      </c>
      <c r="R1321" s="26">
        <v>0</v>
      </c>
      <c r="S1321" s="26">
        <v>0</v>
      </c>
      <c r="T1321" s="26">
        <v>0</v>
      </c>
      <c r="U1321" s="26">
        <v>0</v>
      </c>
      <c r="V1321" s="26">
        <v>0</v>
      </c>
      <c r="W1321" s="26">
        <v>0</v>
      </c>
      <c r="X1321" s="26">
        <v>0</v>
      </c>
      <c r="Y1321" s="26">
        <v>0</v>
      </c>
      <c r="Z1321" s="26">
        <v>0</v>
      </c>
      <c r="AA1321" s="26">
        <v>0</v>
      </c>
      <c r="AB1321" s="26">
        <v>0</v>
      </c>
      <c r="AC1321" s="26">
        <v>0</v>
      </c>
      <c r="AD1321" s="26">
        <v>0</v>
      </c>
      <c r="AE1321" s="26">
        <v>0</v>
      </c>
      <c r="AF1321" s="26">
        <v>0</v>
      </c>
      <c r="AG1321" s="26"/>
      <c r="AH1321" s="26">
        <v>0</v>
      </c>
    </row>
    <row r="1322" spans="1:34" x14ac:dyDescent="0.2">
      <c r="A1322" s="12" t="s">
        <v>232</v>
      </c>
      <c r="B1322" s="12" t="s">
        <v>231</v>
      </c>
      <c r="C1322" s="12" t="s">
        <v>142</v>
      </c>
      <c r="D1322" s="12" t="s">
        <v>10</v>
      </c>
      <c r="E1322" s="12" t="s">
        <v>13</v>
      </c>
      <c r="F1322" s="12" t="s">
        <v>14</v>
      </c>
      <c r="G1322" s="26"/>
      <c r="H1322" s="26">
        <v>0</v>
      </c>
      <c r="I1322" s="26"/>
      <c r="J1322" s="26">
        <v>0</v>
      </c>
      <c r="K1322" s="26"/>
      <c r="L1322" s="26"/>
      <c r="M1322" s="26"/>
      <c r="N1322" s="26">
        <v>0</v>
      </c>
      <c r="O1322" s="26">
        <v>0</v>
      </c>
      <c r="P1322" s="26">
        <v>0</v>
      </c>
      <c r="Q1322" s="26">
        <v>0</v>
      </c>
      <c r="R1322" s="26">
        <v>0</v>
      </c>
      <c r="S1322" s="26">
        <v>0</v>
      </c>
      <c r="T1322" s="26">
        <v>0</v>
      </c>
      <c r="U1322" s="26">
        <v>0</v>
      </c>
      <c r="V1322" s="26">
        <v>0</v>
      </c>
      <c r="W1322" s="26">
        <v>0</v>
      </c>
      <c r="X1322" s="26">
        <v>0</v>
      </c>
      <c r="Y1322" s="26">
        <v>0</v>
      </c>
      <c r="Z1322" s="26">
        <v>0</v>
      </c>
      <c r="AA1322" s="26">
        <v>0</v>
      </c>
      <c r="AB1322" s="26">
        <v>0</v>
      </c>
      <c r="AC1322" s="26">
        <v>0</v>
      </c>
      <c r="AD1322" s="26">
        <v>0</v>
      </c>
      <c r="AE1322" s="26">
        <v>0</v>
      </c>
      <c r="AF1322" s="26">
        <v>0</v>
      </c>
      <c r="AG1322" s="26"/>
      <c r="AH1322" s="26">
        <v>0</v>
      </c>
    </row>
    <row r="1323" spans="1:34" x14ac:dyDescent="0.2">
      <c r="A1323" s="12" t="s">
        <v>232</v>
      </c>
      <c r="B1323" s="12" t="s">
        <v>231</v>
      </c>
      <c r="C1323" s="12" t="s">
        <v>143</v>
      </c>
      <c r="D1323" s="12" t="s">
        <v>10</v>
      </c>
      <c r="E1323" s="12" t="s">
        <v>13</v>
      </c>
      <c r="F1323" s="12" t="s">
        <v>14</v>
      </c>
      <c r="G1323" s="26"/>
      <c r="H1323" s="26">
        <v>0</v>
      </c>
      <c r="I1323" s="26"/>
      <c r="J1323" s="26"/>
      <c r="K1323" s="26"/>
      <c r="L1323" s="26">
        <v>0</v>
      </c>
      <c r="M1323" s="26">
        <v>0</v>
      </c>
      <c r="N1323" s="26">
        <v>0</v>
      </c>
      <c r="O1323" s="26">
        <v>0</v>
      </c>
      <c r="P1323" s="26">
        <v>0</v>
      </c>
      <c r="Q1323" s="26">
        <v>0</v>
      </c>
      <c r="R1323" s="26">
        <v>0</v>
      </c>
      <c r="S1323" s="26">
        <v>0</v>
      </c>
      <c r="T1323" s="26">
        <v>0</v>
      </c>
      <c r="U1323" s="26">
        <v>0</v>
      </c>
      <c r="V1323" s="26">
        <v>0</v>
      </c>
      <c r="W1323" s="26">
        <v>0</v>
      </c>
      <c r="X1323" s="26">
        <v>0</v>
      </c>
      <c r="Y1323" s="26">
        <v>0</v>
      </c>
      <c r="Z1323" s="26">
        <v>0</v>
      </c>
      <c r="AA1323" s="26">
        <v>0</v>
      </c>
      <c r="AB1323" s="26">
        <v>0</v>
      </c>
      <c r="AC1323" s="26">
        <v>0</v>
      </c>
      <c r="AD1323" s="26">
        <v>0</v>
      </c>
      <c r="AE1323" s="26">
        <v>0</v>
      </c>
      <c r="AF1323" s="26">
        <v>0</v>
      </c>
      <c r="AG1323" s="26"/>
      <c r="AH1323" s="26">
        <v>0</v>
      </c>
    </row>
    <row r="1324" spans="1:34" x14ac:dyDescent="0.2">
      <c r="A1324" s="12" t="s">
        <v>232</v>
      </c>
      <c r="B1324" s="12" t="s">
        <v>231</v>
      </c>
      <c r="C1324" s="12" t="s">
        <v>144</v>
      </c>
      <c r="D1324" s="12" t="s">
        <v>10</v>
      </c>
      <c r="E1324" s="12" t="s">
        <v>13</v>
      </c>
      <c r="F1324" s="12" t="s">
        <v>14</v>
      </c>
      <c r="G1324" s="26"/>
      <c r="H1324" s="26">
        <v>0</v>
      </c>
      <c r="I1324" s="26">
        <v>0</v>
      </c>
      <c r="J1324" s="26">
        <v>0</v>
      </c>
      <c r="K1324" s="26">
        <v>0</v>
      </c>
      <c r="L1324" s="26">
        <v>0</v>
      </c>
      <c r="M1324" s="26"/>
      <c r="N1324" s="26">
        <v>0.1</v>
      </c>
      <c r="O1324" s="26">
        <v>0.2</v>
      </c>
      <c r="P1324" s="26">
        <v>0.2</v>
      </c>
      <c r="Q1324" s="26">
        <v>0</v>
      </c>
      <c r="R1324" s="26">
        <v>0</v>
      </c>
      <c r="S1324" s="26">
        <v>0</v>
      </c>
      <c r="T1324" s="26">
        <v>0</v>
      </c>
      <c r="U1324" s="26">
        <v>0</v>
      </c>
      <c r="V1324" s="26">
        <v>0</v>
      </c>
      <c r="W1324" s="26">
        <v>0</v>
      </c>
      <c r="X1324" s="26">
        <v>0</v>
      </c>
      <c r="Y1324" s="26">
        <v>0</v>
      </c>
      <c r="Z1324" s="26">
        <v>0</v>
      </c>
      <c r="AA1324" s="26">
        <v>0</v>
      </c>
      <c r="AB1324" s="26">
        <v>0</v>
      </c>
      <c r="AC1324" s="26">
        <v>0</v>
      </c>
      <c r="AD1324" s="26">
        <v>0</v>
      </c>
      <c r="AE1324" s="26">
        <v>0</v>
      </c>
      <c r="AF1324" s="26">
        <v>0</v>
      </c>
      <c r="AG1324" s="26"/>
      <c r="AH1324" s="26">
        <v>0</v>
      </c>
    </row>
    <row r="1325" spans="1:34" x14ac:dyDescent="0.2">
      <c r="A1325" s="12" t="s">
        <v>232</v>
      </c>
      <c r="B1325" s="12" t="s">
        <v>231</v>
      </c>
      <c r="C1325" s="12" t="s">
        <v>145</v>
      </c>
      <c r="D1325" s="12" t="s">
        <v>10</v>
      </c>
      <c r="E1325" s="12" t="s">
        <v>13</v>
      </c>
      <c r="F1325" s="12" t="s">
        <v>14</v>
      </c>
      <c r="G1325" s="26"/>
      <c r="H1325" s="26">
        <v>576.6</v>
      </c>
      <c r="I1325" s="26"/>
      <c r="J1325" s="26">
        <v>715</v>
      </c>
      <c r="K1325" s="26">
        <v>793.4</v>
      </c>
      <c r="L1325" s="26">
        <v>468.8</v>
      </c>
      <c r="M1325" s="26">
        <v>294.8</v>
      </c>
      <c r="N1325" s="26">
        <v>223.6</v>
      </c>
      <c r="O1325" s="26">
        <v>114.1</v>
      </c>
      <c r="P1325" s="26">
        <v>104.3</v>
      </c>
      <c r="Q1325" s="26">
        <v>84.7</v>
      </c>
      <c r="R1325" s="26">
        <v>45.5</v>
      </c>
      <c r="S1325" s="26">
        <v>33.5</v>
      </c>
      <c r="T1325" s="26">
        <v>33.5</v>
      </c>
      <c r="U1325" s="26">
        <v>2.9</v>
      </c>
      <c r="V1325" s="26">
        <v>2.4</v>
      </c>
      <c r="W1325" s="26">
        <v>0</v>
      </c>
      <c r="X1325" s="26">
        <v>0</v>
      </c>
      <c r="Y1325" s="26">
        <v>0</v>
      </c>
      <c r="Z1325" s="26">
        <v>0</v>
      </c>
      <c r="AA1325" s="26">
        <v>0</v>
      </c>
      <c r="AB1325" s="26">
        <v>0</v>
      </c>
      <c r="AC1325" s="26">
        <v>0</v>
      </c>
      <c r="AD1325" s="26">
        <v>0</v>
      </c>
      <c r="AE1325" s="26">
        <v>0</v>
      </c>
      <c r="AF1325" s="26">
        <v>0</v>
      </c>
      <c r="AG1325" s="26"/>
      <c r="AH1325" s="26">
        <v>54.6</v>
      </c>
    </row>
    <row r="1326" spans="1:34" x14ac:dyDescent="0.2">
      <c r="A1326" s="12" t="s">
        <v>232</v>
      </c>
      <c r="B1326" s="12" t="s">
        <v>231</v>
      </c>
      <c r="C1326" s="12" t="s">
        <v>146</v>
      </c>
      <c r="D1326" s="12" t="s">
        <v>10</v>
      </c>
      <c r="E1326" s="12" t="s">
        <v>13</v>
      </c>
      <c r="F1326" s="12" t="s">
        <v>14</v>
      </c>
      <c r="G1326" s="26"/>
      <c r="H1326" s="26">
        <v>0</v>
      </c>
      <c r="I1326" s="26"/>
      <c r="J1326" s="26"/>
      <c r="K1326" s="26"/>
      <c r="L1326" s="26"/>
      <c r="M1326" s="26"/>
      <c r="N1326" s="26">
        <v>0</v>
      </c>
      <c r="O1326" s="26">
        <v>0</v>
      </c>
      <c r="P1326" s="26">
        <v>0</v>
      </c>
      <c r="Q1326" s="26">
        <v>0</v>
      </c>
      <c r="R1326" s="26">
        <v>0</v>
      </c>
      <c r="S1326" s="26">
        <v>0</v>
      </c>
      <c r="T1326" s="26">
        <v>0</v>
      </c>
      <c r="U1326" s="26">
        <v>0</v>
      </c>
      <c r="V1326" s="26">
        <v>0</v>
      </c>
      <c r="W1326" s="26">
        <v>0</v>
      </c>
      <c r="X1326" s="26">
        <v>0</v>
      </c>
      <c r="Y1326" s="26">
        <v>0</v>
      </c>
      <c r="Z1326" s="26">
        <v>0</v>
      </c>
      <c r="AA1326" s="26">
        <v>0</v>
      </c>
      <c r="AB1326" s="26">
        <v>0</v>
      </c>
      <c r="AC1326" s="26">
        <v>0</v>
      </c>
      <c r="AD1326" s="26">
        <v>0</v>
      </c>
      <c r="AE1326" s="26">
        <v>0</v>
      </c>
      <c r="AF1326" s="26">
        <v>0</v>
      </c>
      <c r="AG1326" s="26"/>
      <c r="AH1326" s="26">
        <v>0</v>
      </c>
    </row>
    <row r="1327" spans="1:34" x14ac:dyDescent="0.2">
      <c r="A1327" s="12" t="s">
        <v>232</v>
      </c>
      <c r="B1327" s="12" t="s">
        <v>231</v>
      </c>
      <c r="C1327" s="12" t="s">
        <v>238</v>
      </c>
      <c r="D1327" s="12" t="s">
        <v>10</v>
      </c>
      <c r="E1327" s="12" t="s">
        <v>13</v>
      </c>
      <c r="F1327" s="12" t="s">
        <v>14</v>
      </c>
      <c r="G1327" s="26"/>
      <c r="H1327" s="26">
        <v>0</v>
      </c>
      <c r="I1327" s="26"/>
      <c r="J1327" s="26"/>
      <c r="K1327" s="26"/>
      <c r="L1327" s="26"/>
      <c r="M1327" s="26"/>
      <c r="N1327" s="26">
        <v>0.1</v>
      </c>
      <c r="O1327" s="26">
        <v>0.1</v>
      </c>
      <c r="P1327" s="26">
        <v>0.1</v>
      </c>
      <c r="Q1327" s="26">
        <v>0.1</v>
      </c>
      <c r="R1327" s="26">
        <v>0.1</v>
      </c>
      <c r="S1327" s="26">
        <v>0</v>
      </c>
      <c r="T1327" s="26"/>
      <c r="U1327" s="26"/>
      <c r="V1327" s="26"/>
      <c r="W1327" s="26"/>
      <c r="X1327" s="26"/>
      <c r="Y1327" s="26"/>
      <c r="Z1327" s="26">
        <v>0</v>
      </c>
      <c r="AA1327" s="26"/>
      <c r="AB1327" s="26">
        <v>0</v>
      </c>
      <c r="AC1327" s="26">
        <v>0</v>
      </c>
      <c r="AD1327" s="26">
        <v>0</v>
      </c>
      <c r="AE1327" s="26">
        <v>0</v>
      </c>
      <c r="AF1327" s="26">
        <v>0</v>
      </c>
      <c r="AG1327" s="26"/>
      <c r="AH1327" s="26">
        <v>0.1</v>
      </c>
    </row>
    <row r="1328" spans="1:34" x14ac:dyDescent="0.2">
      <c r="A1328" s="12" t="s">
        <v>232</v>
      </c>
      <c r="B1328" s="12" t="s">
        <v>231</v>
      </c>
      <c r="C1328" s="12" t="s">
        <v>147</v>
      </c>
      <c r="D1328" s="12" t="s">
        <v>10</v>
      </c>
      <c r="E1328" s="12" t="s">
        <v>13</v>
      </c>
      <c r="F1328" s="12" t="s">
        <v>14</v>
      </c>
      <c r="G1328" s="26"/>
      <c r="H1328" s="26">
        <v>0</v>
      </c>
      <c r="I1328" s="26"/>
      <c r="J1328" s="26"/>
      <c r="K1328" s="26"/>
      <c r="L1328" s="26"/>
      <c r="M1328" s="26"/>
      <c r="N1328" s="26">
        <v>0</v>
      </c>
      <c r="O1328" s="26">
        <v>0</v>
      </c>
      <c r="P1328" s="26">
        <v>0</v>
      </c>
      <c r="Q1328" s="26">
        <v>0</v>
      </c>
      <c r="R1328" s="26">
        <v>0</v>
      </c>
      <c r="S1328" s="26">
        <v>0</v>
      </c>
      <c r="T1328" s="26">
        <v>0</v>
      </c>
      <c r="U1328" s="26">
        <v>0</v>
      </c>
      <c r="V1328" s="26">
        <v>0</v>
      </c>
      <c r="W1328" s="26">
        <v>0</v>
      </c>
      <c r="X1328" s="26">
        <v>0</v>
      </c>
      <c r="Y1328" s="26">
        <v>0</v>
      </c>
      <c r="Z1328" s="26">
        <v>0</v>
      </c>
      <c r="AA1328" s="26">
        <v>0</v>
      </c>
      <c r="AB1328" s="26">
        <v>0</v>
      </c>
      <c r="AC1328" s="26">
        <v>0</v>
      </c>
      <c r="AD1328" s="26">
        <v>0</v>
      </c>
      <c r="AE1328" s="26">
        <v>0</v>
      </c>
      <c r="AF1328" s="26">
        <v>0</v>
      </c>
      <c r="AG1328" s="26"/>
      <c r="AH1328" s="26">
        <v>0</v>
      </c>
    </row>
    <row r="1329" spans="1:34" x14ac:dyDescent="0.2">
      <c r="A1329" s="12" t="s">
        <v>232</v>
      </c>
      <c r="B1329" s="12" t="s">
        <v>231</v>
      </c>
      <c r="C1329" s="12" t="s">
        <v>148</v>
      </c>
      <c r="D1329" s="12" t="s">
        <v>10</v>
      </c>
      <c r="E1329" s="12" t="s">
        <v>13</v>
      </c>
      <c r="F1329" s="12" t="s">
        <v>14</v>
      </c>
      <c r="G1329" s="26"/>
      <c r="H1329" s="26">
        <v>0</v>
      </c>
      <c r="I1329" s="26"/>
      <c r="J1329" s="26"/>
      <c r="K1329" s="26"/>
      <c r="L1329" s="26"/>
      <c r="M1329" s="26"/>
      <c r="N1329" s="26">
        <v>0</v>
      </c>
      <c r="O1329" s="26">
        <v>0</v>
      </c>
      <c r="P1329" s="26">
        <v>0</v>
      </c>
      <c r="Q1329" s="26">
        <v>0</v>
      </c>
      <c r="R1329" s="26">
        <v>0</v>
      </c>
      <c r="S1329" s="26">
        <v>0</v>
      </c>
      <c r="T1329" s="26">
        <v>0</v>
      </c>
      <c r="U1329" s="26">
        <v>0</v>
      </c>
      <c r="V1329" s="26">
        <v>0</v>
      </c>
      <c r="W1329" s="26">
        <v>0</v>
      </c>
      <c r="X1329" s="26">
        <v>0</v>
      </c>
      <c r="Y1329" s="26">
        <v>0</v>
      </c>
      <c r="Z1329" s="26">
        <v>0</v>
      </c>
      <c r="AA1329" s="26">
        <v>0</v>
      </c>
      <c r="AB1329" s="26">
        <v>0</v>
      </c>
      <c r="AC1329" s="26">
        <v>0</v>
      </c>
      <c r="AD1329" s="26">
        <v>0</v>
      </c>
      <c r="AE1329" s="26">
        <v>0</v>
      </c>
      <c r="AF1329" s="26">
        <v>0</v>
      </c>
      <c r="AG1329" s="26"/>
      <c r="AH1329" s="26">
        <v>0</v>
      </c>
    </row>
    <row r="1330" spans="1:34" x14ac:dyDescent="0.2">
      <c r="A1330" s="12" t="s">
        <v>232</v>
      </c>
      <c r="B1330" s="12" t="s">
        <v>231</v>
      </c>
      <c r="C1330" s="12" t="s">
        <v>149</v>
      </c>
      <c r="D1330" s="12" t="s">
        <v>10</v>
      </c>
      <c r="E1330" s="12" t="s">
        <v>13</v>
      </c>
      <c r="F1330" s="12" t="s">
        <v>14</v>
      </c>
      <c r="G1330" s="26"/>
      <c r="H1330" s="26">
        <v>2</v>
      </c>
      <c r="I1330" s="26">
        <v>2</v>
      </c>
      <c r="J1330" s="26">
        <v>2</v>
      </c>
      <c r="K1330" s="26">
        <v>2.6</v>
      </c>
      <c r="L1330" s="26">
        <v>2.6</v>
      </c>
      <c r="M1330" s="26">
        <v>1.1000000000000001</v>
      </c>
      <c r="N1330" s="26">
        <v>1.1000000000000001</v>
      </c>
      <c r="O1330" s="26">
        <v>1.1000000000000001</v>
      </c>
      <c r="P1330" s="26">
        <v>1.1000000000000001</v>
      </c>
      <c r="Q1330" s="26">
        <v>1.1000000000000001</v>
      </c>
      <c r="R1330" s="26">
        <v>1</v>
      </c>
      <c r="S1330" s="26">
        <v>0</v>
      </c>
      <c r="T1330" s="26">
        <v>0.1</v>
      </c>
      <c r="U1330" s="26">
        <v>0.3</v>
      </c>
      <c r="V1330" s="26">
        <v>0</v>
      </c>
      <c r="W1330" s="26">
        <v>0</v>
      </c>
      <c r="X1330" s="26">
        <v>0</v>
      </c>
      <c r="Y1330" s="26">
        <v>0</v>
      </c>
      <c r="Z1330" s="26">
        <v>0</v>
      </c>
      <c r="AA1330" s="26">
        <v>0</v>
      </c>
      <c r="AB1330" s="26">
        <v>0</v>
      </c>
      <c r="AC1330" s="26">
        <v>0</v>
      </c>
      <c r="AD1330" s="26">
        <v>0</v>
      </c>
      <c r="AE1330" s="26">
        <v>0</v>
      </c>
      <c r="AF1330" s="26">
        <v>0</v>
      </c>
      <c r="AG1330" s="26"/>
      <c r="AH1330" s="26">
        <v>0.7</v>
      </c>
    </row>
    <row r="1331" spans="1:34" x14ac:dyDescent="0.2">
      <c r="A1331" s="12" t="s">
        <v>232</v>
      </c>
      <c r="B1331" s="12" t="s">
        <v>231</v>
      </c>
      <c r="C1331" s="12" t="s">
        <v>150</v>
      </c>
      <c r="D1331" s="12" t="s">
        <v>10</v>
      </c>
      <c r="E1331" s="12" t="s">
        <v>13</v>
      </c>
      <c r="F1331" s="12" t="s">
        <v>14</v>
      </c>
      <c r="G1331" s="26"/>
      <c r="H1331" s="26">
        <v>0</v>
      </c>
      <c r="I1331" s="26">
        <v>1.4</v>
      </c>
      <c r="J1331" s="26">
        <v>1</v>
      </c>
      <c r="K1331" s="26">
        <v>0</v>
      </c>
      <c r="L1331" s="26">
        <v>0</v>
      </c>
      <c r="M1331" s="26">
        <v>0</v>
      </c>
      <c r="N1331" s="26">
        <v>0</v>
      </c>
      <c r="O1331" s="26">
        <v>0</v>
      </c>
      <c r="P1331" s="26">
        <v>0.1</v>
      </c>
      <c r="Q1331" s="26">
        <v>0.1</v>
      </c>
      <c r="R1331" s="26">
        <v>0.1</v>
      </c>
      <c r="S1331" s="26">
        <v>0.1</v>
      </c>
      <c r="T1331" s="26">
        <v>0</v>
      </c>
      <c r="U1331" s="26">
        <v>0</v>
      </c>
      <c r="V1331" s="26">
        <v>0</v>
      </c>
      <c r="W1331" s="26">
        <v>0</v>
      </c>
      <c r="X1331" s="26">
        <v>0</v>
      </c>
      <c r="Y1331" s="26">
        <v>0</v>
      </c>
      <c r="Z1331" s="26">
        <v>0</v>
      </c>
      <c r="AA1331" s="26">
        <v>0</v>
      </c>
      <c r="AB1331" s="26">
        <v>0</v>
      </c>
      <c r="AC1331" s="26">
        <v>0</v>
      </c>
      <c r="AD1331" s="26">
        <v>0</v>
      </c>
      <c r="AE1331" s="26">
        <v>0</v>
      </c>
      <c r="AF1331" s="26">
        <v>0</v>
      </c>
      <c r="AG1331" s="26"/>
      <c r="AH1331" s="26">
        <v>0.1</v>
      </c>
    </row>
    <row r="1332" spans="1:34" x14ac:dyDescent="0.2">
      <c r="A1332" s="12" t="s">
        <v>232</v>
      </c>
      <c r="B1332" s="12" t="s">
        <v>231</v>
      </c>
      <c r="C1332" s="12" t="s">
        <v>151</v>
      </c>
      <c r="D1332" s="12" t="s">
        <v>10</v>
      </c>
      <c r="E1332" s="12" t="s">
        <v>13</v>
      </c>
      <c r="F1332" s="12" t="s">
        <v>14</v>
      </c>
      <c r="G1332" s="26"/>
      <c r="H1332" s="26">
        <v>100</v>
      </c>
      <c r="I1332" s="26"/>
      <c r="J1332" s="26"/>
      <c r="K1332" s="26">
        <v>151.1</v>
      </c>
      <c r="L1332" s="26">
        <v>103.6</v>
      </c>
      <c r="M1332" s="26">
        <v>116</v>
      </c>
      <c r="N1332" s="26">
        <v>113.6</v>
      </c>
      <c r="O1332" s="26">
        <v>172.2</v>
      </c>
      <c r="P1332" s="26">
        <v>8.6999999999999993</v>
      </c>
      <c r="Q1332" s="26">
        <v>45.8</v>
      </c>
      <c r="R1332" s="26">
        <v>44</v>
      </c>
      <c r="S1332" s="26">
        <v>22.5</v>
      </c>
      <c r="T1332" s="26">
        <v>11.4</v>
      </c>
      <c r="U1332" s="26">
        <v>10.8</v>
      </c>
      <c r="V1332" s="26">
        <v>10.8</v>
      </c>
      <c r="W1332" s="26">
        <v>4</v>
      </c>
      <c r="X1332" s="26">
        <v>5.9</v>
      </c>
      <c r="Y1332" s="26">
        <v>0</v>
      </c>
      <c r="Z1332" s="26">
        <v>0</v>
      </c>
      <c r="AA1332" s="26">
        <v>0</v>
      </c>
      <c r="AB1332" s="26">
        <v>0</v>
      </c>
      <c r="AC1332" s="26">
        <v>0</v>
      </c>
      <c r="AD1332" s="26">
        <v>0</v>
      </c>
      <c r="AE1332" s="26">
        <v>0</v>
      </c>
      <c r="AF1332" s="26">
        <v>0</v>
      </c>
      <c r="AG1332" s="26"/>
      <c r="AH1332" s="26">
        <v>37.4</v>
      </c>
    </row>
    <row r="1333" spans="1:34" x14ac:dyDescent="0.2">
      <c r="A1333" s="12" t="s">
        <v>232</v>
      </c>
      <c r="B1333" s="12" t="s">
        <v>231</v>
      </c>
      <c r="C1333" s="12" t="s">
        <v>152</v>
      </c>
      <c r="D1333" s="12" t="s">
        <v>10</v>
      </c>
      <c r="E1333" s="12" t="s">
        <v>13</v>
      </c>
      <c r="F1333" s="12" t="s">
        <v>14</v>
      </c>
      <c r="G1333" s="26"/>
      <c r="H1333" s="26">
        <v>0</v>
      </c>
      <c r="I1333" s="26">
        <v>0</v>
      </c>
      <c r="J1333" s="26">
        <v>0</v>
      </c>
      <c r="K1333" s="26">
        <v>0</v>
      </c>
      <c r="L1333" s="26">
        <v>0</v>
      </c>
      <c r="M1333" s="26">
        <v>0</v>
      </c>
      <c r="N1333" s="26">
        <v>0</v>
      </c>
      <c r="O1333" s="26">
        <v>0</v>
      </c>
      <c r="P1333" s="26">
        <v>0</v>
      </c>
      <c r="Q1333" s="26">
        <v>0</v>
      </c>
      <c r="R1333" s="26">
        <v>0</v>
      </c>
      <c r="S1333" s="26">
        <v>0</v>
      </c>
      <c r="T1333" s="26">
        <v>0</v>
      </c>
      <c r="U1333" s="26">
        <v>0</v>
      </c>
      <c r="V1333" s="26">
        <v>0</v>
      </c>
      <c r="W1333" s="26">
        <v>0</v>
      </c>
      <c r="X1333" s="26">
        <v>0</v>
      </c>
      <c r="Y1333" s="26">
        <v>0</v>
      </c>
      <c r="Z1333" s="26">
        <v>0</v>
      </c>
      <c r="AA1333" s="26">
        <v>0</v>
      </c>
      <c r="AB1333" s="26">
        <v>0</v>
      </c>
      <c r="AC1333" s="26">
        <v>0</v>
      </c>
      <c r="AD1333" s="26">
        <v>0</v>
      </c>
      <c r="AE1333" s="26">
        <v>0</v>
      </c>
      <c r="AF1333" s="26">
        <v>0</v>
      </c>
      <c r="AG1333" s="26"/>
      <c r="AH1333" s="26">
        <v>0</v>
      </c>
    </row>
    <row r="1334" spans="1:34" x14ac:dyDescent="0.2">
      <c r="A1334" s="12" t="s">
        <v>232</v>
      </c>
      <c r="B1334" s="12" t="s">
        <v>231</v>
      </c>
      <c r="C1334" s="12" t="s">
        <v>153</v>
      </c>
      <c r="D1334" s="12" t="s">
        <v>10</v>
      </c>
      <c r="E1334" s="12" t="s">
        <v>13</v>
      </c>
      <c r="F1334" s="12" t="s">
        <v>14</v>
      </c>
      <c r="G1334" s="26"/>
      <c r="H1334" s="26">
        <v>0</v>
      </c>
      <c r="I1334" s="26"/>
      <c r="J1334" s="26"/>
      <c r="K1334" s="26"/>
      <c r="L1334" s="26">
        <v>0</v>
      </c>
      <c r="M1334" s="26">
        <v>0</v>
      </c>
      <c r="N1334" s="26">
        <v>0</v>
      </c>
      <c r="O1334" s="26">
        <v>0</v>
      </c>
      <c r="P1334" s="26">
        <v>0</v>
      </c>
      <c r="Q1334" s="26">
        <v>0</v>
      </c>
      <c r="R1334" s="26">
        <v>0</v>
      </c>
      <c r="S1334" s="26">
        <v>0</v>
      </c>
      <c r="T1334" s="26">
        <v>0</v>
      </c>
      <c r="U1334" s="26">
        <v>0</v>
      </c>
      <c r="V1334" s="26">
        <v>0</v>
      </c>
      <c r="W1334" s="26">
        <v>0</v>
      </c>
      <c r="X1334" s="26">
        <v>0</v>
      </c>
      <c r="Y1334" s="26">
        <v>0</v>
      </c>
      <c r="Z1334" s="26">
        <v>0</v>
      </c>
      <c r="AA1334" s="26">
        <v>0</v>
      </c>
      <c r="AB1334" s="26">
        <v>0</v>
      </c>
      <c r="AC1334" s="26">
        <v>0</v>
      </c>
      <c r="AD1334" s="26">
        <v>0</v>
      </c>
      <c r="AE1334" s="26">
        <v>0</v>
      </c>
      <c r="AF1334" s="26">
        <v>0</v>
      </c>
      <c r="AG1334" s="26"/>
      <c r="AH1334" s="26">
        <v>0</v>
      </c>
    </row>
    <row r="1335" spans="1:34" x14ac:dyDescent="0.2">
      <c r="A1335" s="12" t="s">
        <v>232</v>
      </c>
      <c r="B1335" s="12" t="s">
        <v>231</v>
      </c>
      <c r="C1335" s="12" t="s">
        <v>154</v>
      </c>
      <c r="D1335" s="12" t="s">
        <v>10</v>
      </c>
      <c r="E1335" s="12" t="s">
        <v>13</v>
      </c>
      <c r="F1335" s="12" t="s">
        <v>14</v>
      </c>
      <c r="G1335" s="26">
        <v>0</v>
      </c>
      <c r="H1335" s="26">
        <v>0</v>
      </c>
      <c r="I1335" s="26">
        <v>0</v>
      </c>
      <c r="J1335" s="26">
        <v>0</v>
      </c>
      <c r="K1335" s="26"/>
      <c r="L1335" s="26">
        <v>0</v>
      </c>
      <c r="M1335" s="26">
        <v>0</v>
      </c>
      <c r="N1335" s="26">
        <v>0</v>
      </c>
      <c r="O1335" s="26">
        <v>0</v>
      </c>
      <c r="P1335" s="26">
        <v>0</v>
      </c>
      <c r="Q1335" s="26">
        <v>0</v>
      </c>
      <c r="R1335" s="26">
        <v>0</v>
      </c>
      <c r="S1335" s="26">
        <v>0</v>
      </c>
      <c r="T1335" s="26">
        <v>0</v>
      </c>
      <c r="U1335" s="26">
        <v>0</v>
      </c>
      <c r="V1335" s="26">
        <v>0</v>
      </c>
      <c r="W1335" s="26">
        <v>0</v>
      </c>
      <c r="X1335" s="26">
        <v>0</v>
      </c>
      <c r="Y1335" s="26">
        <v>0</v>
      </c>
      <c r="Z1335" s="26">
        <v>0</v>
      </c>
      <c r="AA1335" s="26">
        <v>0</v>
      </c>
      <c r="AB1335" s="26">
        <v>0</v>
      </c>
      <c r="AC1335" s="26">
        <v>0</v>
      </c>
      <c r="AD1335" s="26">
        <v>0</v>
      </c>
      <c r="AE1335" s="26">
        <v>0</v>
      </c>
      <c r="AF1335" s="26">
        <v>0</v>
      </c>
      <c r="AG1335" s="26"/>
      <c r="AH1335" s="26">
        <v>0</v>
      </c>
    </row>
    <row r="1336" spans="1:34" x14ac:dyDescent="0.2">
      <c r="A1336" s="12" t="s">
        <v>232</v>
      </c>
      <c r="B1336" s="12" t="s">
        <v>231</v>
      </c>
      <c r="C1336" s="12" t="s">
        <v>155</v>
      </c>
      <c r="D1336" s="12" t="s">
        <v>10</v>
      </c>
      <c r="E1336" s="12" t="s">
        <v>13</v>
      </c>
      <c r="F1336" s="12" t="s">
        <v>14</v>
      </c>
      <c r="G1336" s="26"/>
      <c r="H1336" s="26">
        <v>0</v>
      </c>
      <c r="I1336" s="26">
        <v>0</v>
      </c>
      <c r="J1336" s="26">
        <v>0</v>
      </c>
      <c r="K1336" s="26">
        <v>0</v>
      </c>
      <c r="L1336" s="26">
        <v>0</v>
      </c>
      <c r="M1336" s="26">
        <v>0</v>
      </c>
      <c r="N1336" s="26">
        <v>0</v>
      </c>
      <c r="O1336" s="26">
        <v>0</v>
      </c>
      <c r="P1336" s="26">
        <v>0</v>
      </c>
      <c r="Q1336" s="26">
        <v>0</v>
      </c>
      <c r="R1336" s="26">
        <v>0</v>
      </c>
      <c r="S1336" s="26">
        <v>0</v>
      </c>
      <c r="T1336" s="26">
        <v>0</v>
      </c>
      <c r="U1336" s="26">
        <v>0</v>
      </c>
      <c r="V1336" s="26">
        <v>0</v>
      </c>
      <c r="W1336" s="26">
        <v>0</v>
      </c>
      <c r="X1336" s="26">
        <v>0</v>
      </c>
      <c r="Y1336" s="26">
        <v>0</v>
      </c>
      <c r="Z1336" s="26">
        <v>0</v>
      </c>
      <c r="AA1336" s="26">
        <v>0</v>
      </c>
      <c r="AB1336" s="26">
        <v>0</v>
      </c>
      <c r="AC1336" s="26">
        <v>0</v>
      </c>
      <c r="AD1336" s="26">
        <v>0</v>
      </c>
      <c r="AE1336" s="26">
        <v>0</v>
      </c>
      <c r="AF1336" s="26">
        <v>0</v>
      </c>
      <c r="AG1336" s="26"/>
      <c r="AH1336" s="26">
        <v>0</v>
      </c>
    </row>
    <row r="1337" spans="1:34" x14ac:dyDescent="0.2">
      <c r="A1337" s="12" t="s">
        <v>232</v>
      </c>
      <c r="B1337" s="12" t="s">
        <v>231</v>
      </c>
      <c r="C1337" s="12" t="s">
        <v>156</v>
      </c>
      <c r="D1337" s="12" t="s">
        <v>10</v>
      </c>
      <c r="E1337" s="12" t="s">
        <v>13</v>
      </c>
      <c r="F1337" s="12" t="s">
        <v>14</v>
      </c>
      <c r="G1337" s="26"/>
      <c r="H1337" s="26">
        <v>0</v>
      </c>
      <c r="I1337" s="26"/>
      <c r="J1337" s="26"/>
      <c r="K1337" s="26"/>
      <c r="L1337" s="26">
        <v>0</v>
      </c>
      <c r="M1337" s="26">
        <v>0</v>
      </c>
      <c r="N1337" s="26">
        <v>0</v>
      </c>
      <c r="O1337" s="26">
        <v>0</v>
      </c>
      <c r="P1337" s="26">
        <v>0</v>
      </c>
      <c r="Q1337" s="26">
        <v>0</v>
      </c>
      <c r="R1337" s="26">
        <v>0</v>
      </c>
      <c r="S1337" s="26">
        <v>0</v>
      </c>
      <c r="T1337" s="26">
        <v>0</v>
      </c>
      <c r="U1337" s="26">
        <v>0</v>
      </c>
      <c r="V1337" s="26">
        <v>0</v>
      </c>
      <c r="W1337" s="26">
        <v>0</v>
      </c>
      <c r="X1337" s="26">
        <v>0</v>
      </c>
      <c r="Y1337" s="26">
        <v>0</v>
      </c>
      <c r="Z1337" s="26">
        <v>0</v>
      </c>
      <c r="AA1337" s="26">
        <v>0</v>
      </c>
      <c r="AB1337" s="26">
        <v>0</v>
      </c>
      <c r="AC1337" s="26">
        <v>0</v>
      </c>
      <c r="AD1337" s="26">
        <v>0</v>
      </c>
      <c r="AE1337" s="26">
        <v>0</v>
      </c>
      <c r="AF1337" s="26">
        <v>0</v>
      </c>
      <c r="AG1337" s="26"/>
      <c r="AH1337" s="26">
        <v>0</v>
      </c>
    </row>
    <row r="1338" spans="1:34" x14ac:dyDescent="0.2">
      <c r="A1338" s="12" t="s">
        <v>232</v>
      </c>
      <c r="B1338" s="12" t="s">
        <v>231</v>
      </c>
      <c r="C1338" s="12" t="s">
        <v>157</v>
      </c>
      <c r="D1338" s="12" t="s">
        <v>10</v>
      </c>
      <c r="E1338" s="12" t="s">
        <v>13</v>
      </c>
      <c r="F1338" s="12" t="s">
        <v>14</v>
      </c>
      <c r="G1338" s="26"/>
      <c r="H1338" s="26">
        <v>0.8</v>
      </c>
      <c r="I1338" s="26"/>
      <c r="J1338" s="26">
        <v>0</v>
      </c>
      <c r="K1338" s="26">
        <v>0.5</v>
      </c>
      <c r="L1338" s="26">
        <v>0.1</v>
      </c>
      <c r="M1338" s="26">
        <v>0.1</v>
      </c>
      <c r="N1338" s="26">
        <v>0</v>
      </c>
      <c r="O1338" s="26">
        <v>0</v>
      </c>
      <c r="P1338" s="26">
        <v>0</v>
      </c>
      <c r="Q1338" s="26">
        <v>0</v>
      </c>
      <c r="R1338" s="26">
        <v>0</v>
      </c>
      <c r="S1338" s="26">
        <v>0</v>
      </c>
      <c r="T1338" s="26">
        <v>0</v>
      </c>
      <c r="U1338" s="26">
        <v>0</v>
      </c>
      <c r="V1338" s="26">
        <v>0</v>
      </c>
      <c r="W1338" s="26">
        <v>0</v>
      </c>
      <c r="X1338" s="26">
        <v>0</v>
      </c>
      <c r="Y1338" s="26">
        <v>0</v>
      </c>
      <c r="Z1338" s="26">
        <v>0</v>
      </c>
      <c r="AA1338" s="26">
        <v>0</v>
      </c>
      <c r="AB1338" s="26">
        <v>0</v>
      </c>
      <c r="AC1338" s="26">
        <v>0</v>
      </c>
      <c r="AD1338" s="26">
        <v>0</v>
      </c>
      <c r="AE1338" s="26">
        <v>0</v>
      </c>
      <c r="AF1338" s="26">
        <v>0</v>
      </c>
      <c r="AG1338" s="26"/>
      <c r="AH1338" s="26">
        <v>0</v>
      </c>
    </row>
    <row r="1339" spans="1:34" x14ac:dyDescent="0.2">
      <c r="A1339" s="12" t="s">
        <v>232</v>
      </c>
      <c r="B1339" s="12" t="s">
        <v>231</v>
      </c>
      <c r="C1339" s="12" t="s">
        <v>158</v>
      </c>
      <c r="D1339" s="12" t="s">
        <v>10</v>
      </c>
      <c r="E1339" s="12" t="s">
        <v>13</v>
      </c>
      <c r="F1339" s="12" t="s">
        <v>14</v>
      </c>
      <c r="G1339" s="26"/>
      <c r="H1339" s="26">
        <v>0</v>
      </c>
      <c r="I1339" s="26"/>
      <c r="J1339" s="26"/>
      <c r="K1339" s="26"/>
      <c r="L1339" s="26"/>
      <c r="M1339" s="26"/>
      <c r="N1339" s="26">
        <v>0</v>
      </c>
      <c r="O1339" s="26">
        <v>0</v>
      </c>
      <c r="P1339" s="26">
        <v>0</v>
      </c>
      <c r="Q1339" s="26">
        <v>0</v>
      </c>
      <c r="R1339" s="26">
        <v>0</v>
      </c>
      <c r="S1339" s="26">
        <v>0</v>
      </c>
      <c r="T1339" s="26">
        <v>0</v>
      </c>
      <c r="U1339" s="26">
        <v>0</v>
      </c>
      <c r="V1339" s="26">
        <v>0</v>
      </c>
      <c r="W1339" s="26">
        <v>0</v>
      </c>
      <c r="X1339" s="26">
        <v>0</v>
      </c>
      <c r="Y1339" s="26">
        <v>0</v>
      </c>
      <c r="Z1339" s="26">
        <v>0</v>
      </c>
      <c r="AA1339" s="26">
        <v>0</v>
      </c>
      <c r="AB1339" s="26">
        <v>0</v>
      </c>
      <c r="AC1339" s="26">
        <v>0</v>
      </c>
      <c r="AD1339" s="26">
        <v>0</v>
      </c>
      <c r="AE1339" s="26">
        <v>0</v>
      </c>
      <c r="AF1339" s="26">
        <v>0</v>
      </c>
      <c r="AG1339" s="26"/>
      <c r="AH1339" s="26">
        <v>0</v>
      </c>
    </row>
    <row r="1340" spans="1:34" x14ac:dyDescent="0.2">
      <c r="A1340" s="12" t="s">
        <v>232</v>
      </c>
      <c r="B1340" s="12" t="s">
        <v>231</v>
      </c>
      <c r="C1340" s="12" t="s">
        <v>159</v>
      </c>
      <c r="D1340" s="12" t="s">
        <v>10</v>
      </c>
      <c r="E1340" s="12" t="s">
        <v>13</v>
      </c>
      <c r="F1340" s="12" t="s">
        <v>14</v>
      </c>
      <c r="G1340" s="26"/>
      <c r="H1340" s="26">
        <v>22.4</v>
      </c>
      <c r="I1340" s="26">
        <v>101.9</v>
      </c>
      <c r="J1340" s="26">
        <v>137.5</v>
      </c>
      <c r="K1340" s="26">
        <v>110.1</v>
      </c>
      <c r="L1340" s="26">
        <v>80.3</v>
      </c>
      <c r="M1340" s="26">
        <v>39.200000000000003</v>
      </c>
      <c r="N1340" s="26">
        <v>43.3</v>
      </c>
      <c r="O1340" s="26">
        <v>11.7</v>
      </c>
      <c r="P1340" s="26">
        <v>6.9</v>
      </c>
      <c r="Q1340" s="26">
        <v>3.5</v>
      </c>
      <c r="R1340" s="26">
        <v>3.5</v>
      </c>
      <c r="S1340" s="26">
        <v>7</v>
      </c>
      <c r="T1340" s="26">
        <v>0</v>
      </c>
      <c r="U1340" s="26">
        <v>1.7</v>
      </c>
      <c r="V1340" s="26">
        <v>1.9</v>
      </c>
      <c r="W1340" s="26">
        <v>0</v>
      </c>
      <c r="X1340" s="26">
        <v>1.7</v>
      </c>
      <c r="Y1340" s="26">
        <v>0</v>
      </c>
      <c r="Z1340" s="26">
        <v>0</v>
      </c>
      <c r="AA1340" s="26">
        <v>0</v>
      </c>
      <c r="AB1340" s="26">
        <v>0</v>
      </c>
      <c r="AC1340" s="26">
        <v>0</v>
      </c>
      <c r="AD1340" s="26">
        <v>0</v>
      </c>
      <c r="AE1340" s="26">
        <v>0</v>
      </c>
      <c r="AF1340" s="26"/>
      <c r="AG1340" s="26"/>
      <c r="AH1340" s="26">
        <v>4.7</v>
      </c>
    </row>
    <row r="1341" spans="1:34" x14ac:dyDescent="0.2">
      <c r="A1341" s="12" t="s">
        <v>232</v>
      </c>
      <c r="B1341" s="12" t="s">
        <v>231</v>
      </c>
      <c r="C1341" s="12" t="s">
        <v>160</v>
      </c>
      <c r="D1341" s="12" t="s">
        <v>10</v>
      </c>
      <c r="E1341" s="12" t="s">
        <v>13</v>
      </c>
      <c r="F1341" s="12" t="s">
        <v>14</v>
      </c>
      <c r="G1341" s="26"/>
      <c r="H1341" s="26">
        <v>0</v>
      </c>
      <c r="I1341" s="26"/>
      <c r="J1341" s="26"/>
      <c r="K1341" s="26"/>
      <c r="L1341" s="26"/>
      <c r="M1341" s="26">
        <v>0.1</v>
      </c>
      <c r="N1341" s="26">
        <v>0.1</v>
      </c>
      <c r="O1341" s="26">
        <v>0.1</v>
      </c>
      <c r="P1341" s="26">
        <v>0.1</v>
      </c>
      <c r="Q1341" s="26">
        <v>0.1</v>
      </c>
      <c r="R1341" s="26">
        <v>0.2</v>
      </c>
      <c r="S1341" s="26">
        <v>0.2</v>
      </c>
      <c r="T1341" s="26">
        <v>0</v>
      </c>
      <c r="U1341" s="26">
        <v>0</v>
      </c>
      <c r="V1341" s="26">
        <v>0</v>
      </c>
      <c r="W1341" s="26">
        <v>0</v>
      </c>
      <c r="X1341" s="26">
        <v>0</v>
      </c>
      <c r="Y1341" s="26">
        <v>0</v>
      </c>
      <c r="Z1341" s="26">
        <v>0</v>
      </c>
      <c r="AA1341" s="26">
        <v>0</v>
      </c>
      <c r="AB1341" s="26">
        <v>0</v>
      </c>
      <c r="AC1341" s="26">
        <v>0</v>
      </c>
      <c r="AD1341" s="26">
        <v>0</v>
      </c>
      <c r="AE1341" s="26">
        <v>0</v>
      </c>
      <c r="AF1341" s="26">
        <v>0</v>
      </c>
      <c r="AG1341" s="26"/>
      <c r="AH1341" s="26">
        <v>0.2</v>
      </c>
    </row>
    <row r="1342" spans="1:34" x14ac:dyDescent="0.2">
      <c r="A1342" s="12" t="s">
        <v>232</v>
      </c>
      <c r="B1342" s="12" t="s">
        <v>231</v>
      </c>
      <c r="C1342" s="12" t="s">
        <v>161</v>
      </c>
      <c r="D1342" s="12" t="s">
        <v>10</v>
      </c>
      <c r="E1342" s="12" t="s">
        <v>13</v>
      </c>
      <c r="F1342" s="12" t="s">
        <v>14</v>
      </c>
      <c r="G1342" s="26"/>
      <c r="H1342" s="26">
        <v>0.4</v>
      </c>
      <c r="I1342" s="26"/>
      <c r="J1342" s="26"/>
      <c r="K1342" s="26"/>
      <c r="L1342" s="26"/>
      <c r="M1342" s="26"/>
      <c r="N1342" s="26">
        <v>0.4</v>
      </c>
      <c r="O1342" s="26">
        <v>0.5</v>
      </c>
      <c r="P1342" s="26">
        <v>0.6</v>
      </c>
      <c r="Q1342" s="26">
        <v>0.9</v>
      </c>
      <c r="R1342" s="26">
        <v>1</v>
      </c>
      <c r="S1342" s="26">
        <v>0.8</v>
      </c>
      <c r="T1342" s="26">
        <v>0</v>
      </c>
      <c r="U1342" s="26">
        <v>0.8</v>
      </c>
      <c r="V1342" s="26">
        <v>0.2</v>
      </c>
      <c r="W1342" s="26">
        <v>0.1</v>
      </c>
      <c r="X1342" s="26">
        <v>0</v>
      </c>
      <c r="Y1342" s="26">
        <v>0</v>
      </c>
      <c r="Z1342" s="26">
        <v>0</v>
      </c>
      <c r="AA1342" s="26">
        <v>0</v>
      </c>
      <c r="AB1342" s="26">
        <v>0</v>
      </c>
      <c r="AC1342" s="26">
        <v>0</v>
      </c>
      <c r="AD1342" s="26">
        <v>0</v>
      </c>
      <c r="AE1342" s="26">
        <v>0</v>
      </c>
      <c r="AF1342" s="26">
        <v>0</v>
      </c>
      <c r="AG1342" s="26"/>
      <c r="AH1342" s="26">
        <v>0.9</v>
      </c>
    </row>
    <row r="1343" spans="1:34" x14ac:dyDescent="0.2">
      <c r="A1343" s="12" t="s">
        <v>232</v>
      </c>
      <c r="B1343" s="12" t="s">
        <v>231</v>
      </c>
      <c r="C1343" s="12" t="s">
        <v>162</v>
      </c>
      <c r="D1343" s="12" t="s">
        <v>10</v>
      </c>
      <c r="E1343" s="12" t="s">
        <v>13</v>
      </c>
      <c r="F1343" s="12" t="s">
        <v>14</v>
      </c>
      <c r="G1343" s="26"/>
      <c r="H1343" s="26">
        <v>0</v>
      </c>
      <c r="I1343" s="26">
        <v>0</v>
      </c>
      <c r="J1343" s="26"/>
      <c r="K1343" s="26">
        <v>0.1</v>
      </c>
      <c r="L1343" s="26">
        <v>0.4</v>
      </c>
      <c r="M1343" s="26">
        <v>0.3</v>
      </c>
      <c r="N1343" s="26">
        <v>0</v>
      </c>
      <c r="O1343" s="26">
        <v>0.2</v>
      </c>
      <c r="P1343" s="26">
        <v>0</v>
      </c>
      <c r="Q1343" s="26">
        <v>0.1</v>
      </c>
      <c r="R1343" s="26">
        <v>0.1</v>
      </c>
      <c r="S1343" s="26">
        <v>0</v>
      </c>
      <c r="T1343" s="26">
        <v>0</v>
      </c>
      <c r="U1343" s="26">
        <v>0</v>
      </c>
      <c r="V1343" s="26">
        <v>0</v>
      </c>
      <c r="W1343" s="26">
        <v>0</v>
      </c>
      <c r="X1343" s="26">
        <v>0</v>
      </c>
      <c r="Y1343" s="26">
        <v>0</v>
      </c>
      <c r="Z1343" s="26">
        <v>0</v>
      </c>
      <c r="AA1343" s="26">
        <v>0</v>
      </c>
      <c r="AB1343" s="26">
        <v>0</v>
      </c>
      <c r="AC1343" s="26">
        <v>0</v>
      </c>
      <c r="AD1343" s="26">
        <v>0</v>
      </c>
      <c r="AE1343" s="26">
        <v>0</v>
      </c>
      <c r="AF1343" s="26">
        <v>0</v>
      </c>
      <c r="AG1343" s="26"/>
      <c r="AH1343" s="26">
        <v>0.1</v>
      </c>
    </row>
    <row r="1344" spans="1:34" x14ac:dyDescent="0.2">
      <c r="A1344" s="12" t="s">
        <v>232</v>
      </c>
      <c r="B1344" s="12" t="s">
        <v>231</v>
      </c>
      <c r="C1344" s="12" t="s">
        <v>163</v>
      </c>
      <c r="D1344" s="12" t="s">
        <v>10</v>
      </c>
      <c r="E1344" s="12" t="s">
        <v>13</v>
      </c>
      <c r="F1344" s="12" t="s">
        <v>14</v>
      </c>
      <c r="G1344" s="26"/>
      <c r="H1344" s="26">
        <v>0</v>
      </c>
      <c r="I1344" s="26"/>
      <c r="J1344" s="26"/>
      <c r="K1344" s="26"/>
      <c r="L1344" s="26">
        <v>0</v>
      </c>
      <c r="M1344" s="26">
        <v>0</v>
      </c>
      <c r="N1344" s="26">
        <v>0</v>
      </c>
      <c r="O1344" s="26">
        <v>0</v>
      </c>
      <c r="P1344" s="26">
        <v>0</v>
      </c>
      <c r="Q1344" s="26">
        <v>0</v>
      </c>
      <c r="R1344" s="26">
        <v>0</v>
      </c>
      <c r="S1344" s="26">
        <v>0</v>
      </c>
      <c r="T1344" s="26">
        <v>0.1</v>
      </c>
      <c r="U1344" s="26">
        <v>0</v>
      </c>
      <c r="V1344" s="26">
        <v>0</v>
      </c>
      <c r="W1344" s="26">
        <v>0</v>
      </c>
      <c r="X1344" s="26">
        <v>0</v>
      </c>
      <c r="Y1344" s="26">
        <v>0</v>
      </c>
      <c r="Z1344" s="26">
        <v>0</v>
      </c>
      <c r="AA1344" s="26">
        <v>0</v>
      </c>
      <c r="AB1344" s="26">
        <v>0</v>
      </c>
      <c r="AC1344" s="26">
        <v>0</v>
      </c>
      <c r="AD1344" s="26">
        <v>0</v>
      </c>
      <c r="AE1344" s="26">
        <v>0</v>
      </c>
      <c r="AF1344" s="26">
        <v>0</v>
      </c>
      <c r="AG1344" s="26"/>
      <c r="AH1344" s="26">
        <v>0</v>
      </c>
    </row>
    <row r="1345" spans="1:34" x14ac:dyDescent="0.2">
      <c r="A1345" s="12" t="s">
        <v>232</v>
      </c>
      <c r="B1345" s="12" t="s">
        <v>231</v>
      </c>
      <c r="C1345" s="12" t="s">
        <v>0</v>
      </c>
      <c r="D1345" s="12" t="s">
        <v>15</v>
      </c>
      <c r="E1345" s="12" t="s">
        <v>6</v>
      </c>
      <c r="F1345" s="12" t="s">
        <v>16</v>
      </c>
      <c r="G1345" s="26"/>
      <c r="H1345" s="26">
        <v>0</v>
      </c>
      <c r="I1345" s="26"/>
      <c r="J1345" s="26"/>
      <c r="K1345" s="26"/>
      <c r="L1345" s="26"/>
      <c r="M1345" s="26"/>
      <c r="N1345" s="26"/>
      <c r="O1345" s="26"/>
      <c r="P1345" s="26"/>
      <c r="Q1345" s="26"/>
      <c r="R1345" s="26"/>
      <c r="S1345" s="26"/>
      <c r="T1345" s="26"/>
      <c r="U1345" s="26"/>
      <c r="V1345" s="26"/>
      <c r="W1345" s="26">
        <v>3.2</v>
      </c>
      <c r="X1345" s="26">
        <v>4.0999999999999996</v>
      </c>
      <c r="Y1345" s="26">
        <v>4.8</v>
      </c>
      <c r="Z1345" s="26">
        <v>6.1</v>
      </c>
      <c r="AA1345" s="26">
        <v>7.9</v>
      </c>
      <c r="AB1345" s="26">
        <v>22.2</v>
      </c>
      <c r="AC1345" s="26">
        <v>24.9</v>
      </c>
      <c r="AD1345" s="26">
        <v>24.04</v>
      </c>
      <c r="AE1345" s="26">
        <v>17.34</v>
      </c>
      <c r="AF1345" s="26">
        <v>17.7</v>
      </c>
      <c r="AG1345" s="26"/>
      <c r="AH1345" s="26">
        <v>23.8</v>
      </c>
    </row>
    <row r="1346" spans="1:34" x14ac:dyDescent="0.2">
      <c r="A1346" s="12" t="s">
        <v>232</v>
      </c>
      <c r="B1346" s="12" t="s">
        <v>231</v>
      </c>
      <c r="C1346" s="12" t="s">
        <v>21</v>
      </c>
      <c r="D1346" s="12" t="s">
        <v>15</v>
      </c>
      <c r="E1346" s="12" t="s">
        <v>6</v>
      </c>
      <c r="F1346" s="12" t="s">
        <v>16</v>
      </c>
      <c r="G1346" s="26"/>
      <c r="H1346" s="26">
        <v>0</v>
      </c>
      <c r="I1346" s="26"/>
      <c r="J1346" s="26"/>
      <c r="K1346" s="26"/>
      <c r="L1346" s="26"/>
      <c r="M1346" s="26"/>
      <c r="N1346" s="26">
        <v>0</v>
      </c>
      <c r="O1346" s="26">
        <v>0</v>
      </c>
      <c r="P1346" s="26">
        <v>0</v>
      </c>
      <c r="Q1346" s="26">
        <v>0</v>
      </c>
      <c r="R1346" s="26">
        <v>0</v>
      </c>
      <c r="S1346" s="26">
        <v>0</v>
      </c>
      <c r="T1346" s="26">
        <v>0</v>
      </c>
      <c r="U1346" s="26">
        <v>0</v>
      </c>
      <c r="V1346" s="26">
        <v>0</v>
      </c>
      <c r="W1346" s="26">
        <v>0</v>
      </c>
      <c r="X1346" s="26">
        <v>0</v>
      </c>
      <c r="Y1346" s="26">
        <v>0</v>
      </c>
      <c r="Z1346" s="26">
        <v>2.5</v>
      </c>
      <c r="AA1346" s="26">
        <v>4.0999999999999996</v>
      </c>
      <c r="AB1346" s="26">
        <v>5.4</v>
      </c>
      <c r="AC1346" s="26">
        <v>6.5</v>
      </c>
      <c r="AD1346" s="26">
        <v>6.49</v>
      </c>
      <c r="AE1346" s="26">
        <v>6.59</v>
      </c>
      <c r="AF1346" s="26">
        <v>5.67</v>
      </c>
      <c r="AG1346" s="26"/>
      <c r="AH1346" s="26">
        <v>6</v>
      </c>
    </row>
    <row r="1347" spans="1:34" x14ac:dyDescent="0.2">
      <c r="A1347" s="12" t="s">
        <v>232</v>
      </c>
      <c r="B1347" s="12" t="s">
        <v>231</v>
      </c>
      <c r="C1347" s="12" t="s">
        <v>22</v>
      </c>
      <c r="D1347" s="12" t="s">
        <v>15</v>
      </c>
      <c r="E1347" s="12" t="s">
        <v>6</v>
      </c>
      <c r="F1347" s="12" t="s">
        <v>16</v>
      </c>
      <c r="G1347" s="26"/>
      <c r="H1347" s="26">
        <v>0</v>
      </c>
      <c r="I1347" s="26"/>
      <c r="J1347" s="26"/>
      <c r="K1347" s="26"/>
      <c r="L1347" s="26">
        <v>4.7</v>
      </c>
      <c r="M1347" s="26">
        <v>5.8</v>
      </c>
      <c r="N1347" s="26">
        <v>5.4</v>
      </c>
      <c r="O1347" s="26">
        <v>6.6</v>
      </c>
      <c r="P1347" s="26">
        <v>6.6</v>
      </c>
      <c r="Q1347" s="26">
        <v>6.6</v>
      </c>
      <c r="R1347" s="26">
        <v>6.6</v>
      </c>
      <c r="S1347" s="26">
        <v>6.6</v>
      </c>
      <c r="T1347" s="26">
        <v>6.6</v>
      </c>
      <c r="U1347" s="26">
        <v>6.6</v>
      </c>
      <c r="V1347" s="26">
        <v>6.6</v>
      </c>
      <c r="W1347" s="26">
        <v>6.6</v>
      </c>
      <c r="X1347" s="26">
        <v>6.6</v>
      </c>
      <c r="Y1347" s="26">
        <v>36.200000000000003</v>
      </c>
      <c r="Z1347" s="26">
        <v>43</v>
      </c>
      <c r="AA1347" s="26">
        <v>48.8</v>
      </c>
      <c r="AB1347" s="26">
        <v>60.35</v>
      </c>
      <c r="AC1347" s="26">
        <v>63.88</v>
      </c>
      <c r="AD1347" s="26">
        <v>67.319999999999993</v>
      </c>
      <c r="AE1347" s="26">
        <v>56.56</v>
      </c>
      <c r="AF1347" s="26">
        <v>51.07</v>
      </c>
      <c r="AG1347" s="26"/>
      <c r="AH1347" s="26">
        <v>62.12</v>
      </c>
    </row>
    <row r="1348" spans="1:34" x14ac:dyDescent="0.2">
      <c r="A1348" s="12" t="s">
        <v>232</v>
      </c>
      <c r="B1348" s="12" t="s">
        <v>231</v>
      </c>
      <c r="C1348" s="12" t="s">
        <v>23</v>
      </c>
      <c r="D1348" s="12" t="s">
        <v>15</v>
      </c>
      <c r="E1348" s="12" t="s">
        <v>6</v>
      </c>
      <c r="F1348" s="12" t="s">
        <v>16</v>
      </c>
      <c r="G1348" s="26"/>
      <c r="H1348" s="26">
        <v>4.5</v>
      </c>
      <c r="I1348" s="26"/>
      <c r="J1348" s="26"/>
      <c r="K1348" s="26"/>
      <c r="L1348" s="26"/>
      <c r="M1348" s="26"/>
      <c r="N1348" s="26"/>
      <c r="O1348" s="26"/>
      <c r="P1348" s="26"/>
      <c r="Q1348" s="26">
        <v>0</v>
      </c>
      <c r="R1348" s="26"/>
      <c r="S1348" s="26">
        <v>0</v>
      </c>
      <c r="T1348" s="26">
        <v>5</v>
      </c>
      <c r="U1348" s="26">
        <v>5</v>
      </c>
      <c r="V1348" s="26">
        <v>5.5</v>
      </c>
      <c r="W1348" s="26">
        <v>6.6</v>
      </c>
      <c r="X1348" s="26">
        <v>7.2</v>
      </c>
      <c r="Y1348" s="26">
        <v>0</v>
      </c>
      <c r="Z1348" s="26">
        <v>0</v>
      </c>
      <c r="AA1348" s="26">
        <v>10.5</v>
      </c>
      <c r="AB1348" s="26">
        <v>19.3</v>
      </c>
      <c r="AC1348" s="26">
        <v>12.7</v>
      </c>
      <c r="AD1348" s="26">
        <v>11.55</v>
      </c>
      <c r="AE1348" s="26">
        <v>6.6</v>
      </c>
      <c r="AF1348" s="26">
        <v>15.43</v>
      </c>
      <c r="AG1348" s="26"/>
      <c r="AH1348" s="26">
        <v>16</v>
      </c>
    </row>
    <row r="1349" spans="1:34" x14ac:dyDescent="0.2">
      <c r="A1349" s="12" t="s">
        <v>232</v>
      </c>
      <c r="B1349" s="12" t="s">
        <v>231</v>
      </c>
      <c r="C1349" s="12" t="s">
        <v>24</v>
      </c>
      <c r="D1349" s="12" t="s">
        <v>15</v>
      </c>
      <c r="E1349" s="12" t="s">
        <v>6</v>
      </c>
      <c r="F1349" s="12" t="s">
        <v>16</v>
      </c>
      <c r="G1349" s="26">
        <v>2.2000000000000002</v>
      </c>
      <c r="H1349" s="26">
        <v>2.2000000000000002</v>
      </c>
      <c r="I1349" s="26">
        <v>2.2000000000000002</v>
      </c>
      <c r="J1349" s="26">
        <v>2.2000000000000002</v>
      </c>
      <c r="K1349" s="26">
        <v>2.2000000000000002</v>
      </c>
      <c r="L1349" s="26">
        <v>2.2000000000000002</v>
      </c>
      <c r="M1349" s="26">
        <v>0</v>
      </c>
      <c r="N1349" s="26">
        <v>0</v>
      </c>
      <c r="O1349" s="26">
        <v>0</v>
      </c>
      <c r="P1349" s="26">
        <v>0</v>
      </c>
      <c r="Q1349" s="26">
        <v>1.2</v>
      </c>
      <c r="R1349" s="26">
        <v>0.4</v>
      </c>
      <c r="S1349" s="26">
        <v>0.1</v>
      </c>
      <c r="T1349" s="26">
        <v>0.2</v>
      </c>
      <c r="U1349" s="26">
        <v>0.3</v>
      </c>
      <c r="V1349" s="26">
        <v>0.2</v>
      </c>
      <c r="W1349" s="26">
        <v>0.7</v>
      </c>
      <c r="X1349" s="26">
        <v>0.6</v>
      </c>
      <c r="Y1349" s="26">
        <v>0.5</v>
      </c>
      <c r="Z1349" s="26">
        <v>0.9</v>
      </c>
      <c r="AA1349" s="26">
        <v>0.2</v>
      </c>
      <c r="AB1349" s="26">
        <v>0.5</v>
      </c>
      <c r="AC1349" s="26">
        <v>0.1</v>
      </c>
      <c r="AD1349" s="26">
        <v>0.38</v>
      </c>
      <c r="AE1349" s="26">
        <v>0.11</v>
      </c>
      <c r="AF1349" s="26">
        <v>0.22</v>
      </c>
      <c r="AG1349" s="26"/>
      <c r="AH1349" s="26">
        <v>0.3</v>
      </c>
    </row>
    <row r="1350" spans="1:34" x14ac:dyDescent="0.2">
      <c r="A1350" s="12" t="s">
        <v>232</v>
      </c>
      <c r="B1350" s="12" t="s">
        <v>231</v>
      </c>
      <c r="C1350" s="12" t="s">
        <v>25</v>
      </c>
      <c r="D1350" s="12" t="s">
        <v>15</v>
      </c>
      <c r="E1350" s="12" t="s">
        <v>6</v>
      </c>
      <c r="F1350" s="12" t="s">
        <v>16</v>
      </c>
      <c r="G1350" s="26"/>
      <c r="H1350" s="26">
        <v>22.5</v>
      </c>
      <c r="I1350" s="26"/>
      <c r="J1350" s="26"/>
      <c r="K1350" s="26">
        <v>0</v>
      </c>
      <c r="L1350" s="26">
        <v>44.6</v>
      </c>
      <c r="M1350" s="26">
        <v>61.4</v>
      </c>
      <c r="N1350" s="26">
        <v>97.2</v>
      </c>
      <c r="O1350" s="26">
        <v>87.6</v>
      </c>
      <c r="P1350" s="26">
        <v>95.5</v>
      </c>
      <c r="Q1350" s="26">
        <v>100.3</v>
      </c>
      <c r="R1350" s="26">
        <v>106.2</v>
      </c>
      <c r="S1350" s="26">
        <v>53.1</v>
      </c>
      <c r="T1350" s="26">
        <v>98.9</v>
      </c>
      <c r="U1350" s="26">
        <v>44.6</v>
      </c>
      <c r="V1350" s="26">
        <v>147.5</v>
      </c>
      <c r="W1350" s="26">
        <v>160.1</v>
      </c>
      <c r="X1350" s="26">
        <v>203.1</v>
      </c>
      <c r="Y1350" s="26">
        <v>248.7</v>
      </c>
      <c r="Z1350" s="26">
        <v>342.5</v>
      </c>
      <c r="AA1350" s="26">
        <v>356.9</v>
      </c>
      <c r="AB1350" s="26">
        <v>326.10000000000002</v>
      </c>
      <c r="AC1350" s="26">
        <v>475.2</v>
      </c>
      <c r="AD1350" s="26">
        <v>511.56</v>
      </c>
      <c r="AE1350" s="26">
        <v>571.39</v>
      </c>
      <c r="AF1350" s="54"/>
      <c r="AG1350" s="26"/>
      <c r="AH1350" s="26">
        <v>400.7</v>
      </c>
    </row>
    <row r="1351" spans="1:34" x14ac:dyDescent="0.2">
      <c r="A1351" s="12" t="s">
        <v>232</v>
      </c>
      <c r="B1351" s="12" t="s">
        <v>231</v>
      </c>
      <c r="C1351" s="12" t="s">
        <v>26</v>
      </c>
      <c r="D1351" s="12" t="s">
        <v>15</v>
      </c>
      <c r="E1351" s="12" t="s">
        <v>6</v>
      </c>
      <c r="F1351" s="12" t="s">
        <v>16</v>
      </c>
      <c r="G1351" s="26"/>
      <c r="H1351" s="26">
        <v>0</v>
      </c>
      <c r="I1351" s="26"/>
      <c r="J1351" s="26">
        <v>0</v>
      </c>
      <c r="K1351" s="26"/>
      <c r="L1351" s="26"/>
      <c r="M1351" s="26"/>
      <c r="N1351" s="26">
        <v>0</v>
      </c>
      <c r="O1351" s="26">
        <v>0</v>
      </c>
      <c r="P1351" s="26">
        <v>0</v>
      </c>
      <c r="Q1351" s="26">
        <v>0</v>
      </c>
      <c r="R1351" s="26">
        <v>0.8</v>
      </c>
      <c r="S1351" s="26">
        <v>0.7</v>
      </c>
      <c r="T1351" s="26">
        <v>1.7</v>
      </c>
      <c r="U1351" s="26">
        <v>1.7</v>
      </c>
      <c r="V1351" s="26">
        <v>1.7</v>
      </c>
      <c r="W1351" s="26">
        <v>2.9</v>
      </c>
      <c r="X1351" s="26">
        <v>3</v>
      </c>
      <c r="Y1351" s="26">
        <v>3.8</v>
      </c>
      <c r="Z1351" s="26">
        <v>4.4000000000000004</v>
      </c>
      <c r="AA1351" s="26">
        <v>4.8</v>
      </c>
      <c r="AB1351" s="26">
        <v>6.8</v>
      </c>
      <c r="AC1351" s="26">
        <v>7.1</v>
      </c>
      <c r="AD1351" s="26">
        <v>7.5</v>
      </c>
      <c r="AE1351" s="26">
        <v>5.67</v>
      </c>
      <c r="AF1351" s="26">
        <v>4.54</v>
      </c>
      <c r="AG1351" s="26"/>
      <c r="AH1351" s="26">
        <v>7</v>
      </c>
    </row>
    <row r="1352" spans="1:34" x14ac:dyDescent="0.2">
      <c r="A1352" s="12" t="s">
        <v>232</v>
      </c>
      <c r="B1352" s="12" t="s">
        <v>231</v>
      </c>
      <c r="C1352" s="12" t="s">
        <v>27</v>
      </c>
      <c r="D1352" s="12" t="s">
        <v>15</v>
      </c>
      <c r="E1352" s="12" t="s">
        <v>6</v>
      </c>
      <c r="F1352" s="12" t="s">
        <v>16</v>
      </c>
      <c r="G1352" s="26"/>
      <c r="H1352" s="26">
        <v>0.4</v>
      </c>
      <c r="I1352" s="26"/>
      <c r="J1352" s="26"/>
      <c r="K1352" s="26">
        <v>0.6</v>
      </c>
      <c r="L1352" s="26">
        <v>0</v>
      </c>
      <c r="M1352" s="26">
        <v>0</v>
      </c>
      <c r="N1352" s="26">
        <v>0</v>
      </c>
      <c r="O1352" s="26">
        <v>0</v>
      </c>
      <c r="P1352" s="26">
        <v>2.1</v>
      </c>
      <c r="Q1352" s="26">
        <v>4.2</v>
      </c>
      <c r="R1352" s="26">
        <v>6.2</v>
      </c>
      <c r="S1352" s="26">
        <v>3.9</v>
      </c>
      <c r="T1352" s="26">
        <v>5.4</v>
      </c>
      <c r="U1352" s="26">
        <v>2.7</v>
      </c>
      <c r="V1352" s="26">
        <v>3.2</v>
      </c>
      <c r="W1352" s="26">
        <v>5</v>
      </c>
      <c r="X1352" s="26">
        <v>5.6</v>
      </c>
      <c r="Y1352" s="26">
        <v>4.9000000000000004</v>
      </c>
      <c r="Z1352" s="26">
        <v>5.8</v>
      </c>
      <c r="AA1352" s="26">
        <v>3.9</v>
      </c>
      <c r="AB1352" s="26">
        <v>3.5</v>
      </c>
      <c r="AC1352" s="26">
        <v>6.1</v>
      </c>
      <c r="AD1352" s="26">
        <v>3.05</v>
      </c>
      <c r="AE1352" s="26">
        <v>2.73</v>
      </c>
      <c r="AF1352" s="26"/>
      <c r="AG1352" s="26"/>
      <c r="AH1352" s="26">
        <v>4.8</v>
      </c>
    </row>
    <row r="1353" spans="1:34" x14ac:dyDescent="0.2">
      <c r="A1353" s="12" t="s">
        <v>232</v>
      </c>
      <c r="B1353" s="12" t="s">
        <v>231</v>
      </c>
      <c r="C1353" s="12" t="s">
        <v>28</v>
      </c>
      <c r="D1353" s="12" t="s">
        <v>15</v>
      </c>
      <c r="E1353" s="12" t="s">
        <v>6</v>
      </c>
      <c r="F1353" s="12" t="s">
        <v>16</v>
      </c>
      <c r="G1353" s="26"/>
      <c r="H1353" s="26">
        <v>11.2</v>
      </c>
      <c r="I1353" s="26">
        <v>11.6</v>
      </c>
      <c r="J1353" s="26">
        <v>13.1</v>
      </c>
      <c r="K1353" s="26">
        <v>11.8</v>
      </c>
      <c r="L1353" s="26">
        <v>12.5</v>
      </c>
      <c r="M1353" s="26">
        <v>14.5</v>
      </c>
      <c r="N1353" s="26">
        <v>16.399999999999999</v>
      </c>
      <c r="O1353" s="26">
        <v>21.3</v>
      </c>
      <c r="P1353" s="26">
        <v>22</v>
      </c>
      <c r="Q1353" s="26">
        <v>22</v>
      </c>
      <c r="R1353" s="26">
        <v>17.3</v>
      </c>
      <c r="S1353" s="26">
        <v>38.5</v>
      </c>
      <c r="T1353" s="26">
        <v>35.200000000000003</v>
      </c>
      <c r="U1353" s="26">
        <v>40.9</v>
      </c>
      <c r="V1353" s="26">
        <v>33.9</v>
      </c>
      <c r="W1353" s="26">
        <v>19.8</v>
      </c>
      <c r="X1353" s="26">
        <v>27</v>
      </c>
      <c r="Y1353" s="26">
        <v>28.7</v>
      </c>
      <c r="Z1353" s="26">
        <v>28.7</v>
      </c>
      <c r="AA1353" s="26">
        <v>38.799999999999997</v>
      </c>
      <c r="AB1353" s="26">
        <v>45.1</v>
      </c>
      <c r="AC1353" s="26">
        <v>58.7</v>
      </c>
      <c r="AD1353" s="26">
        <v>57.32</v>
      </c>
      <c r="AE1353" s="26">
        <v>75.59</v>
      </c>
      <c r="AF1353" s="54"/>
      <c r="AG1353" s="26"/>
      <c r="AH1353" s="26">
        <v>51.9</v>
      </c>
    </row>
    <row r="1354" spans="1:34" x14ac:dyDescent="0.2">
      <c r="A1354" s="12" t="s">
        <v>232</v>
      </c>
      <c r="B1354" s="12" t="s">
        <v>231</v>
      </c>
      <c r="C1354" s="12" t="s">
        <v>29</v>
      </c>
      <c r="D1354" s="12" t="s">
        <v>15</v>
      </c>
      <c r="E1354" s="12" t="s">
        <v>6</v>
      </c>
      <c r="F1354" s="12" t="s">
        <v>16</v>
      </c>
      <c r="G1354" s="26"/>
      <c r="H1354" s="26">
        <v>3</v>
      </c>
      <c r="I1354" s="26">
        <v>3.5</v>
      </c>
      <c r="J1354" s="26">
        <v>1.9</v>
      </c>
      <c r="K1354" s="26">
        <v>2.7</v>
      </c>
      <c r="L1354" s="26">
        <v>2.6</v>
      </c>
      <c r="M1354" s="26">
        <v>3.8</v>
      </c>
      <c r="N1354" s="26">
        <v>2.1</v>
      </c>
      <c r="O1354" s="26">
        <v>3.4</v>
      </c>
      <c r="P1354" s="26">
        <v>5.7</v>
      </c>
      <c r="Q1354" s="26">
        <v>3.7</v>
      </c>
      <c r="R1354" s="26">
        <v>7.1</v>
      </c>
      <c r="S1354" s="26">
        <v>5.3</v>
      </c>
      <c r="T1354" s="26">
        <v>5.8</v>
      </c>
      <c r="U1354" s="26">
        <v>7.3</v>
      </c>
      <c r="V1354" s="26">
        <v>0</v>
      </c>
      <c r="W1354" s="26">
        <v>9.1</v>
      </c>
      <c r="X1354" s="26">
        <v>13.2</v>
      </c>
      <c r="Y1354" s="26">
        <v>20.7</v>
      </c>
      <c r="Z1354" s="26">
        <v>37.200000000000003</v>
      </c>
      <c r="AA1354" s="26">
        <v>64.2</v>
      </c>
      <c r="AB1354" s="26">
        <v>67.7</v>
      </c>
      <c r="AC1354" s="26">
        <v>77.5</v>
      </c>
      <c r="AD1354" s="26">
        <v>88.42</v>
      </c>
      <c r="AE1354" s="26">
        <v>66.47</v>
      </c>
      <c r="AF1354" s="54"/>
      <c r="AG1354" s="26"/>
      <c r="AH1354" s="26">
        <v>72.599999999999994</v>
      </c>
    </row>
    <row r="1355" spans="1:34" x14ac:dyDescent="0.2">
      <c r="A1355" s="12" t="s">
        <v>232</v>
      </c>
      <c r="B1355" s="12" t="s">
        <v>231</v>
      </c>
      <c r="C1355" s="12" t="s">
        <v>30</v>
      </c>
      <c r="D1355" s="12" t="s">
        <v>15</v>
      </c>
      <c r="E1355" s="12" t="s">
        <v>6</v>
      </c>
      <c r="F1355" s="12" t="s">
        <v>16</v>
      </c>
      <c r="G1355" s="26"/>
      <c r="H1355" s="26">
        <v>0</v>
      </c>
      <c r="I1355" s="26"/>
      <c r="J1355" s="26"/>
      <c r="K1355" s="26">
        <v>0</v>
      </c>
      <c r="L1355" s="26">
        <v>0</v>
      </c>
      <c r="M1355" s="26">
        <v>1.6</v>
      </c>
      <c r="N1355" s="26">
        <v>1.3</v>
      </c>
      <c r="O1355" s="26">
        <v>1.7</v>
      </c>
      <c r="P1355" s="26">
        <v>1.8</v>
      </c>
      <c r="Q1355" s="26">
        <v>2.6</v>
      </c>
      <c r="R1355" s="26">
        <v>2.7</v>
      </c>
      <c r="S1355" s="26">
        <v>1.1000000000000001</v>
      </c>
      <c r="T1355" s="26">
        <v>1.7</v>
      </c>
      <c r="U1355" s="26">
        <v>2.2000000000000002</v>
      </c>
      <c r="V1355" s="26">
        <v>2.9</v>
      </c>
      <c r="W1355" s="26">
        <v>2.6</v>
      </c>
      <c r="X1355" s="26">
        <v>2.6</v>
      </c>
      <c r="Y1355" s="26">
        <v>2.6</v>
      </c>
      <c r="Z1355" s="26">
        <v>2.9</v>
      </c>
      <c r="AA1355" s="26">
        <v>2.5</v>
      </c>
      <c r="AB1355" s="26">
        <v>5.0999999999999996</v>
      </c>
      <c r="AC1355" s="26">
        <v>2.2999999999999998</v>
      </c>
      <c r="AD1355" s="26">
        <v>2.65</v>
      </c>
      <c r="AE1355" s="26">
        <v>2.66</v>
      </c>
      <c r="AF1355" s="26">
        <v>2.2999999999999998</v>
      </c>
      <c r="AG1355" s="26"/>
      <c r="AH1355" s="26">
        <v>3.7</v>
      </c>
    </row>
    <row r="1356" spans="1:34" x14ac:dyDescent="0.2">
      <c r="A1356" s="12" t="s">
        <v>232</v>
      </c>
      <c r="B1356" s="12" t="s">
        <v>231</v>
      </c>
      <c r="C1356" s="12" t="s">
        <v>31</v>
      </c>
      <c r="D1356" s="12" t="s">
        <v>15</v>
      </c>
      <c r="E1356" s="12" t="s">
        <v>6</v>
      </c>
      <c r="F1356" s="12" t="s">
        <v>16</v>
      </c>
      <c r="G1356" s="26"/>
      <c r="H1356" s="26">
        <v>0.1</v>
      </c>
      <c r="I1356" s="26"/>
      <c r="J1356" s="26"/>
      <c r="K1356" s="26"/>
      <c r="L1356" s="26"/>
      <c r="M1356" s="26"/>
      <c r="N1356" s="26">
        <v>0.6</v>
      </c>
      <c r="O1356" s="26">
        <v>0.3</v>
      </c>
      <c r="P1356" s="26">
        <v>1.1000000000000001</v>
      </c>
      <c r="Q1356" s="26">
        <v>0.7</v>
      </c>
      <c r="R1356" s="26">
        <v>0.2</v>
      </c>
      <c r="S1356" s="26">
        <v>0.2</v>
      </c>
      <c r="T1356" s="26">
        <v>0.8</v>
      </c>
      <c r="U1356" s="26">
        <v>0</v>
      </c>
      <c r="V1356" s="26">
        <v>0</v>
      </c>
      <c r="W1356" s="26">
        <v>0</v>
      </c>
      <c r="X1356" s="26">
        <v>0</v>
      </c>
      <c r="Y1356" s="26">
        <v>0</v>
      </c>
      <c r="Z1356" s="26">
        <v>1</v>
      </c>
      <c r="AA1356" s="26">
        <v>1.8</v>
      </c>
      <c r="AB1356" s="26">
        <v>2.5</v>
      </c>
      <c r="AC1356" s="26">
        <v>3.1</v>
      </c>
      <c r="AD1356" s="26">
        <v>1.94</v>
      </c>
      <c r="AE1356" s="26">
        <v>2.58</v>
      </c>
      <c r="AF1356" s="26">
        <v>2.4300000000000002</v>
      </c>
      <c r="AG1356" s="26"/>
      <c r="AH1356" s="26">
        <v>2.8</v>
      </c>
    </row>
    <row r="1357" spans="1:34" x14ac:dyDescent="0.2">
      <c r="A1357" s="12" t="s">
        <v>232</v>
      </c>
      <c r="B1357" s="12" t="s">
        <v>231</v>
      </c>
      <c r="C1357" s="12" t="s">
        <v>32</v>
      </c>
      <c r="D1357" s="12" t="s">
        <v>15</v>
      </c>
      <c r="E1357" s="12" t="s">
        <v>6</v>
      </c>
      <c r="F1357" s="12" t="s">
        <v>16</v>
      </c>
      <c r="G1357" s="26">
        <v>1.8</v>
      </c>
      <c r="H1357" s="26">
        <v>3.6</v>
      </c>
      <c r="I1357" s="26">
        <v>3</v>
      </c>
      <c r="J1357" s="26">
        <v>1.9</v>
      </c>
      <c r="K1357" s="26">
        <v>2.7</v>
      </c>
      <c r="L1357" s="26"/>
      <c r="M1357" s="26"/>
      <c r="N1357" s="26">
        <v>0</v>
      </c>
      <c r="O1357" s="26">
        <v>0.6</v>
      </c>
      <c r="P1357" s="26">
        <v>0.7</v>
      </c>
      <c r="Q1357" s="26">
        <v>0.7</v>
      </c>
      <c r="R1357" s="26">
        <v>0.7</v>
      </c>
      <c r="S1357" s="26">
        <v>0.6</v>
      </c>
      <c r="T1357" s="26">
        <v>0.5</v>
      </c>
      <c r="U1357" s="26">
        <v>0.5</v>
      </c>
      <c r="V1357" s="26">
        <v>0.5</v>
      </c>
      <c r="W1357" s="26">
        <v>0.3</v>
      </c>
      <c r="X1357" s="26">
        <v>0.3</v>
      </c>
      <c r="Y1357" s="26">
        <v>18.399999999999999</v>
      </c>
      <c r="Z1357" s="26">
        <v>20</v>
      </c>
      <c r="AA1357" s="26">
        <v>21.7</v>
      </c>
      <c r="AB1357" s="26">
        <v>23.6</v>
      </c>
      <c r="AC1357" s="26">
        <v>24</v>
      </c>
      <c r="AD1357" s="26">
        <v>23.75</v>
      </c>
      <c r="AE1357" s="26">
        <v>23.3</v>
      </c>
      <c r="AF1357" s="26">
        <v>22.15</v>
      </c>
      <c r="AG1357" s="26"/>
      <c r="AH1357" s="26">
        <v>23.8</v>
      </c>
    </row>
    <row r="1358" spans="1:34" x14ac:dyDescent="0.2">
      <c r="A1358" s="12" t="s">
        <v>232</v>
      </c>
      <c r="B1358" s="12" t="s">
        <v>231</v>
      </c>
      <c r="C1358" s="12" t="s">
        <v>33</v>
      </c>
      <c r="D1358" s="12" t="s">
        <v>15</v>
      </c>
      <c r="E1358" s="12" t="s">
        <v>6</v>
      </c>
      <c r="F1358" s="12" t="s">
        <v>16</v>
      </c>
      <c r="G1358" s="26">
        <v>0</v>
      </c>
      <c r="H1358" s="26">
        <v>0</v>
      </c>
      <c r="I1358" s="26"/>
      <c r="J1358" s="26">
        <v>0</v>
      </c>
      <c r="K1358" s="26"/>
      <c r="L1358" s="26"/>
      <c r="M1358" s="26"/>
      <c r="N1358" s="26">
        <v>0</v>
      </c>
      <c r="O1358" s="26">
        <v>0</v>
      </c>
      <c r="P1358" s="26">
        <v>0</v>
      </c>
      <c r="Q1358" s="26">
        <v>0</v>
      </c>
      <c r="R1358" s="26">
        <v>0</v>
      </c>
      <c r="S1358" s="26">
        <v>0</v>
      </c>
      <c r="T1358" s="26"/>
      <c r="U1358" s="26"/>
      <c r="V1358" s="26"/>
      <c r="W1358" s="26">
        <v>0</v>
      </c>
      <c r="X1358" s="26">
        <v>0</v>
      </c>
      <c r="Y1358" s="26">
        <v>0</v>
      </c>
      <c r="Z1358" s="26">
        <v>0.1</v>
      </c>
      <c r="AA1358" s="26">
        <v>0.1</v>
      </c>
      <c r="AB1358" s="26">
        <v>0.3</v>
      </c>
      <c r="AC1358" s="26">
        <v>0.3</v>
      </c>
      <c r="AD1358" s="26">
        <v>0.28000000000000003</v>
      </c>
      <c r="AE1358" s="26">
        <v>0.31</v>
      </c>
      <c r="AF1358" s="26">
        <v>0.28000000000000003</v>
      </c>
      <c r="AG1358" s="26"/>
      <c r="AH1358" s="26">
        <v>0.3</v>
      </c>
    </row>
    <row r="1359" spans="1:34" x14ac:dyDescent="0.2">
      <c r="A1359" s="12" t="s">
        <v>232</v>
      </c>
      <c r="B1359" s="12" t="s">
        <v>231</v>
      </c>
      <c r="C1359" s="12" t="s">
        <v>34</v>
      </c>
      <c r="D1359" s="12" t="s">
        <v>15</v>
      </c>
      <c r="E1359" s="12" t="s">
        <v>6</v>
      </c>
      <c r="F1359" s="12" t="s">
        <v>16</v>
      </c>
      <c r="G1359" s="26"/>
      <c r="H1359" s="26">
        <v>0</v>
      </c>
      <c r="I1359" s="26"/>
      <c r="J1359" s="26"/>
      <c r="K1359" s="26"/>
      <c r="L1359" s="26"/>
      <c r="M1359" s="26">
        <v>0</v>
      </c>
      <c r="N1359" s="26">
        <v>0.4</v>
      </c>
      <c r="O1359" s="26">
        <v>4.3</v>
      </c>
      <c r="P1359" s="26">
        <v>1.9</v>
      </c>
      <c r="Q1359" s="26">
        <v>1.2</v>
      </c>
      <c r="R1359" s="26">
        <v>1.2</v>
      </c>
      <c r="S1359" s="26">
        <v>1.1000000000000001</v>
      </c>
      <c r="T1359" s="26">
        <v>2</v>
      </c>
      <c r="U1359" s="26">
        <v>1.6</v>
      </c>
      <c r="V1359" s="26">
        <v>2.9</v>
      </c>
      <c r="W1359" s="26">
        <v>3.4</v>
      </c>
      <c r="X1359" s="26">
        <v>2.8</v>
      </c>
      <c r="Y1359" s="26">
        <v>3.1</v>
      </c>
      <c r="Z1359" s="26">
        <v>4</v>
      </c>
      <c r="AA1359" s="26">
        <v>6</v>
      </c>
      <c r="AB1359" s="26">
        <v>4.4000000000000004</v>
      </c>
      <c r="AC1359" s="26">
        <v>7.7</v>
      </c>
      <c r="AD1359" s="26">
        <v>7.5</v>
      </c>
      <c r="AE1359" s="26">
        <v>6.79</v>
      </c>
      <c r="AF1359" s="26">
        <v>0.37</v>
      </c>
      <c r="AG1359" s="26"/>
      <c r="AH1359" s="26">
        <v>6.1</v>
      </c>
    </row>
    <row r="1360" spans="1:34" x14ac:dyDescent="0.2">
      <c r="A1360" s="12" t="s">
        <v>232</v>
      </c>
      <c r="B1360" s="12" t="s">
        <v>231</v>
      </c>
      <c r="C1360" s="12" t="s">
        <v>35</v>
      </c>
      <c r="D1360" s="12" t="s">
        <v>15</v>
      </c>
      <c r="E1360" s="12" t="s">
        <v>6</v>
      </c>
      <c r="F1360" s="12" t="s">
        <v>16</v>
      </c>
      <c r="G1360" s="26"/>
      <c r="H1360" s="26">
        <v>0.7</v>
      </c>
      <c r="I1360" s="26">
        <v>0</v>
      </c>
      <c r="J1360" s="26">
        <v>0.5</v>
      </c>
      <c r="K1360" s="26">
        <v>0</v>
      </c>
      <c r="L1360" s="26">
        <v>0</v>
      </c>
      <c r="M1360" s="26">
        <v>0</v>
      </c>
      <c r="N1360" s="26">
        <v>0</v>
      </c>
      <c r="O1360" s="26">
        <v>0</v>
      </c>
      <c r="P1360" s="26">
        <v>0</v>
      </c>
      <c r="Q1360" s="26">
        <v>0</v>
      </c>
      <c r="R1360" s="26">
        <v>0.5</v>
      </c>
      <c r="S1360" s="26">
        <v>0.9</v>
      </c>
      <c r="T1360" s="26">
        <v>0.9</v>
      </c>
      <c r="U1360" s="26">
        <v>0.2</v>
      </c>
      <c r="V1360" s="26">
        <v>0.1</v>
      </c>
      <c r="W1360" s="26">
        <v>0.1</v>
      </c>
      <c r="X1360" s="26">
        <v>10.1</v>
      </c>
      <c r="Y1360" s="26">
        <v>4</v>
      </c>
      <c r="Z1360" s="26">
        <v>5.5</v>
      </c>
      <c r="AA1360" s="26">
        <v>7.6</v>
      </c>
      <c r="AB1360" s="26">
        <v>5.8</v>
      </c>
      <c r="AC1360" s="26">
        <v>3.5</v>
      </c>
      <c r="AD1360" s="26">
        <v>3.35</v>
      </c>
      <c r="AE1360" s="26">
        <v>4.0599999999999996</v>
      </c>
      <c r="AF1360" s="26">
        <v>5.13</v>
      </c>
      <c r="AG1360" s="26"/>
      <c r="AH1360" s="26">
        <v>4.7</v>
      </c>
    </row>
    <row r="1361" spans="1:34" x14ac:dyDescent="0.2">
      <c r="A1361" s="12" t="s">
        <v>232</v>
      </c>
      <c r="B1361" s="12" t="s">
        <v>231</v>
      </c>
      <c r="C1361" s="12" t="s">
        <v>36</v>
      </c>
      <c r="D1361" s="12" t="s">
        <v>15</v>
      </c>
      <c r="E1361" s="12" t="s">
        <v>6</v>
      </c>
      <c r="F1361" s="12" t="s">
        <v>16</v>
      </c>
      <c r="G1361" s="26"/>
      <c r="H1361" s="26">
        <v>0.3</v>
      </c>
      <c r="I1361" s="26"/>
      <c r="J1361" s="26"/>
      <c r="K1361" s="26">
        <v>0</v>
      </c>
      <c r="L1361" s="26">
        <v>0.9</v>
      </c>
      <c r="M1361" s="26">
        <v>0.5</v>
      </c>
      <c r="N1361" s="26">
        <v>0.6</v>
      </c>
      <c r="O1361" s="26">
        <v>0.8</v>
      </c>
      <c r="P1361" s="26">
        <v>1.1000000000000001</v>
      </c>
      <c r="Q1361" s="26">
        <v>0</v>
      </c>
      <c r="R1361" s="26">
        <v>0</v>
      </c>
      <c r="S1361" s="26">
        <v>1.5</v>
      </c>
      <c r="T1361" s="26">
        <v>1.6</v>
      </c>
      <c r="U1361" s="26">
        <v>1.8</v>
      </c>
      <c r="V1361" s="26">
        <v>2.2000000000000002</v>
      </c>
      <c r="W1361" s="26">
        <v>2.2999999999999998</v>
      </c>
      <c r="X1361" s="26">
        <v>3.1</v>
      </c>
      <c r="Y1361" s="26">
        <v>6.9</v>
      </c>
      <c r="Z1361" s="26">
        <v>9.9</v>
      </c>
      <c r="AA1361" s="26">
        <v>12.7</v>
      </c>
      <c r="AB1361" s="26">
        <v>11</v>
      </c>
      <c r="AC1361" s="26">
        <v>11</v>
      </c>
      <c r="AD1361" s="26">
        <v>2.68</v>
      </c>
      <c r="AE1361" s="26">
        <v>2.95</v>
      </c>
      <c r="AF1361" s="26">
        <v>2.77</v>
      </c>
      <c r="AG1361" s="26"/>
      <c r="AH1361" s="26">
        <v>11</v>
      </c>
    </row>
    <row r="1362" spans="1:34" x14ac:dyDescent="0.2">
      <c r="A1362" s="12" t="s">
        <v>232</v>
      </c>
      <c r="B1362" s="12" t="s">
        <v>231</v>
      </c>
      <c r="C1362" s="12" t="s">
        <v>37</v>
      </c>
      <c r="D1362" s="12" t="s">
        <v>15</v>
      </c>
      <c r="E1362" s="12" t="s">
        <v>6</v>
      </c>
      <c r="F1362" s="12" t="s">
        <v>16</v>
      </c>
      <c r="G1362" s="26"/>
      <c r="H1362" s="26">
        <v>184</v>
      </c>
      <c r="I1362" s="26">
        <v>167.4</v>
      </c>
      <c r="J1362" s="26">
        <v>0</v>
      </c>
      <c r="K1362" s="26">
        <v>220</v>
      </c>
      <c r="L1362" s="26">
        <v>219.1</v>
      </c>
      <c r="M1362" s="26">
        <v>314.60000000000002</v>
      </c>
      <c r="N1362" s="26">
        <v>400.8</v>
      </c>
      <c r="O1362" s="26">
        <v>304.2</v>
      </c>
      <c r="P1362" s="26">
        <v>372.6</v>
      </c>
      <c r="Q1362" s="26">
        <v>483.2</v>
      </c>
      <c r="R1362" s="26">
        <v>476</v>
      </c>
      <c r="S1362" s="26">
        <v>902.7</v>
      </c>
      <c r="T1362" s="26">
        <v>756</v>
      </c>
      <c r="U1362" s="26">
        <v>716</v>
      </c>
      <c r="V1362" s="26">
        <v>766</v>
      </c>
      <c r="W1362" s="26">
        <v>857.6</v>
      </c>
      <c r="X1362" s="26">
        <v>847.2</v>
      </c>
      <c r="Y1362" s="26">
        <v>953.6</v>
      </c>
      <c r="Z1362" s="26">
        <v>1151.4000000000001</v>
      </c>
      <c r="AA1362" s="26">
        <v>1021.1</v>
      </c>
      <c r="AB1362" s="26">
        <v>1415.5</v>
      </c>
      <c r="AC1362" s="26">
        <v>1239</v>
      </c>
      <c r="AD1362" s="26">
        <v>1046.4000000000001</v>
      </c>
      <c r="AE1362" s="26">
        <v>1387.87</v>
      </c>
      <c r="AF1362" s="26">
        <v>1189.25</v>
      </c>
      <c r="AG1362" s="26"/>
      <c r="AH1362" s="26">
        <v>1327.3</v>
      </c>
    </row>
    <row r="1363" spans="1:34" x14ac:dyDescent="0.2">
      <c r="A1363" s="12" t="s">
        <v>232</v>
      </c>
      <c r="B1363" s="12" t="s">
        <v>231</v>
      </c>
      <c r="C1363" s="12" t="s">
        <v>38</v>
      </c>
      <c r="D1363" s="12" t="s">
        <v>15</v>
      </c>
      <c r="E1363" s="12" t="s">
        <v>6</v>
      </c>
      <c r="F1363" s="12" t="s">
        <v>16</v>
      </c>
      <c r="G1363" s="26"/>
      <c r="H1363" s="26">
        <v>2.6</v>
      </c>
      <c r="I1363" s="26"/>
      <c r="J1363" s="26"/>
      <c r="K1363" s="26">
        <v>2.2999999999999998</v>
      </c>
      <c r="L1363" s="26">
        <v>2.1</v>
      </c>
      <c r="M1363" s="26">
        <v>2.4</v>
      </c>
      <c r="N1363" s="26">
        <v>2.4</v>
      </c>
      <c r="O1363" s="26">
        <v>1.7</v>
      </c>
      <c r="P1363" s="26">
        <v>2.5</v>
      </c>
      <c r="Q1363" s="26">
        <v>1.5</v>
      </c>
      <c r="R1363" s="26">
        <v>1</v>
      </c>
      <c r="S1363" s="26">
        <v>1.2</v>
      </c>
      <c r="T1363" s="26">
        <v>1.7</v>
      </c>
      <c r="U1363" s="26">
        <v>2.9</v>
      </c>
      <c r="V1363" s="26">
        <v>1.4</v>
      </c>
      <c r="W1363" s="26">
        <v>3.1</v>
      </c>
      <c r="X1363" s="26">
        <v>2.6</v>
      </c>
      <c r="Y1363" s="26">
        <v>0.8</v>
      </c>
      <c r="Z1363" s="26">
        <v>0.5</v>
      </c>
      <c r="AA1363" s="26">
        <v>5.2</v>
      </c>
      <c r="AB1363" s="26">
        <v>5.3</v>
      </c>
      <c r="AC1363" s="26">
        <v>6.9</v>
      </c>
      <c r="AD1363" s="26">
        <v>8.08</v>
      </c>
      <c r="AE1363" s="26">
        <v>5.9</v>
      </c>
      <c r="AF1363" s="26">
        <v>4.2699999999999996</v>
      </c>
      <c r="AG1363" s="26"/>
      <c r="AH1363" s="26">
        <v>6.1</v>
      </c>
    </row>
    <row r="1364" spans="1:34" x14ac:dyDescent="0.2">
      <c r="A1364" s="12" t="s">
        <v>232</v>
      </c>
      <c r="B1364" s="12" t="s">
        <v>231</v>
      </c>
      <c r="C1364" s="12" t="s">
        <v>39</v>
      </c>
      <c r="D1364" s="12" t="s">
        <v>15</v>
      </c>
      <c r="E1364" s="12" t="s">
        <v>6</v>
      </c>
      <c r="F1364" s="12" t="s">
        <v>16</v>
      </c>
      <c r="G1364" s="26"/>
      <c r="H1364" s="26">
        <v>0</v>
      </c>
      <c r="I1364" s="26">
        <v>0</v>
      </c>
      <c r="J1364" s="26">
        <v>0</v>
      </c>
      <c r="K1364" s="26">
        <v>0</v>
      </c>
      <c r="L1364" s="26">
        <v>0</v>
      </c>
      <c r="M1364" s="26">
        <v>0</v>
      </c>
      <c r="N1364" s="26">
        <v>0</v>
      </c>
      <c r="O1364" s="26">
        <v>0</v>
      </c>
      <c r="P1364" s="26">
        <v>0</v>
      </c>
      <c r="Q1364" s="26">
        <v>0</v>
      </c>
      <c r="R1364" s="26">
        <v>0</v>
      </c>
      <c r="S1364" s="26">
        <v>9.5</v>
      </c>
      <c r="T1364" s="26">
        <v>10.3</v>
      </c>
      <c r="U1364" s="26">
        <v>11.6</v>
      </c>
      <c r="V1364" s="26">
        <v>11.8</v>
      </c>
      <c r="W1364" s="26">
        <v>14.1</v>
      </c>
      <c r="X1364" s="26">
        <v>15</v>
      </c>
      <c r="Y1364" s="26">
        <v>16.399999999999999</v>
      </c>
      <c r="Z1364" s="26">
        <v>18.8</v>
      </c>
      <c r="AA1364" s="26">
        <v>23.3</v>
      </c>
      <c r="AB1364" s="26">
        <v>26.7</v>
      </c>
      <c r="AC1364" s="26">
        <v>31</v>
      </c>
      <c r="AD1364" s="26">
        <v>27.93</v>
      </c>
      <c r="AE1364" s="26">
        <v>26.59</v>
      </c>
      <c r="AF1364" s="54"/>
      <c r="AG1364" s="26"/>
      <c r="AH1364" s="26">
        <v>28.9</v>
      </c>
    </row>
    <row r="1365" spans="1:34" x14ac:dyDescent="0.2">
      <c r="A1365" s="12" t="s">
        <v>232</v>
      </c>
      <c r="B1365" s="12" t="s">
        <v>231</v>
      </c>
      <c r="C1365" s="12" t="s">
        <v>40</v>
      </c>
      <c r="D1365" s="12" t="s">
        <v>15</v>
      </c>
      <c r="E1365" s="12" t="s">
        <v>6</v>
      </c>
      <c r="F1365" s="12" t="s">
        <v>16</v>
      </c>
      <c r="G1365" s="26">
        <v>0</v>
      </c>
      <c r="H1365" s="26">
        <v>0</v>
      </c>
      <c r="I1365" s="26">
        <v>0</v>
      </c>
      <c r="J1365" s="26">
        <v>0</v>
      </c>
      <c r="K1365" s="26">
        <v>0</v>
      </c>
      <c r="L1365" s="26"/>
      <c r="M1365" s="26"/>
      <c r="N1365" s="26">
        <v>0</v>
      </c>
      <c r="O1365" s="26">
        <v>0</v>
      </c>
      <c r="P1365" s="26">
        <v>0</v>
      </c>
      <c r="Q1365" s="26">
        <v>0</v>
      </c>
      <c r="R1365" s="26">
        <v>0</v>
      </c>
      <c r="S1365" s="26">
        <v>0</v>
      </c>
      <c r="T1365" s="26">
        <v>0</v>
      </c>
      <c r="U1365" s="26">
        <v>0</v>
      </c>
      <c r="V1365" s="26">
        <v>0</v>
      </c>
      <c r="W1365" s="26">
        <v>1</v>
      </c>
      <c r="X1365" s="26">
        <v>5</v>
      </c>
      <c r="Y1365" s="26">
        <v>5.4</v>
      </c>
      <c r="Z1365" s="26">
        <v>5.8</v>
      </c>
      <c r="AA1365" s="26">
        <v>6.3</v>
      </c>
      <c r="AB1365" s="26">
        <v>6.9</v>
      </c>
      <c r="AC1365" s="26">
        <v>7.4</v>
      </c>
      <c r="AD1365" s="26">
        <v>6.99</v>
      </c>
      <c r="AE1365" s="26">
        <v>6.99</v>
      </c>
      <c r="AF1365" s="26">
        <v>7.11</v>
      </c>
      <c r="AG1365" s="26"/>
      <c r="AH1365" s="26">
        <v>7.2</v>
      </c>
    </row>
    <row r="1366" spans="1:34" x14ac:dyDescent="0.2">
      <c r="A1366" s="12" t="s">
        <v>232</v>
      </c>
      <c r="B1366" s="12" t="s">
        <v>231</v>
      </c>
      <c r="C1366" s="12" t="s">
        <v>41</v>
      </c>
      <c r="D1366" s="12" t="s">
        <v>15</v>
      </c>
      <c r="E1366" s="12" t="s">
        <v>6</v>
      </c>
      <c r="F1366" s="12" t="s">
        <v>16</v>
      </c>
      <c r="G1366" s="26">
        <v>2.2999999999999998</v>
      </c>
      <c r="H1366" s="26">
        <v>2.2999999999999998</v>
      </c>
      <c r="I1366" s="26"/>
      <c r="J1366" s="26"/>
      <c r="K1366" s="26"/>
      <c r="L1366" s="26"/>
      <c r="M1366" s="26"/>
      <c r="N1366" s="26">
        <v>2.2999999999999998</v>
      </c>
      <c r="O1366" s="26">
        <v>2.2999999999999998</v>
      </c>
      <c r="P1366" s="26">
        <v>2.2999999999999998</v>
      </c>
      <c r="Q1366" s="26">
        <v>2.2999999999999998</v>
      </c>
      <c r="R1366" s="26">
        <v>2.2999999999999998</v>
      </c>
      <c r="S1366" s="26">
        <v>2.2999999999999998</v>
      </c>
      <c r="T1366" s="26">
        <v>2.2999999999999998</v>
      </c>
      <c r="U1366" s="26">
        <v>2.2999999999999998</v>
      </c>
      <c r="V1366" s="26">
        <v>2.8</v>
      </c>
      <c r="W1366" s="26">
        <v>4.2</v>
      </c>
      <c r="X1366" s="26">
        <v>6.2</v>
      </c>
      <c r="Y1366" s="26">
        <v>6</v>
      </c>
      <c r="Z1366" s="26">
        <v>8</v>
      </c>
      <c r="AA1366" s="26">
        <v>7.9</v>
      </c>
      <c r="AB1366" s="26">
        <v>17.100000000000001</v>
      </c>
      <c r="AC1366" s="26">
        <v>12.8</v>
      </c>
      <c r="AD1366" s="26">
        <v>13.71</v>
      </c>
      <c r="AE1366" s="26">
        <v>10.119999999999999</v>
      </c>
      <c r="AF1366" s="26">
        <v>9.4700000000000006</v>
      </c>
      <c r="AG1366" s="26"/>
      <c r="AH1366" s="26">
        <v>15</v>
      </c>
    </row>
    <row r="1367" spans="1:34" x14ac:dyDescent="0.2">
      <c r="A1367" s="12" t="s">
        <v>232</v>
      </c>
      <c r="B1367" s="12" t="s">
        <v>231</v>
      </c>
      <c r="C1367" s="12" t="s">
        <v>42</v>
      </c>
      <c r="D1367" s="12" t="s">
        <v>15</v>
      </c>
      <c r="E1367" s="12" t="s">
        <v>6</v>
      </c>
      <c r="F1367" s="12" t="s">
        <v>16</v>
      </c>
      <c r="G1367" s="26"/>
      <c r="H1367" s="26">
        <v>2.4</v>
      </c>
      <c r="I1367" s="26">
        <v>2</v>
      </c>
      <c r="J1367" s="26">
        <v>2.8</v>
      </c>
      <c r="K1367" s="26">
        <v>1.8</v>
      </c>
      <c r="L1367" s="26">
        <v>2.8</v>
      </c>
      <c r="M1367" s="26">
        <v>2.8</v>
      </c>
      <c r="N1367" s="26">
        <v>5.8</v>
      </c>
      <c r="O1367" s="26">
        <v>2.5</v>
      </c>
      <c r="P1367" s="26">
        <v>1.5</v>
      </c>
      <c r="Q1367" s="26">
        <v>1.5</v>
      </c>
      <c r="R1367" s="26">
        <v>2.2999999999999998</v>
      </c>
      <c r="S1367" s="26">
        <v>0.3</v>
      </c>
      <c r="T1367" s="26">
        <v>0.3</v>
      </c>
      <c r="U1367" s="26">
        <v>1.3</v>
      </c>
      <c r="V1367" s="26">
        <v>1.2</v>
      </c>
      <c r="W1367" s="26">
        <v>1.3</v>
      </c>
      <c r="X1367" s="26">
        <v>4.4000000000000004</v>
      </c>
      <c r="Y1367" s="26">
        <v>9.4</v>
      </c>
      <c r="Z1367" s="26">
        <v>11.6</v>
      </c>
      <c r="AA1367" s="26">
        <v>14.8</v>
      </c>
      <c r="AB1367" s="26">
        <v>104.2</v>
      </c>
      <c r="AC1367" s="26">
        <v>73.400000000000006</v>
      </c>
      <c r="AD1367" s="26">
        <v>73.78</v>
      </c>
      <c r="AE1367" s="26">
        <v>73.78</v>
      </c>
      <c r="AF1367" s="26">
        <v>82.34</v>
      </c>
      <c r="AG1367" s="26"/>
      <c r="AH1367" s="26">
        <v>88.8</v>
      </c>
    </row>
    <row r="1368" spans="1:34" x14ac:dyDescent="0.2">
      <c r="A1368" s="12" t="s">
        <v>232</v>
      </c>
      <c r="B1368" s="12" t="s">
        <v>231</v>
      </c>
      <c r="C1368" s="12" t="s">
        <v>43</v>
      </c>
      <c r="D1368" s="12" t="s">
        <v>15</v>
      </c>
      <c r="E1368" s="12" t="s">
        <v>6</v>
      </c>
      <c r="F1368" s="12" t="s">
        <v>16</v>
      </c>
      <c r="G1368" s="26">
        <v>0</v>
      </c>
      <c r="H1368" s="26">
        <v>0</v>
      </c>
      <c r="I1368" s="26">
        <v>0</v>
      </c>
      <c r="J1368" s="26">
        <v>0</v>
      </c>
      <c r="K1368" s="26">
        <v>0</v>
      </c>
      <c r="L1368" s="26">
        <v>0</v>
      </c>
      <c r="M1368" s="26">
        <v>0</v>
      </c>
      <c r="N1368" s="26">
        <v>0</v>
      </c>
      <c r="O1368" s="26">
        <v>0</v>
      </c>
      <c r="P1368" s="26">
        <v>0</v>
      </c>
      <c r="Q1368" s="26">
        <v>0</v>
      </c>
      <c r="R1368" s="26">
        <v>0</v>
      </c>
      <c r="S1368" s="26">
        <v>0</v>
      </c>
      <c r="T1368" s="26">
        <v>0</v>
      </c>
      <c r="U1368" s="26">
        <v>0</v>
      </c>
      <c r="V1368" s="26">
        <v>0</v>
      </c>
      <c r="W1368" s="26">
        <v>0</v>
      </c>
      <c r="X1368" s="26">
        <v>0</v>
      </c>
      <c r="Y1368" s="26">
        <v>0.2</v>
      </c>
      <c r="Z1368" s="26">
        <v>0.2</v>
      </c>
      <c r="AA1368" s="26">
        <v>0.2</v>
      </c>
      <c r="AB1368" s="26">
        <v>1.8</v>
      </c>
      <c r="AC1368" s="26">
        <v>0.3</v>
      </c>
      <c r="AD1368" s="26">
        <v>0.28000000000000003</v>
      </c>
      <c r="AE1368" s="26">
        <v>0.23</v>
      </c>
      <c r="AF1368" s="26">
        <v>0.17</v>
      </c>
      <c r="AG1368" s="26"/>
      <c r="AH1368" s="26">
        <v>1.1000000000000001</v>
      </c>
    </row>
    <row r="1369" spans="1:34" x14ac:dyDescent="0.2">
      <c r="A1369" s="12" t="s">
        <v>232</v>
      </c>
      <c r="B1369" s="12" t="s">
        <v>231</v>
      </c>
      <c r="C1369" s="12" t="s">
        <v>44</v>
      </c>
      <c r="D1369" s="12" t="s">
        <v>15</v>
      </c>
      <c r="E1369" s="12" t="s">
        <v>6</v>
      </c>
      <c r="F1369" s="12" t="s">
        <v>16</v>
      </c>
      <c r="G1369" s="26"/>
      <c r="H1369" s="26">
        <v>0.8</v>
      </c>
      <c r="I1369" s="26"/>
      <c r="J1369" s="26"/>
      <c r="K1369" s="26"/>
      <c r="L1369" s="26">
        <v>1</v>
      </c>
      <c r="M1369" s="26">
        <v>1</v>
      </c>
      <c r="N1369" s="26">
        <v>0.9</v>
      </c>
      <c r="O1369" s="26">
        <v>0.1</v>
      </c>
      <c r="P1369" s="26">
        <v>0</v>
      </c>
      <c r="Q1369" s="26">
        <v>0.3</v>
      </c>
      <c r="R1369" s="26">
        <v>0.1</v>
      </c>
      <c r="S1369" s="26">
        <v>0.2</v>
      </c>
      <c r="T1369" s="26">
        <v>0.2</v>
      </c>
      <c r="U1369" s="26">
        <v>0.2</v>
      </c>
      <c r="V1369" s="26">
        <v>0.2</v>
      </c>
      <c r="W1369" s="26">
        <v>0.2</v>
      </c>
      <c r="X1369" s="26">
        <v>0.3</v>
      </c>
      <c r="Y1369" s="26">
        <v>0.3</v>
      </c>
      <c r="Z1369" s="26">
        <v>0.3</v>
      </c>
      <c r="AA1369" s="26">
        <v>6.7</v>
      </c>
      <c r="AB1369" s="26">
        <v>11.9</v>
      </c>
      <c r="AC1369" s="26">
        <v>12.1</v>
      </c>
      <c r="AD1369" s="26">
        <v>12.02</v>
      </c>
      <c r="AE1369" s="26">
        <v>11.83</v>
      </c>
      <c r="AF1369" s="54"/>
      <c r="AG1369" s="26"/>
      <c r="AH1369" s="26">
        <v>12</v>
      </c>
    </row>
    <row r="1370" spans="1:34" x14ac:dyDescent="0.2">
      <c r="A1370" s="12" t="s">
        <v>232</v>
      </c>
      <c r="B1370" s="12" t="s">
        <v>231</v>
      </c>
      <c r="C1370" s="12" t="s">
        <v>45</v>
      </c>
      <c r="D1370" s="12" t="s">
        <v>15</v>
      </c>
      <c r="E1370" s="12" t="s">
        <v>6</v>
      </c>
      <c r="F1370" s="12" t="s">
        <v>16</v>
      </c>
      <c r="G1370" s="26"/>
      <c r="H1370" s="26">
        <v>0</v>
      </c>
      <c r="I1370" s="26">
        <v>0</v>
      </c>
      <c r="J1370" s="26">
        <v>0</v>
      </c>
      <c r="K1370" s="26"/>
      <c r="L1370" s="26"/>
      <c r="M1370" s="26">
        <v>0</v>
      </c>
      <c r="N1370" s="26">
        <v>0</v>
      </c>
      <c r="O1370" s="26">
        <v>0</v>
      </c>
      <c r="P1370" s="26">
        <v>0</v>
      </c>
      <c r="Q1370" s="26">
        <v>0</v>
      </c>
      <c r="R1370" s="26">
        <v>0.1</v>
      </c>
      <c r="S1370" s="26">
        <v>0.1</v>
      </c>
      <c r="T1370" s="26">
        <v>0.2</v>
      </c>
      <c r="U1370" s="26">
        <v>0.2</v>
      </c>
      <c r="V1370" s="26">
        <v>0.1</v>
      </c>
      <c r="W1370" s="26">
        <v>0.2</v>
      </c>
      <c r="X1370" s="26">
        <v>0.3</v>
      </c>
      <c r="Y1370" s="26">
        <v>0</v>
      </c>
      <c r="Z1370" s="26">
        <v>0.1</v>
      </c>
      <c r="AA1370" s="26">
        <v>19.3</v>
      </c>
      <c r="AB1370" s="26">
        <v>26</v>
      </c>
      <c r="AC1370" s="26">
        <v>6.2</v>
      </c>
      <c r="AD1370" s="26">
        <v>17</v>
      </c>
      <c r="AE1370" s="26">
        <v>16.5</v>
      </c>
      <c r="AF1370" s="26">
        <v>15.2</v>
      </c>
      <c r="AG1370" s="26"/>
      <c r="AH1370" s="26">
        <v>16.100000000000001</v>
      </c>
    </row>
    <row r="1371" spans="1:34" x14ac:dyDescent="0.2">
      <c r="A1371" s="12" t="s">
        <v>232</v>
      </c>
      <c r="B1371" s="12" t="s">
        <v>231</v>
      </c>
      <c r="C1371" s="12" t="s">
        <v>46</v>
      </c>
      <c r="D1371" s="12" t="s">
        <v>15</v>
      </c>
      <c r="E1371" s="12" t="s">
        <v>6</v>
      </c>
      <c r="F1371" s="12" t="s">
        <v>16</v>
      </c>
      <c r="G1371" s="26"/>
      <c r="H1371" s="26">
        <v>17.399999999999999</v>
      </c>
      <c r="I1371" s="26">
        <v>18.899999999999999</v>
      </c>
      <c r="J1371" s="26">
        <v>28.4</v>
      </c>
      <c r="K1371" s="26">
        <v>25.1</v>
      </c>
      <c r="L1371" s="26">
        <v>19.899999999999999</v>
      </c>
      <c r="M1371" s="26">
        <v>31.6</v>
      </c>
      <c r="N1371" s="26">
        <v>28.8</v>
      </c>
      <c r="O1371" s="26">
        <v>25.2</v>
      </c>
      <c r="P1371" s="26">
        <v>39.5</v>
      </c>
      <c r="Q1371" s="26">
        <v>45.6</v>
      </c>
      <c r="R1371" s="26">
        <v>41.6</v>
      </c>
      <c r="S1371" s="26">
        <v>58.7</v>
      </c>
      <c r="T1371" s="26">
        <v>52.5</v>
      </c>
      <c r="U1371" s="26">
        <v>52.6</v>
      </c>
      <c r="V1371" s="26">
        <v>37.9</v>
      </c>
      <c r="W1371" s="26">
        <v>70.2</v>
      </c>
      <c r="X1371" s="26">
        <v>73.7</v>
      </c>
      <c r="Y1371" s="26">
        <v>79.599999999999994</v>
      </c>
      <c r="Z1371" s="26">
        <v>78.8</v>
      </c>
      <c r="AA1371" s="26">
        <v>91.7</v>
      </c>
      <c r="AB1371" s="26">
        <v>75.2</v>
      </c>
      <c r="AC1371" s="26">
        <v>99.8</v>
      </c>
      <c r="AD1371" s="26">
        <v>109.01</v>
      </c>
      <c r="AE1371" s="26">
        <v>105.78</v>
      </c>
      <c r="AF1371" s="26">
        <v>75.989999999999995</v>
      </c>
      <c r="AG1371" s="26"/>
      <c r="AH1371" s="26">
        <v>87.5</v>
      </c>
    </row>
    <row r="1372" spans="1:34" x14ac:dyDescent="0.2">
      <c r="A1372" s="12" t="s">
        <v>232</v>
      </c>
      <c r="B1372" s="12" t="s">
        <v>231</v>
      </c>
      <c r="C1372" s="12" t="s">
        <v>47</v>
      </c>
      <c r="D1372" s="12" t="s">
        <v>15</v>
      </c>
      <c r="E1372" s="12" t="s">
        <v>6</v>
      </c>
      <c r="F1372" s="12" t="s">
        <v>16</v>
      </c>
      <c r="G1372" s="26"/>
      <c r="H1372" s="26">
        <v>621.5</v>
      </c>
      <c r="I1372" s="26"/>
      <c r="J1372" s="26">
        <v>313.5</v>
      </c>
      <c r="K1372" s="26">
        <v>305</v>
      </c>
      <c r="L1372" s="26">
        <v>853.4</v>
      </c>
      <c r="M1372" s="26">
        <v>1475.1</v>
      </c>
      <c r="N1372" s="26">
        <v>680.2</v>
      </c>
      <c r="O1372" s="26">
        <v>895.1</v>
      </c>
      <c r="P1372" s="26">
        <v>1516</v>
      </c>
      <c r="Q1372" s="26">
        <v>999</v>
      </c>
      <c r="R1372" s="26">
        <v>3612.1</v>
      </c>
      <c r="S1372" s="26">
        <v>5165.5</v>
      </c>
      <c r="T1372" s="26">
        <v>5126.3</v>
      </c>
      <c r="U1372" s="26">
        <v>5788.8</v>
      </c>
      <c r="V1372" s="26">
        <v>7808.7</v>
      </c>
      <c r="W1372" s="26">
        <v>10379.6</v>
      </c>
      <c r="X1372" s="26">
        <v>11651.8</v>
      </c>
      <c r="Y1372" s="26">
        <v>16077.5</v>
      </c>
      <c r="Z1372" s="26">
        <v>17859</v>
      </c>
      <c r="AA1372" s="26">
        <v>15387.2</v>
      </c>
      <c r="AB1372" s="26">
        <v>18602.7</v>
      </c>
      <c r="AC1372" s="26">
        <v>19935.3</v>
      </c>
      <c r="AD1372" s="26">
        <v>20739.03</v>
      </c>
      <c r="AE1372" s="26">
        <v>21094.65</v>
      </c>
      <c r="AF1372" s="26">
        <v>15757.87</v>
      </c>
      <c r="AG1372" s="26"/>
      <c r="AH1372" s="26">
        <v>19269</v>
      </c>
    </row>
    <row r="1373" spans="1:34" x14ac:dyDescent="0.2">
      <c r="A1373" s="12" t="s">
        <v>232</v>
      </c>
      <c r="B1373" s="12" t="s">
        <v>231</v>
      </c>
      <c r="C1373" s="12" t="s">
        <v>48</v>
      </c>
      <c r="D1373" s="12" t="s">
        <v>15</v>
      </c>
      <c r="E1373" s="12" t="s">
        <v>6</v>
      </c>
      <c r="F1373" s="12" t="s">
        <v>16</v>
      </c>
      <c r="G1373" s="26"/>
      <c r="H1373" s="26">
        <v>14.6</v>
      </c>
      <c r="I1373" s="26">
        <v>19.3</v>
      </c>
      <c r="J1373" s="26">
        <v>20.100000000000001</v>
      </c>
      <c r="K1373" s="26">
        <v>21.5</v>
      </c>
      <c r="L1373" s="26"/>
      <c r="M1373" s="26">
        <v>19.8</v>
      </c>
      <c r="N1373" s="26">
        <v>21.5</v>
      </c>
      <c r="O1373" s="26">
        <v>21.8</v>
      </c>
      <c r="P1373" s="26">
        <v>30.7</v>
      </c>
      <c r="Q1373" s="26">
        <v>30.1</v>
      </c>
      <c r="R1373" s="26">
        <v>25.4</v>
      </c>
      <c r="S1373" s="26">
        <v>0</v>
      </c>
      <c r="T1373" s="26">
        <v>97.7</v>
      </c>
      <c r="U1373" s="26">
        <v>89.9</v>
      </c>
      <c r="V1373" s="26">
        <v>109.2</v>
      </c>
      <c r="W1373" s="26">
        <v>124.6</v>
      </c>
      <c r="X1373" s="26">
        <v>152.1</v>
      </c>
      <c r="Y1373" s="26">
        <v>160.5</v>
      </c>
      <c r="Z1373" s="26">
        <v>206.2</v>
      </c>
      <c r="AA1373" s="26">
        <v>206.2</v>
      </c>
      <c r="AB1373" s="26">
        <v>209.7</v>
      </c>
      <c r="AC1373" s="26">
        <v>241.5</v>
      </c>
      <c r="AD1373" s="26">
        <v>217.4</v>
      </c>
      <c r="AE1373" s="26">
        <v>285.5</v>
      </c>
      <c r="AF1373" s="26">
        <v>176.65</v>
      </c>
      <c r="AG1373" s="26"/>
      <c r="AH1373" s="26">
        <v>225.6</v>
      </c>
    </row>
    <row r="1374" spans="1:34" x14ac:dyDescent="0.2">
      <c r="A1374" s="12" t="s">
        <v>232</v>
      </c>
      <c r="B1374" s="12" t="s">
        <v>231</v>
      </c>
      <c r="C1374" s="12" t="s">
        <v>49</v>
      </c>
      <c r="D1374" s="12" t="s">
        <v>15</v>
      </c>
      <c r="E1374" s="12" t="s">
        <v>6</v>
      </c>
      <c r="F1374" s="12" t="s">
        <v>16</v>
      </c>
      <c r="G1374" s="26"/>
      <c r="H1374" s="26">
        <v>0</v>
      </c>
      <c r="I1374" s="26"/>
      <c r="J1374" s="26">
        <v>0</v>
      </c>
      <c r="K1374" s="26"/>
      <c r="L1374" s="26"/>
      <c r="M1374" s="26"/>
      <c r="N1374" s="26">
        <v>0</v>
      </c>
      <c r="O1374" s="26">
        <v>0</v>
      </c>
      <c r="P1374" s="26">
        <v>0</v>
      </c>
      <c r="Q1374" s="26">
        <v>0</v>
      </c>
      <c r="R1374" s="26">
        <v>0.1</v>
      </c>
      <c r="S1374" s="26">
        <v>0.1</v>
      </c>
      <c r="T1374" s="26">
        <v>0.1</v>
      </c>
      <c r="U1374" s="26">
        <v>0.1</v>
      </c>
      <c r="V1374" s="26">
        <v>0.1</v>
      </c>
      <c r="W1374" s="26">
        <v>0.1</v>
      </c>
      <c r="X1374" s="26">
        <v>0.1</v>
      </c>
      <c r="Y1374" s="26">
        <v>0.1</v>
      </c>
      <c r="Z1374" s="26">
        <v>0.1</v>
      </c>
      <c r="AA1374" s="26">
        <v>0.1</v>
      </c>
      <c r="AB1374" s="26">
        <v>0.1</v>
      </c>
      <c r="AC1374" s="26">
        <v>0.1</v>
      </c>
      <c r="AD1374" s="26">
        <v>0.12</v>
      </c>
      <c r="AE1374" s="26">
        <v>0.11</v>
      </c>
      <c r="AF1374" s="26">
        <v>0.12</v>
      </c>
      <c r="AG1374" s="26"/>
      <c r="AH1374" s="26">
        <v>0.1</v>
      </c>
    </row>
    <row r="1375" spans="1:34" x14ac:dyDescent="0.2">
      <c r="A1375" s="12" t="s">
        <v>232</v>
      </c>
      <c r="B1375" s="12" t="s">
        <v>231</v>
      </c>
      <c r="C1375" s="12" t="s">
        <v>50</v>
      </c>
      <c r="D1375" s="12" t="s">
        <v>15</v>
      </c>
      <c r="E1375" s="12" t="s">
        <v>6</v>
      </c>
      <c r="F1375" s="12" t="s">
        <v>16</v>
      </c>
      <c r="G1375" s="26"/>
      <c r="H1375" s="26">
        <v>0.4</v>
      </c>
      <c r="I1375" s="26"/>
      <c r="J1375" s="26"/>
      <c r="K1375" s="26"/>
      <c r="L1375" s="26"/>
      <c r="M1375" s="26">
        <v>0.6</v>
      </c>
      <c r="N1375" s="26">
        <v>0.8</v>
      </c>
      <c r="O1375" s="26">
        <v>0.8</v>
      </c>
      <c r="P1375" s="26">
        <v>0.8</v>
      </c>
      <c r="Q1375" s="26">
        <v>1.2</v>
      </c>
      <c r="R1375" s="26">
        <v>0.9</v>
      </c>
      <c r="S1375" s="26">
        <v>5</v>
      </c>
      <c r="T1375" s="26">
        <v>5.3</v>
      </c>
      <c r="U1375" s="26">
        <v>5.7</v>
      </c>
      <c r="V1375" s="26">
        <v>6.1</v>
      </c>
      <c r="W1375" s="26">
        <v>6.5</v>
      </c>
      <c r="X1375" s="26">
        <v>7</v>
      </c>
      <c r="Y1375" s="26">
        <v>7.6</v>
      </c>
      <c r="Z1375" s="26">
        <v>8.1999999999999993</v>
      </c>
      <c r="AA1375" s="26">
        <v>8.9</v>
      </c>
      <c r="AB1375" s="26">
        <v>9.68</v>
      </c>
      <c r="AC1375" s="26">
        <v>10.6</v>
      </c>
      <c r="AD1375" s="26">
        <v>10.56</v>
      </c>
      <c r="AE1375" s="26">
        <v>9.8699999999999992</v>
      </c>
      <c r="AF1375" s="26">
        <v>9.35</v>
      </c>
      <c r="AG1375" s="26"/>
      <c r="AH1375" s="26">
        <v>10.14</v>
      </c>
    </row>
    <row r="1376" spans="1:34" x14ac:dyDescent="0.2">
      <c r="A1376" s="12" t="s">
        <v>232</v>
      </c>
      <c r="B1376" s="12" t="s">
        <v>231</v>
      </c>
      <c r="C1376" s="12" t="s">
        <v>51</v>
      </c>
      <c r="D1376" s="12" t="s">
        <v>15</v>
      </c>
      <c r="E1376" s="12" t="s">
        <v>6</v>
      </c>
      <c r="F1376" s="12" t="s">
        <v>16</v>
      </c>
      <c r="G1376" s="26"/>
      <c r="H1376" s="26">
        <v>0.1</v>
      </c>
      <c r="I1376" s="26"/>
      <c r="J1376" s="26">
        <v>0</v>
      </c>
      <c r="K1376" s="26"/>
      <c r="L1376" s="26"/>
      <c r="M1376" s="26"/>
      <c r="N1376" s="26">
        <v>0.1</v>
      </c>
      <c r="O1376" s="26">
        <v>0</v>
      </c>
      <c r="P1376" s="26">
        <v>0</v>
      </c>
      <c r="Q1376" s="26">
        <v>0</v>
      </c>
      <c r="R1376" s="26">
        <v>0</v>
      </c>
      <c r="S1376" s="26">
        <v>0</v>
      </c>
      <c r="T1376" s="26"/>
      <c r="U1376" s="26"/>
      <c r="V1376" s="26">
        <v>0</v>
      </c>
      <c r="W1376" s="26">
        <v>0</v>
      </c>
      <c r="X1376" s="26">
        <v>0</v>
      </c>
      <c r="Y1376" s="26">
        <v>0</v>
      </c>
      <c r="Z1376" s="26">
        <v>0</v>
      </c>
      <c r="AA1376" s="26">
        <v>0</v>
      </c>
      <c r="AB1376" s="26">
        <v>0</v>
      </c>
      <c r="AC1376" s="26">
        <v>0.1</v>
      </c>
      <c r="AD1376" s="26">
        <v>0.06</v>
      </c>
      <c r="AE1376" s="26">
        <v>0.04</v>
      </c>
      <c r="AF1376" s="26">
        <v>0.02</v>
      </c>
      <c r="AG1376" s="26"/>
      <c r="AH1376" s="26">
        <v>0.1</v>
      </c>
    </row>
    <row r="1377" spans="1:34" x14ac:dyDescent="0.2">
      <c r="A1377" s="12" t="s">
        <v>232</v>
      </c>
      <c r="B1377" s="12" t="s">
        <v>231</v>
      </c>
      <c r="C1377" s="12" t="s">
        <v>52</v>
      </c>
      <c r="D1377" s="12" t="s">
        <v>15</v>
      </c>
      <c r="E1377" s="12" t="s">
        <v>6</v>
      </c>
      <c r="F1377" s="12" t="s">
        <v>16</v>
      </c>
      <c r="G1377" s="26"/>
      <c r="H1377" s="26">
        <v>3.9</v>
      </c>
      <c r="I1377" s="26"/>
      <c r="J1377" s="26">
        <v>3.4</v>
      </c>
      <c r="K1377" s="26">
        <v>3.6</v>
      </c>
      <c r="L1377" s="26"/>
      <c r="M1377" s="26">
        <v>3.4</v>
      </c>
      <c r="N1377" s="26">
        <v>0</v>
      </c>
      <c r="O1377" s="26">
        <v>6.8</v>
      </c>
      <c r="P1377" s="26">
        <v>3.7</v>
      </c>
      <c r="Q1377" s="26">
        <v>6.1</v>
      </c>
      <c r="R1377" s="26">
        <v>4</v>
      </c>
      <c r="S1377" s="26">
        <v>8.6</v>
      </c>
      <c r="T1377" s="26">
        <v>7.6</v>
      </c>
      <c r="U1377" s="26">
        <v>8</v>
      </c>
      <c r="V1377" s="26">
        <v>12.4</v>
      </c>
      <c r="W1377" s="26">
        <v>9.4</v>
      </c>
      <c r="X1377" s="26">
        <v>10.3</v>
      </c>
      <c r="Y1377" s="26">
        <v>10.199999999999999</v>
      </c>
      <c r="Z1377" s="26">
        <v>15.8</v>
      </c>
      <c r="AA1377" s="26">
        <v>10.7</v>
      </c>
      <c r="AB1377" s="26">
        <v>14.2</v>
      </c>
      <c r="AC1377" s="26">
        <v>14</v>
      </c>
      <c r="AD1377" s="26">
        <v>21.75</v>
      </c>
      <c r="AE1377" s="26">
        <v>23</v>
      </c>
      <c r="AF1377" s="26">
        <v>12.6</v>
      </c>
      <c r="AG1377" s="26"/>
      <c r="AH1377" s="26">
        <v>14.1</v>
      </c>
    </row>
    <row r="1378" spans="1:34" x14ac:dyDescent="0.2">
      <c r="A1378" s="12" t="s">
        <v>232</v>
      </c>
      <c r="B1378" s="12" t="s">
        <v>231</v>
      </c>
      <c r="C1378" s="12" t="s">
        <v>53</v>
      </c>
      <c r="D1378" s="12" t="s">
        <v>15</v>
      </c>
      <c r="E1378" s="12" t="s">
        <v>6</v>
      </c>
      <c r="F1378" s="12" t="s">
        <v>16</v>
      </c>
      <c r="G1378" s="26"/>
      <c r="H1378" s="26">
        <v>0</v>
      </c>
      <c r="I1378" s="26"/>
      <c r="J1378" s="26"/>
      <c r="K1378" s="26"/>
      <c r="L1378" s="26">
        <v>6.7</v>
      </c>
      <c r="M1378" s="26">
        <v>0</v>
      </c>
      <c r="N1378" s="26">
        <v>8.1999999999999993</v>
      </c>
      <c r="O1378" s="26">
        <v>7.7</v>
      </c>
      <c r="P1378" s="26">
        <v>4.7</v>
      </c>
      <c r="Q1378" s="26">
        <v>8.4</v>
      </c>
      <c r="R1378" s="26">
        <v>7.8</v>
      </c>
      <c r="S1378" s="26">
        <v>7.9</v>
      </c>
      <c r="T1378" s="26">
        <v>7.4</v>
      </c>
      <c r="U1378" s="26">
        <v>2.7</v>
      </c>
      <c r="V1378" s="26">
        <v>2.7</v>
      </c>
      <c r="W1378" s="26">
        <v>42.9</v>
      </c>
      <c r="X1378" s="26">
        <v>46.1</v>
      </c>
      <c r="Y1378" s="26">
        <v>49.5</v>
      </c>
      <c r="Z1378" s="26">
        <v>53.3</v>
      </c>
      <c r="AA1378" s="26">
        <v>57.3</v>
      </c>
      <c r="AB1378" s="26">
        <v>61.7</v>
      </c>
      <c r="AC1378" s="26">
        <v>65.900000000000006</v>
      </c>
      <c r="AD1378" s="26">
        <v>59.32</v>
      </c>
      <c r="AE1378" s="26">
        <v>56.65</v>
      </c>
      <c r="AF1378" s="26">
        <v>54.2</v>
      </c>
      <c r="AG1378" s="26"/>
      <c r="AH1378" s="26">
        <v>63.8</v>
      </c>
    </row>
    <row r="1379" spans="1:34" x14ac:dyDescent="0.2">
      <c r="A1379" s="12" t="s">
        <v>232</v>
      </c>
      <c r="B1379" s="12" t="s">
        <v>231</v>
      </c>
      <c r="C1379" s="12" t="s">
        <v>54</v>
      </c>
      <c r="D1379" s="12" t="s">
        <v>15</v>
      </c>
      <c r="E1379" s="12" t="s">
        <v>6</v>
      </c>
      <c r="F1379" s="12" t="s">
        <v>16</v>
      </c>
      <c r="G1379" s="26"/>
      <c r="H1379" s="26">
        <v>0.1</v>
      </c>
      <c r="I1379" s="26">
        <v>0.1</v>
      </c>
      <c r="J1379" s="26">
        <v>1.9</v>
      </c>
      <c r="K1379" s="26">
        <v>3.4</v>
      </c>
      <c r="L1379" s="26">
        <v>2.2000000000000002</v>
      </c>
      <c r="M1379" s="26">
        <v>4.7</v>
      </c>
      <c r="N1379" s="26">
        <v>4.9000000000000004</v>
      </c>
      <c r="O1379" s="26">
        <v>4.5</v>
      </c>
      <c r="P1379" s="26">
        <v>6.7</v>
      </c>
      <c r="Q1379" s="26">
        <v>3.7</v>
      </c>
      <c r="R1379" s="26">
        <v>3.9</v>
      </c>
      <c r="S1379" s="26">
        <v>6.4</v>
      </c>
      <c r="T1379" s="26">
        <v>13.1</v>
      </c>
      <c r="U1379" s="26">
        <v>4.5999999999999996</v>
      </c>
      <c r="V1379" s="26">
        <v>2</v>
      </c>
      <c r="W1379" s="26">
        <v>7.7</v>
      </c>
      <c r="X1379" s="26">
        <v>10.4</v>
      </c>
      <c r="Y1379" s="26">
        <v>-0.5</v>
      </c>
      <c r="Z1379" s="26">
        <v>7.7</v>
      </c>
      <c r="AA1379" s="26">
        <v>7.5</v>
      </c>
      <c r="AB1379" s="26">
        <v>4.5999999999999996</v>
      </c>
      <c r="AC1379" s="26">
        <v>3.3</v>
      </c>
      <c r="AD1379" s="26">
        <v>4.16</v>
      </c>
      <c r="AE1379" s="26">
        <v>3.63</v>
      </c>
      <c r="AF1379" s="26"/>
      <c r="AG1379" s="26"/>
      <c r="AH1379" s="26">
        <v>4</v>
      </c>
    </row>
    <row r="1380" spans="1:34" x14ac:dyDescent="0.2">
      <c r="A1380" s="12" t="s">
        <v>232</v>
      </c>
      <c r="B1380" s="12" t="s">
        <v>231</v>
      </c>
      <c r="C1380" s="12" t="s">
        <v>55</v>
      </c>
      <c r="D1380" s="12" t="s">
        <v>15</v>
      </c>
      <c r="E1380" s="12" t="s">
        <v>6</v>
      </c>
      <c r="F1380" s="12" t="s">
        <v>16</v>
      </c>
      <c r="G1380" s="26"/>
      <c r="H1380" s="26">
        <v>0</v>
      </c>
      <c r="I1380" s="26"/>
      <c r="J1380" s="26"/>
      <c r="K1380" s="26">
        <v>5.9</v>
      </c>
      <c r="L1380" s="26">
        <v>2.2000000000000002</v>
      </c>
      <c r="M1380" s="26">
        <v>0</v>
      </c>
      <c r="N1380" s="26">
        <v>12.4</v>
      </c>
      <c r="O1380" s="26">
        <v>16.2</v>
      </c>
      <c r="P1380" s="26">
        <v>0</v>
      </c>
      <c r="Q1380" s="26">
        <v>9.5</v>
      </c>
      <c r="R1380" s="26">
        <v>11.7</v>
      </c>
      <c r="S1380" s="26">
        <v>7.2</v>
      </c>
      <c r="T1380" s="26">
        <v>10.1</v>
      </c>
      <c r="U1380" s="26">
        <v>4.5999999999999996</v>
      </c>
      <c r="V1380" s="26">
        <v>3.6</v>
      </c>
      <c r="W1380" s="26">
        <v>6.8</v>
      </c>
      <c r="X1380" s="26">
        <v>16.2</v>
      </c>
      <c r="Y1380" s="26">
        <v>15.8</v>
      </c>
      <c r="Z1380" s="26">
        <v>14.4</v>
      </c>
      <c r="AA1380" s="26">
        <v>13.3</v>
      </c>
      <c r="AB1380" s="26">
        <v>11.7</v>
      </c>
      <c r="AC1380" s="26">
        <v>22.1</v>
      </c>
      <c r="AD1380" s="26">
        <v>14.26</v>
      </c>
      <c r="AE1380" s="26">
        <v>14.9</v>
      </c>
      <c r="AF1380" s="26">
        <v>12.19</v>
      </c>
      <c r="AG1380" s="26"/>
      <c r="AH1380" s="26">
        <v>16.899999999999999</v>
      </c>
    </row>
    <row r="1381" spans="1:34" x14ac:dyDescent="0.2">
      <c r="A1381" s="12" t="s">
        <v>232</v>
      </c>
      <c r="B1381" s="12" t="s">
        <v>231</v>
      </c>
      <c r="C1381" s="12" t="s">
        <v>56</v>
      </c>
      <c r="D1381" s="12" t="s">
        <v>15</v>
      </c>
      <c r="E1381" s="12" t="s">
        <v>6</v>
      </c>
      <c r="F1381" s="12" t="s">
        <v>16</v>
      </c>
      <c r="G1381" s="26"/>
      <c r="H1381" s="26">
        <v>0</v>
      </c>
      <c r="I1381" s="26"/>
      <c r="J1381" s="26"/>
      <c r="K1381" s="26"/>
      <c r="L1381" s="26"/>
      <c r="M1381" s="26"/>
      <c r="N1381" s="26"/>
      <c r="O1381" s="26">
        <v>0</v>
      </c>
      <c r="P1381" s="26">
        <v>0</v>
      </c>
      <c r="Q1381" s="26">
        <v>0</v>
      </c>
      <c r="R1381" s="26">
        <v>0</v>
      </c>
      <c r="S1381" s="26">
        <v>0</v>
      </c>
      <c r="T1381" s="26">
        <v>0</v>
      </c>
      <c r="U1381" s="26">
        <v>0</v>
      </c>
      <c r="V1381" s="26">
        <v>0</v>
      </c>
      <c r="W1381" s="26">
        <v>0</v>
      </c>
      <c r="X1381" s="26">
        <v>0</v>
      </c>
      <c r="Y1381" s="26">
        <v>0</v>
      </c>
      <c r="Z1381" s="26">
        <v>97.5</v>
      </c>
      <c r="AA1381" s="26">
        <v>57.7</v>
      </c>
      <c r="AB1381" s="26">
        <v>61.8</v>
      </c>
      <c r="AC1381" s="26">
        <v>94.1</v>
      </c>
      <c r="AD1381" s="26">
        <v>90.04</v>
      </c>
      <c r="AE1381" s="26">
        <v>88.96</v>
      </c>
      <c r="AF1381" s="26">
        <v>90.56</v>
      </c>
      <c r="AG1381" s="26"/>
      <c r="AH1381" s="26">
        <v>78</v>
      </c>
    </row>
    <row r="1382" spans="1:34" x14ac:dyDescent="0.2">
      <c r="A1382" s="12" t="s">
        <v>232</v>
      </c>
      <c r="B1382" s="12" t="s">
        <v>231</v>
      </c>
      <c r="C1382" s="12" t="s">
        <v>57</v>
      </c>
      <c r="D1382" s="12" t="s">
        <v>15</v>
      </c>
      <c r="E1382" s="12" t="s">
        <v>6</v>
      </c>
      <c r="F1382" s="12" t="s">
        <v>16</v>
      </c>
      <c r="G1382" s="26">
        <v>0</v>
      </c>
      <c r="H1382" s="26">
        <v>0</v>
      </c>
      <c r="I1382" s="26"/>
      <c r="J1382" s="26"/>
      <c r="K1382" s="26"/>
      <c r="L1382" s="26"/>
      <c r="M1382" s="26"/>
      <c r="N1382" s="26">
        <v>0</v>
      </c>
      <c r="O1382" s="26">
        <v>0</v>
      </c>
      <c r="P1382" s="26">
        <v>0</v>
      </c>
      <c r="Q1382" s="26">
        <v>0.5</v>
      </c>
      <c r="R1382" s="26">
        <v>0</v>
      </c>
      <c r="S1382" s="26">
        <v>0.2</v>
      </c>
      <c r="T1382" s="26">
        <v>0.8</v>
      </c>
      <c r="U1382" s="26">
        <v>0.8</v>
      </c>
      <c r="V1382" s="26">
        <v>0</v>
      </c>
      <c r="W1382" s="26">
        <v>0</v>
      </c>
      <c r="X1382" s="26">
        <v>0</v>
      </c>
      <c r="Y1382" s="26">
        <v>30.1</v>
      </c>
      <c r="Z1382" s="26">
        <v>33.5</v>
      </c>
      <c r="AA1382" s="26">
        <v>41.9</v>
      </c>
      <c r="AB1382" s="26">
        <v>55.82</v>
      </c>
      <c r="AC1382" s="26">
        <v>76.599999999999994</v>
      </c>
      <c r="AD1382" s="26">
        <v>56.93</v>
      </c>
      <c r="AE1382" s="26">
        <v>47.85</v>
      </c>
      <c r="AF1382" s="26">
        <v>35.94</v>
      </c>
      <c r="AG1382" s="26"/>
      <c r="AH1382" s="26">
        <v>66.209999999999994</v>
      </c>
    </row>
    <row r="1383" spans="1:34" x14ac:dyDescent="0.2">
      <c r="A1383" s="12" t="s">
        <v>232</v>
      </c>
      <c r="B1383" s="12" t="s">
        <v>231</v>
      </c>
      <c r="C1383" s="12" t="s">
        <v>58</v>
      </c>
      <c r="D1383" s="12" t="s">
        <v>15</v>
      </c>
      <c r="E1383" s="12" t="s">
        <v>6</v>
      </c>
      <c r="F1383" s="12" t="s">
        <v>16</v>
      </c>
      <c r="G1383" s="26">
        <v>0</v>
      </c>
      <c r="H1383" s="26">
        <v>0</v>
      </c>
      <c r="I1383" s="26"/>
      <c r="J1383" s="26">
        <v>0</v>
      </c>
      <c r="K1383" s="26"/>
      <c r="L1383" s="26"/>
      <c r="M1383" s="26"/>
      <c r="N1383" s="26">
        <v>0</v>
      </c>
      <c r="O1383" s="26">
        <v>0</v>
      </c>
      <c r="P1383" s="26">
        <v>0</v>
      </c>
      <c r="Q1383" s="26">
        <v>0</v>
      </c>
      <c r="R1383" s="26">
        <v>0</v>
      </c>
      <c r="S1383" s="26">
        <v>0.5</v>
      </c>
      <c r="T1383" s="26">
        <v>0.5</v>
      </c>
      <c r="U1383" s="26">
        <v>0.5</v>
      </c>
      <c r="V1383" s="26">
        <v>0.5</v>
      </c>
      <c r="W1383" s="26">
        <v>0.5</v>
      </c>
      <c r="X1383" s="26">
        <v>0.6</v>
      </c>
      <c r="Y1383" s="26">
        <v>0.6</v>
      </c>
      <c r="Z1383" s="26">
        <v>0.6</v>
      </c>
      <c r="AA1383" s="26">
        <v>0.6</v>
      </c>
      <c r="AB1383" s="26">
        <v>0.6</v>
      </c>
      <c r="AC1383" s="26">
        <v>0.7</v>
      </c>
      <c r="AD1383" s="26">
        <v>0.66</v>
      </c>
      <c r="AE1383" s="26">
        <v>0.64</v>
      </c>
      <c r="AF1383" s="26">
        <v>0.62</v>
      </c>
      <c r="AG1383" s="26"/>
      <c r="AH1383" s="26">
        <v>0.7</v>
      </c>
    </row>
    <row r="1384" spans="1:34" x14ac:dyDescent="0.2">
      <c r="A1384" s="12" t="s">
        <v>232</v>
      </c>
      <c r="B1384" s="12" t="s">
        <v>231</v>
      </c>
      <c r="C1384" s="12" t="s">
        <v>59</v>
      </c>
      <c r="D1384" s="12" t="s">
        <v>15</v>
      </c>
      <c r="E1384" s="12" t="s">
        <v>6</v>
      </c>
      <c r="F1384" s="12" t="s">
        <v>16</v>
      </c>
      <c r="G1384" s="26"/>
      <c r="H1384" s="26">
        <v>0</v>
      </c>
      <c r="I1384" s="26"/>
      <c r="J1384" s="26"/>
      <c r="K1384" s="26"/>
      <c r="L1384" s="26">
        <v>0</v>
      </c>
      <c r="M1384" s="26">
        <v>0</v>
      </c>
      <c r="N1384" s="26">
        <v>0.1</v>
      </c>
      <c r="O1384" s="26">
        <v>0.1</v>
      </c>
      <c r="P1384" s="26">
        <v>0.1</v>
      </c>
      <c r="Q1384" s="26">
        <v>0.2</v>
      </c>
      <c r="R1384" s="26">
        <v>0.1</v>
      </c>
      <c r="S1384" s="26">
        <v>0.2</v>
      </c>
      <c r="T1384" s="26">
        <v>0.1</v>
      </c>
      <c r="U1384" s="26">
        <v>0.1</v>
      </c>
      <c r="V1384" s="26">
        <v>0.1</v>
      </c>
      <c r="W1384" s="26">
        <v>0.1</v>
      </c>
      <c r="X1384" s="26">
        <v>0.5</v>
      </c>
      <c r="Y1384" s="26">
        <v>0.1</v>
      </c>
      <c r="Z1384" s="26">
        <v>0</v>
      </c>
      <c r="AA1384" s="26">
        <v>0</v>
      </c>
      <c r="AB1384" s="26">
        <v>0.4</v>
      </c>
      <c r="AC1384" s="26">
        <v>0.4</v>
      </c>
      <c r="AD1384" s="26">
        <v>0.16</v>
      </c>
      <c r="AE1384" s="26">
        <v>0.01</v>
      </c>
      <c r="AF1384" s="26">
        <v>0.09</v>
      </c>
      <c r="AG1384" s="26"/>
      <c r="AH1384" s="26">
        <v>0.4</v>
      </c>
    </row>
    <row r="1385" spans="1:34" x14ac:dyDescent="0.2">
      <c r="A1385" s="12" t="s">
        <v>232</v>
      </c>
      <c r="B1385" s="12" t="s">
        <v>231</v>
      </c>
      <c r="C1385" s="12" t="s">
        <v>60</v>
      </c>
      <c r="D1385" s="12" t="s">
        <v>15</v>
      </c>
      <c r="E1385" s="12" t="s">
        <v>6</v>
      </c>
      <c r="F1385" s="12" t="s">
        <v>16</v>
      </c>
      <c r="G1385" s="26"/>
      <c r="H1385" s="26">
        <v>9.5</v>
      </c>
      <c r="I1385" s="26"/>
      <c r="J1385" s="26"/>
      <c r="K1385" s="26">
        <v>6.9</v>
      </c>
      <c r="L1385" s="26">
        <v>0</v>
      </c>
      <c r="M1385" s="26">
        <v>11.3</v>
      </c>
      <c r="N1385" s="26">
        <v>21.8</v>
      </c>
      <c r="O1385" s="26">
        <v>10.7</v>
      </c>
      <c r="P1385" s="26">
        <v>6.2</v>
      </c>
      <c r="Q1385" s="26">
        <v>6.7</v>
      </c>
      <c r="R1385" s="26">
        <v>7.7</v>
      </c>
      <c r="S1385" s="26">
        <v>17.899999999999999</v>
      </c>
      <c r="T1385" s="26">
        <v>15.6</v>
      </c>
      <c r="U1385" s="26">
        <v>0</v>
      </c>
      <c r="V1385" s="26">
        <v>12</v>
      </c>
      <c r="W1385" s="26">
        <v>31.8</v>
      </c>
      <c r="X1385" s="26">
        <v>35</v>
      </c>
      <c r="Y1385" s="26">
        <v>55.3</v>
      </c>
      <c r="Z1385" s="26">
        <v>50</v>
      </c>
      <c r="AA1385" s="26">
        <v>49.4</v>
      </c>
      <c r="AB1385" s="26">
        <v>48.5</v>
      </c>
      <c r="AC1385" s="26">
        <v>53.9</v>
      </c>
      <c r="AD1385" s="26">
        <v>50.11</v>
      </c>
      <c r="AE1385" s="26">
        <v>40.869999999999997</v>
      </c>
      <c r="AF1385" s="26">
        <v>34.78</v>
      </c>
      <c r="AG1385" s="26"/>
      <c r="AH1385" s="26">
        <v>51.2</v>
      </c>
    </row>
    <row r="1386" spans="1:34" x14ac:dyDescent="0.2">
      <c r="A1386" s="12" t="s">
        <v>232</v>
      </c>
      <c r="B1386" s="12" t="s">
        <v>231</v>
      </c>
      <c r="C1386" s="12" t="s">
        <v>61</v>
      </c>
      <c r="D1386" s="12" t="s">
        <v>15</v>
      </c>
      <c r="E1386" s="12" t="s">
        <v>6</v>
      </c>
      <c r="F1386" s="12" t="s">
        <v>16</v>
      </c>
      <c r="G1386" s="26"/>
      <c r="H1386" s="26">
        <v>6.5</v>
      </c>
      <c r="I1386" s="26"/>
      <c r="J1386" s="26"/>
      <c r="K1386" s="26">
        <v>8.4</v>
      </c>
      <c r="L1386" s="26">
        <v>5.4</v>
      </c>
      <c r="M1386" s="26">
        <v>3.4</v>
      </c>
      <c r="N1386" s="26">
        <v>8.3000000000000007</v>
      </c>
      <c r="O1386" s="26">
        <v>9.9</v>
      </c>
      <c r="P1386" s="26">
        <v>0</v>
      </c>
      <c r="Q1386" s="26">
        <v>0</v>
      </c>
      <c r="R1386" s="26">
        <v>0</v>
      </c>
      <c r="S1386" s="26">
        <v>0</v>
      </c>
      <c r="T1386" s="26">
        <v>0</v>
      </c>
      <c r="U1386" s="26">
        <v>0</v>
      </c>
      <c r="V1386" s="26">
        <v>0</v>
      </c>
      <c r="W1386" s="26">
        <v>13.1</v>
      </c>
      <c r="X1386" s="26">
        <v>0</v>
      </c>
      <c r="Y1386" s="26">
        <v>0</v>
      </c>
      <c r="Z1386" s="26">
        <v>0</v>
      </c>
      <c r="AA1386" s="26">
        <v>20.5</v>
      </c>
      <c r="AB1386" s="26">
        <v>25.74</v>
      </c>
      <c r="AC1386" s="26">
        <v>21.24</v>
      </c>
      <c r="AD1386" s="26">
        <v>32.28</v>
      </c>
      <c r="AE1386" s="26">
        <v>33.76</v>
      </c>
      <c r="AF1386" s="26">
        <v>22.03</v>
      </c>
      <c r="AG1386" s="26"/>
      <c r="AH1386" s="26">
        <v>23.49</v>
      </c>
    </row>
    <row r="1387" spans="1:34" x14ac:dyDescent="0.2">
      <c r="A1387" s="12" t="s">
        <v>232</v>
      </c>
      <c r="B1387" s="12" t="s">
        <v>231</v>
      </c>
      <c r="C1387" s="12" t="s">
        <v>62</v>
      </c>
      <c r="D1387" s="12" t="s">
        <v>15</v>
      </c>
      <c r="E1387" s="12" t="s">
        <v>6</v>
      </c>
      <c r="F1387" s="12" t="s">
        <v>16</v>
      </c>
      <c r="G1387" s="26"/>
      <c r="H1387" s="26">
        <v>0</v>
      </c>
      <c r="I1387" s="26">
        <v>22</v>
      </c>
      <c r="J1387" s="26">
        <v>2.8</v>
      </c>
      <c r="K1387" s="26"/>
      <c r="L1387" s="26">
        <v>11</v>
      </c>
      <c r="M1387" s="26">
        <v>11</v>
      </c>
      <c r="N1387" s="26">
        <v>0</v>
      </c>
      <c r="O1387" s="26">
        <v>59.7</v>
      </c>
      <c r="P1387" s="26">
        <v>66</v>
      </c>
      <c r="Q1387" s="26">
        <v>88</v>
      </c>
      <c r="R1387" s="26">
        <v>99</v>
      </c>
      <c r="S1387" s="26">
        <v>151.80000000000001</v>
      </c>
      <c r="T1387" s="26">
        <v>121.5</v>
      </c>
      <c r="U1387" s="26">
        <v>120.1</v>
      </c>
      <c r="V1387" s="26">
        <v>111.5</v>
      </c>
      <c r="W1387" s="26">
        <v>155</v>
      </c>
      <c r="X1387" s="26">
        <v>173.5</v>
      </c>
      <c r="Y1387" s="26">
        <v>256</v>
      </c>
      <c r="Z1387" s="26">
        <v>433.2</v>
      </c>
      <c r="AA1387" s="26">
        <v>352.4</v>
      </c>
      <c r="AB1387" s="26">
        <v>396.6</v>
      </c>
      <c r="AC1387" s="26">
        <v>375.9</v>
      </c>
      <c r="AD1387" s="26">
        <v>355.58</v>
      </c>
      <c r="AE1387" s="26">
        <v>513.78</v>
      </c>
      <c r="AF1387" s="26">
        <v>297</v>
      </c>
      <c r="AG1387" s="26"/>
      <c r="AH1387" s="26">
        <v>386.3</v>
      </c>
    </row>
    <row r="1388" spans="1:34" x14ac:dyDescent="0.2">
      <c r="A1388" s="12" t="s">
        <v>232</v>
      </c>
      <c r="B1388" s="12" t="s">
        <v>231</v>
      </c>
      <c r="C1388" s="12" t="s">
        <v>63</v>
      </c>
      <c r="D1388" s="12" t="s">
        <v>15</v>
      </c>
      <c r="E1388" s="12" t="s">
        <v>6</v>
      </c>
      <c r="F1388" s="12" t="s">
        <v>16</v>
      </c>
      <c r="G1388" s="26"/>
      <c r="H1388" s="26">
        <v>4.4000000000000004</v>
      </c>
      <c r="I1388" s="26"/>
      <c r="J1388" s="26"/>
      <c r="K1388" s="26">
        <v>6</v>
      </c>
      <c r="L1388" s="26">
        <v>3.7</v>
      </c>
      <c r="M1388" s="26">
        <v>2.4</v>
      </c>
      <c r="N1388" s="26">
        <v>3.1</v>
      </c>
      <c r="O1388" s="26">
        <v>3.2</v>
      </c>
      <c r="P1388" s="26">
        <v>5.9</v>
      </c>
      <c r="Q1388" s="26">
        <v>4.0999999999999996</v>
      </c>
      <c r="R1388" s="26">
        <v>5.2</v>
      </c>
      <c r="S1388" s="26">
        <v>8.6</v>
      </c>
      <c r="T1388" s="26">
        <v>4.3</v>
      </c>
      <c r="U1388" s="26">
        <v>6.5</v>
      </c>
      <c r="V1388" s="26">
        <v>7.7</v>
      </c>
      <c r="W1388" s="26">
        <v>5.5</v>
      </c>
      <c r="X1388" s="26">
        <v>19.5</v>
      </c>
      <c r="Y1388" s="26">
        <v>20.399999999999999</v>
      </c>
      <c r="Z1388" s="26">
        <v>16.7</v>
      </c>
      <c r="AA1388" s="26">
        <v>25.4</v>
      </c>
      <c r="AB1388" s="26">
        <v>11.9</v>
      </c>
      <c r="AC1388" s="26">
        <v>11.5</v>
      </c>
      <c r="AD1388" s="26">
        <v>9.5500000000000007</v>
      </c>
      <c r="AE1388" s="26">
        <v>9.32</v>
      </c>
      <c r="AF1388" s="26">
        <v>8.08</v>
      </c>
      <c r="AG1388" s="26"/>
      <c r="AH1388" s="26">
        <v>11.7</v>
      </c>
    </row>
    <row r="1389" spans="1:34" x14ac:dyDescent="0.2">
      <c r="A1389" s="12" t="s">
        <v>232</v>
      </c>
      <c r="B1389" s="12" t="s">
        <v>231</v>
      </c>
      <c r="C1389" s="12" t="s">
        <v>64</v>
      </c>
      <c r="D1389" s="12" t="s">
        <v>15</v>
      </c>
      <c r="E1389" s="12" t="s">
        <v>6</v>
      </c>
      <c r="F1389" s="12" t="s">
        <v>16</v>
      </c>
      <c r="G1389" s="26">
        <v>0</v>
      </c>
      <c r="H1389" s="26">
        <v>0</v>
      </c>
      <c r="I1389" s="26">
        <v>0</v>
      </c>
      <c r="J1389" s="26">
        <v>0</v>
      </c>
      <c r="K1389" s="26">
        <v>0</v>
      </c>
      <c r="L1389" s="26">
        <v>0</v>
      </c>
      <c r="M1389" s="26">
        <v>0</v>
      </c>
      <c r="N1389" s="26">
        <v>0</v>
      </c>
      <c r="O1389" s="26">
        <v>0</v>
      </c>
      <c r="P1389" s="26">
        <v>0</v>
      </c>
      <c r="Q1389" s="26">
        <v>0</v>
      </c>
      <c r="R1389" s="26">
        <v>0</v>
      </c>
      <c r="S1389" s="26">
        <v>0</v>
      </c>
      <c r="T1389" s="26">
        <v>0.3</v>
      </c>
      <c r="U1389" s="26">
        <v>0.4</v>
      </c>
      <c r="V1389" s="26">
        <v>0.3</v>
      </c>
      <c r="W1389" s="26">
        <v>0.4</v>
      </c>
      <c r="X1389" s="26">
        <v>4.2</v>
      </c>
      <c r="Y1389" s="26">
        <v>4.5</v>
      </c>
      <c r="Z1389" s="26">
        <v>5</v>
      </c>
      <c r="AA1389" s="26">
        <v>5.8</v>
      </c>
      <c r="AB1389" s="26">
        <v>6.22</v>
      </c>
      <c r="AC1389" s="26">
        <v>6.4</v>
      </c>
      <c r="AD1389" s="26">
        <v>5.67</v>
      </c>
      <c r="AE1389" s="26">
        <v>5.39</v>
      </c>
      <c r="AF1389" s="26">
        <v>5.12</v>
      </c>
      <c r="AG1389" s="26"/>
      <c r="AH1389" s="26">
        <v>6.31</v>
      </c>
    </row>
    <row r="1390" spans="1:34" x14ac:dyDescent="0.2">
      <c r="A1390" s="12" t="s">
        <v>232</v>
      </c>
      <c r="B1390" s="12" t="s">
        <v>231</v>
      </c>
      <c r="C1390" s="12" t="s">
        <v>65</v>
      </c>
      <c r="D1390" s="12" t="s">
        <v>15</v>
      </c>
      <c r="E1390" s="12" t="s">
        <v>6</v>
      </c>
      <c r="F1390" s="12" t="s">
        <v>16</v>
      </c>
      <c r="G1390" s="26">
        <v>1.1000000000000001</v>
      </c>
      <c r="H1390" s="26">
        <v>0.7</v>
      </c>
      <c r="I1390" s="26"/>
      <c r="J1390" s="26">
        <v>0.2</v>
      </c>
      <c r="K1390" s="26"/>
      <c r="L1390" s="26"/>
      <c r="M1390" s="26"/>
      <c r="N1390" s="26">
        <v>2.6</v>
      </c>
      <c r="O1390" s="26">
        <v>2.7</v>
      </c>
      <c r="P1390" s="26">
        <v>2.2000000000000002</v>
      </c>
      <c r="Q1390" s="26">
        <v>1.3</v>
      </c>
      <c r="R1390" s="26">
        <v>1.3</v>
      </c>
      <c r="S1390" s="26">
        <v>2.6</v>
      </c>
      <c r="T1390" s="26"/>
      <c r="U1390" s="26"/>
      <c r="V1390" s="26"/>
      <c r="W1390" s="26"/>
      <c r="X1390" s="26">
        <v>0.8</v>
      </c>
      <c r="Y1390" s="26">
        <v>0.9</v>
      </c>
      <c r="Z1390" s="26">
        <v>0.9</v>
      </c>
      <c r="AA1390" s="26">
        <v>1</v>
      </c>
      <c r="AB1390" s="26">
        <v>1.05</v>
      </c>
      <c r="AC1390" s="26">
        <v>1.1200000000000001</v>
      </c>
      <c r="AD1390" s="26">
        <v>0.96</v>
      </c>
      <c r="AE1390" s="26">
        <v>1.01</v>
      </c>
      <c r="AF1390" s="26">
        <v>1.02</v>
      </c>
      <c r="AG1390" s="26"/>
      <c r="AH1390" s="26">
        <v>1.0900000000000001</v>
      </c>
    </row>
    <row r="1391" spans="1:34" x14ac:dyDescent="0.2">
      <c r="A1391" s="12" t="s">
        <v>232</v>
      </c>
      <c r="B1391" s="12" t="s">
        <v>231</v>
      </c>
      <c r="C1391" s="12" t="s">
        <v>66</v>
      </c>
      <c r="D1391" s="12" t="s">
        <v>15</v>
      </c>
      <c r="E1391" s="12" t="s">
        <v>6</v>
      </c>
      <c r="F1391" s="12" t="s">
        <v>16</v>
      </c>
      <c r="G1391" s="26"/>
      <c r="H1391" s="26">
        <v>0</v>
      </c>
      <c r="I1391" s="26"/>
      <c r="J1391" s="26"/>
      <c r="K1391" s="26"/>
      <c r="L1391" s="26"/>
      <c r="M1391" s="26"/>
      <c r="N1391" s="26">
        <v>0</v>
      </c>
      <c r="O1391" s="26">
        <v>0</v>
      </c>
      <c r="P1391" s="26">
        <v>0</v>
      </c>
      <c r="Q1391" s="26">
        <v>1.5</v>
      </c>
      <c r="R1391" s="26">
        <v>0</v>
      </c>
      <c r="S1391" s="26">
        <v>0</v>
      </c>
      <c r="T1391" s="26">
        <v>0</v>
      </c>
      <c r="U1391" s="26">
        <v>0</v>
      </c>
      <c r="V1391" s="26">
        <v>0</v>
      </c>
      <c r="W1391" s="26">
        <v>0</v>
      </c>
      <c r="X1391" s="26">
        <v>0</v>
      </c>
      <c r="Y1391" s="26">
        <v>0</v>
      </c>
      <c r="Z1391" s="26">
        <v>0</v>
      </c>
      <c r="AA1391" s="26">
        <v>0</v>
      </c>
      <c r="AB1391" s="26">
        <v>0</v>
      </c>
      <c r="AC1391" s="26">
        <v>11</v>
      </c>
      <c r="AD1391" s="26">
        <v>11.28</v>
      </c>
      <c r="AE1391" s="26">
        <v>10.8</v>
      </c>
      <c r="AF1391" s="26">
        <v>5.46</v>
      </c>
      <c r="AG1391" s="26"/>
      <c r="AH1391" s="26">
        <v>5.5</v>
      </c>
    </row>
    <row r="1392" spans="1:34" x14ac:dyDescent="0.2">
      <c r="A1392" s="12" t="s">
        <v>232</v>
      </c>
      <c r="B1392" s="12" t="s">
        <v>231</v>
      </c>
      <c r="C1392" s="12" t="s">
        <v>257</v>
      </c>
      <c r="D1392" s="12" t="s">
        <v>15</v>
      </c>
      <c r="E1392" s="12" t="s">
        <v>6</v>
      </c>
      <c r="F1392" s="12" t="s">
        <v>16</v>
      </c>
      <c r="G1392" s="26">
        <v>2.9</v>
      </c>
      <c r="H1392" s="26">
        <v>0.7</v>
      </c>
      <c r="I1392" s="26">
        <v>0.4</v>
      </c>
      <c r="J1392" s="26">
        <v>0.1</v>
      </c>
      <c r="K1392" s="26">
        <v>0.1</v>
      </c>
      <c r="L1392" s="26">
        <v>0.3</v>
      </c>
      <c r="M1392" s="26">
        <v>0.5</v>
      </c>
      <c r="N1392" s="26">
        <v>0.4</v>
      </c>
      <c r="O1392" s="26">
        <v>0.4</v>
      </c>
      <c r="P1392" s="26">
        <v>0.5</v>
      </c>
      <c r="Q1392" s="26">
        <v>0.5</v>
      </c>
      <c r="R1392" s="26">
        <v>0.6</v>
      </c>
      <c r="S1392" s="26">
        <v>0.8</v>
      </c>
      <c r="T1392" s="26">
        <v>0.9</v>
      </c>
      <c r="U1392" s="26">
        <v>1.1000000000000001</v>
      </c>
      <c r="V1392" s="26">
        <v>1.2</v>
      </c>
      <c r="W1392" s="26">
        <v>1.5</v>
      </c>
      <c r="X1392" s="26">
        <v>3.6</v>
      </c>
      <c r="Y1392" s="26">
        <v>3.9</v>
      </c>
      <c r="Z1392" s="26">
        <v>4.3</v>
      </c>
      <c r="AA1392" s="26">
        <v>4.7</v>
      </c>
      <c r="AB1392" s="26">
        <v>44.9</v>
      </c>
      <c r="AC1392" s="26">
        <v>45.3</v>
      </c>
      <c r="AD1392" s="26">
        <v>45.2</v>
      </c>
      <c r="AE1392" s="26">
        <v>17.63</v>
      </c>
      <c r="AF1392" s="54"/>
      <c r="AG1392" s="26"/>
      <c r="AH1392" s="26">
        <v>45.1</v>
      </c>
    </row>
    <row r="1393" spans="1:34" x14ac:dyDescent="0.2">
      <c r="A1393" s="12" t="s">
        <v>232</v>
      </c>
      <c r="B1393" s="12" t="s">
        <v>231</v>
      </c>
      <c r="C1393" s="12" t="s">
        <v>67</v>
      </c>
      <c r="D1393" s="12" t="s">
        <v>15</v>
      </c>
      <c r="E1393" s="12" t="s">
        <v>6</v>
      </c>
      <c r="F1393" s="12" t="s">
        <v>16</v>
      </c>
      <c r="G1393" s="26"/>
      <c r="H1393" s="26">
        <v>0</v>
      </c>
      <c r="I1393" s="26"/>
      <c r="J1393" s="26"/>
      <c r="K1393" s="26">
        <v>0</v>
      </c>
      <c r="L1393" s="26"/>
      <c r="M1393" s="26">
        <v>0</v>
      </c>
      <c r="N1393" s="26">
        <v>1.1000000000000001</v>
      </c>
      <c r="O1393" s="26">
        <v>1.5</v>
      </c>
      <c r="P1393" s="26">
        <v>0</v>
      </c>
      <c r="Q1393" s="26">
        <v>2.4</v>
      </c>
      <c r="R1393" s="26">
        <v>1</v>
      </c>
      <c r="S1393" s="26">
        <v>1.6</v>
      </c>
      <c r="T1393" s="26">
        <v>1.3</v>
      </c>
      <c r="U1393" s="26">
        <v>5</v>
      </c>
      <c r="V1393" s="26">
        <v>0.1</v>
      </c>
      <c r="W1393" s="26">
        <v>3.9</v>
      </c>
      <c r="X1393" s="26">
        <v>5.0999999999999996</v>
      </c>
      <c r="Y1393" s="26">
        <v>4.7</v>
      </c>
      <c r="Z1393" s="26">
        <v>4.0999999999999996</v>
      </c>
      <c r="AA1393" s="26">
        <v>4.7</v>
      </c>
      <c r="AB1393" s="26">
        <v>7.6</v>
      </c>
      <c r="AC1393" s="26">
        <v>9.1999999999999993</v>
      </c>
      <c r="AD1393" s="26">
        <v>14.46</v>
      </c>
      <c r="AE1393" s="26">
        <v>14.37</v>
      </c>
      <c r="AF1393" s="26">
        <v>7.67</v>
      </c>
      <c r="AG1393" s="26"/>
      <c r="AH1393" s="26">
        <v>8.5</v>
      </c>
    </row>
    <row r="1394" spans="1:34" x14ac:dyDescent="0.2">
      <c r="A1394" s="12" t="s">
        <v>232</v>
      </c>
      <c r="B1394" s="12" t="s">
        <v>231</v>
      </c>
      <c r="C1394" s="12" t="s">
        <v>68</v>
      </c>
      <c r="D1394" s="12" t="s">
        <v>15</v>
      </c>
      <c r="E1394" s="12" t="s">
        <v>6</v>
      </c>
      <c r="F1394" s="12" t="s">
        <v>16</v>
      </c>
      <c r="G1394" s="26">
        <v>0.7</v>
      </c>
      <c r="H1394" s="26">
        <v>1.4</v>
      </c>
      <c r="I1394" s="26"/>
      <c r="J1394" s="26">
        <v>0.5</v>
      </c>
      <c r="K1394" s="26"/>
      <c r="L1394" s="26">
        <v>1.6</v>
      </c>
      <c r="M1394" s="26">
        <v>1.6</v>
      </c>
      <c r="N1394" s="26">
        <v>2</v>
      </c>
      <c r="O1394" s="26">
        <v>2</v>
      </c>
      <c r="P1394" s="26">
        <v>2</v>
      </c>
      <c r="Q1394" s="26">
        <v>2</v>
      </c>
      <c r="R1394" s="26">
        <v>1.9</v>
      </c>
      <c r="S1394" s="26">
        <v>2.5</v>
      </c>
      <c r="T1394" s="26">
        <v>2</v>
      </c>
      <c r="U1394" s="26">
        <v>1.9</v>
      </c>
      <c r="V1394" s="26">
        <v>1.9</v>
      </c>
      <c r="W1394" s="26">
        <v>1.7</v>
      </c>
      <c r="X1394" s="26">
        <v>1.5</v>
      </c>
      <c r="Y1394" s="26">
        <v>3.3</v>
      </c>
      <c r="Z1394" s="26">
        <v>4.0999999999999996</v>
      </c>
      <c r="AA1394" s="26">
        <v>5.2</v>
      </c>
      <c r="AB1394" s="26">
        <v>29.7</v>
      </c>
      <c r="AC1394" s="26">
        <v>30.6</v>
      </c>
      <c r="AD1394" s="26">
        <v>45.95</v>
      </c>
      <c r="AE1394" s="26">
        <v>30.25</v>
      </c>
      <c r="AF1394" s="26">
        <v>28.6</v>
      </c>
      <c r="AG1394" s="26"/>
      <c r="AH1394" s="26">
        <v>30.2</v>
      </c>
    </row>
    <row r="1395" spans="1:34" x14ac:dyDescent="0.2">
      <c r="A1395" s="12" t="s">
        <v>232</v>
      </c>
      <c r="B1395" s="12" t="s">
        <v>231</v>
      </c>
      <c r="C1395" s="12" t="s">
        <v>69</v>
      </c>
      <c r="D1395" s="12" t="s">
        <v>15</v>
      </c>
      <c r="E1395" s="12" t="s">
        <v>6</v>
      </c>
      <c r="F1395" s="12" t="s">
        <v>16</v>
      </c>
      <c r="G1395" s="26"/>
      <c r="H1395" s="26">
        <v>0</v>
      </c>
      <c r="I1395" s="26">
        <v>0</v>
      </c>
      <c r="J1395" s="26">
        <v>0.2</v>
      </c>
      <c r="K1395" s="26">
        <v>0.2</v>
      </c>
      <c r="L1395" s="26">
        <v>0.4</v>
      </c>
      <c r="M1395" s="26">
        <v>0.3</v>
      </c>
      <c r="N1395" s="26">
        <v>2</v>
      </c>
      <c r="O1395" s="26">
        <v>0.4</v>
      </c>
      <c r="P1395" s="26">
        <v>0.4</v>
      </c>
      <c r="Q1395" s="26">
        <v>0.2</v>
      </c>
      <c r="R1395" s="26">
        <v>0.1</v>
      </c>
      <c r="S1395" s="26">
        <v>0.1</v>
      </c>
      <c r="T1395" s="26">
        <v>0.1</v>
      </c>
      <c r="U1395" s="26">
        <v>0.2</v>
      </c>
      <c r="V1395" s="26">
        <v>0.2</v>
      </c>
      <c r="W1395" s="26">
        <v>0</v>
      </c>
      <c r="X1395" s="26">
        <v>0.2</v>
      </c>
      <c r="Y1395" s="26">
        <v>0.1</v>
      </c>
      <c r="Z1395" s="26">
        <v>0.1</v>
      </c>
      <c r="AA1395" s="26">
        <v>0.1</v>
      </c>
      <c r="AB1395" s="26">
        <v>1.5</v>
      </c>
      <c r="AC1395" s="26">
        <v>1.5</v>
      </c>
      <c r="AD1395" s="26">
        <v>0.98</v>
      </c>
      <c r="AE1395" s="26">
        <v>1.91</v>
      </c>
      <c r="AF1395" s="26">
        <v>0.86</v>
      </c>
      <c r="AG1395" s="26"/>
      <c r="AH1395" s="26">
        <v>1.5</v>
      </c>
    </row>
    <row r="1396" spans="1:34" x14ac:dyDescent="0.2">
      <c r="A1396" s="12" t="s">
        <v>232</v>
      </c>
      <c r="B1396" s="12" t="s">
        <v>231</v>
      </c>
      <c r="C1396" s="12" t="s">
        <v>70</v>
      </c>
      <c r="D1396" s="12" t="s">
        <v>15</v>
      </c>
      <c r="E1396" s="12" t="s">
        <v>6</v>
      </c>
      <c r="F1396" s="12" t="s">
        <v>16</v>
      </c>
      <c r="G1396" s="26"/>
      <c r="H1396" s="26">
        <v>7.2</v>
      </c>
      <c r="I1396" s="26"/>
      <c r="J1396" s="26"/>
      <c r="K1396" s="26"/>
      <c r="L1396" s="26"/>
      <c r="M1396" s="26">
        <v>0</v>
      </c>
      <c r="N1396" s="26">
        <v>0.2</v>
      </c>
      <c r="O1396" s="26">
        <v>1.1000000000000001</v>
      </c>
      <c r="P1396" s="26">
        <v>1.5</v>
      </c>
      <c r="Q1396" s="26">
        <v>0.7</v>
      </c>
      <c r="R1396" s="26">
        <v>0.5</v>
      </c>
      <c r="S1396" s="26">
        <v>0.8</v>
      </c>
      <c r="T1396" s="26">
        <v>0.8</v>
      </c>
      <c r="U1396" s="26">
        <v>0.9</v>
      </c>
      <c r="V1396" s="26">
        <v>0.9</v>
      </c>
      <c r="W1396" s="26">
        <v>1.1000000000000001</v>
      </c>
      <c r="X1396" s="26">
        <v>1.1000000000000001</v>
      </c>
      <c r="Y1396" s="26">
        <v>1.6</v>
      </c>
      <c r="Z1396" s="26">
        <v>1.8</v>
      </c>
      <c r="AA1396" s="26">
        <v>5.9</v>
      </c>
      <c r="AB1396" s="26">
        <v>4.5999999999999996</v>
      </c>
      <c r="AC1396" s="26">
        <v>5.9</v>
      </c>
      <c r="AD1396" s="26">
        <v>4.3099999999999996</v>
      </c>
      <c r="AE1396" s="26">
        <v>2.66</v>
      </c>
      <c r="AF1396" s="26">
        <v>1.38</v>
      </c>
      <c r="AG1396" s="26"/>
      <c r="AH1396" s="26">
        <v>5.3</v>
      </c>
    </row>
    <row r="1397" spans="1:34" x14ac:dyDescent="0.2">
      <c r="A1397" s="12" t="s">
        <v>232</v>
      </c>
      <c r="B1397" s="12" t="s">
        <v>231</v>
      </c>
      <c r="C1397" s="12" t="s">
        <v>71</v>
      </c>
      <c r="D1397" s="12" t="s">
        <v>15</v>
      </c>
      <c r="E1397" s="12" t="s">
        <v>6</v>
      </c>
      <c r="F1397" s="12" t="s">
        <v>16</v>
      </c>
      <c r="G1397" s="26"/>
      <c r="H1397" s="26">
        <v>3.3</v>
      </c>
      <c r="I1397" s="26">
        <v>2.2000000000000002</v>
      </c>
      <c r="J1397" s="26">
        <v>2.5</v>
      </c>
      <c r="K1397" s="26">
        <v>2.4</v>
      </c>
      <c r="L1397" s="26">
        <v>1.9</v>
      </c>
      <c r="M1397" s="26">
        <v>3.4</v>
      </c>
      <c r="N1397" s="26">
        <v>3.4</v>
      </c>
      <c r="O1397" s="26">
        <v>1.5</v>
      </c>
      <c r="P1397" s="26">
        <v>2.8</v>
      </c>
      <c r="Q1397" s="26">
        <v>4.4000000000000004</v>
      </c>
      <c r="R1397" s="26">
        <v>3.1</v>
      </c>
      <c r="S1397" s="26">
        <v>3</v>
      </c>
      <c r="T1397" s="26">
        <v>5.5</v>
      </c>
      <c r="U1397" s="26">
        <v>2.8</v>
      </c>
      <c r="V1397" s="26">
        <v>5.3</v>
      </c>
      <c r="W1397" s="26">
        <v>11.9</v>
      </c>
      <c r="X1397" s="26">
        <v>7.7</v>
      </c>
      <c r="Y1397" s="26">
        <v>21.1</v>
      </c>
      <c r="Z1397" s="26">
        <v>19.399999999999999</v>
      </c>
      <c r="AA1397" s="26">
        <v>21.6</v>
      </c>
      <c r="AB1397" s="26">
        <v>77.3</v>
      </c>
      <c r="AC1397" s="26">
        <v>37.200000000000003</v>
      </c>
      <c r="AD1397" s="26">
        <v>30.71</v>
      </c>
      <c r="AE1397" s="26">
        <v>27.19</v>
      </c>
      <c r="AF1397" s="26">
        <v>25.39</v>
      </c>
      <c r="AG1397" s="26"/>
      <c r="AH1397" s="26">
        <v>57.3</v>
      </c>
    </row>
    <row r="1398" spans="1:34" x14ac:dyDescent="0.2">
      <c r="A1398" s="12" t="s">
        <v>232</v>
      </c>
      <c r="B1398" s="12" t="s">
        <v>231</v>
      </c>
      <c r="C1398" s="12" t="s">
        <v>72</v>
      </c>
      <c r="D1398" s="12" t="s">
        <v>15</v>
      </c>
      <c r="E1398" s="12" t="s">
        <v>6</v>
      </c>
      <c r="F1398" s="12" t="s">
        <v>16</v>
      </c>
      <c r="G1398" s="26"/>
      <c r="H1398" s="26">
        <v>0.3</v>
      </c>
      <c r="I1398" s="26"/>
      <c r="J1398" s="26"/>
      <c r="K1398" s="26"/>
      <c r="L1398" s="26">
        <v>0.3</v>
      </c>
      <c r="M1398" s="26">
        <v>0.3</v>
      </c>
      <c r="N1398" s="26">
        <v>0.4</v>
      </c>
      <c r="O1398" s="26">
        <v>0.2</v>
      </c>
      <c r="P1398" s="26">
        <v>0.4</v>
      </c>
      <c r="Q1398" s="26">
        <v>0.4</v>
      </c>
      <c r="R1398" s="26">
        <v>0.2</v>
      </c>
      <c r="S1398" s="26">
        <v>0.2</v>
      </c>
      <c r="T1398" s="26">
        <v>0</v>
      </c>
      <c r="U1398" s="26">
        <v>0.2</v>
      </c>
      <c r="V1398" s="26">
        <v>0.2</v>
      </c>
      <c r="W1398" s="26">
        <v>0.5</v>
      </c>
      <c r="X1398" s="26">
        <v>0.1</v>
      </c>
      <c r="Y1398" s="26">
        <v>0.3</v>
      </c>
      <c r="Z1398" s="26">
        <v>0.2</v>
      </c>
      <c r="AA1398" s="26">
        <v>0.5</v>
      </c>
      <c r="AB1398" s="26">
        <v>0.8</v>
      </c>
      <c r="AC1398" s="26">
        <v>0.8</v>
      </c>
      <c r="AD1398" s="26">
        <v>0.18</v>
      </c>
      <c r="AE1398" s="26">
        <v>0.26</v>
      </c>
      <c r="AF1398" s="26">
        <v>0.33</v>
      </c>
      <c r="AG1398" s="26"/>
      <c r="AH1398" s="26">
        <v>0.8</v>
      </c>
    </row>
    <row r="1399" spans="1:34" x14ac:dyDescent="0.2">
      <c r="A1399" s="12" t="s">
        <v>232</v>
      </c>
      <c r="B1399" s="12" t="s">
        <v>231</v>
      </c>
      <c r="C1399" s="12" t="s">
        <v>73</v>
      </c>
      <c r="D1399" s="12" t="s">
        <v>15</v>
      </c>
      <c r="E1399" s="12" t="s">
        <v>6</v>
      </c>
      <c r="F1399" s="12" t="s">
        <v>16</v>
      </c>
      <c r="G1399" s="26"/>
      <c r="H1399" s="26">
        <v>0.1</v>
      </c>
      <c r="I1399" s="26">
        <v>0</v>
      </c>
      <c r="J1399" s="26">
        <v>0</v>
      </c>
      <c r="K1399" s="26">
        <v>0</v>
      </c>
      <c r="L1399" s="26">
        <v>0</v>
      </c>
      <c r="M1399" s="26">
        <v>1.3</v>
      </c>
      <c r="N1399" s="26">
        <v>1.5</v>
      </c>
      <c r="O1399" s="26">
        <v>1.1000000000000001</v>
      </c>
      <c r="P1399" s="26">
        <v>1.1000000000000001</v>
      </c>
      <c r="Q1399" s="26">
        <v>2.1</v>
      </c>
      <c r="R1399" s="26">
        <v>2.2000000000000002</v>
      </c>
      <c r="S1399" s="26">
        <v>1.2</v>
      </c>
      <c r="T1399" s="26">
        <v>3.8</v>
      </c>
      <c r="U1399" s="26">
        <v>3.5</v>
      </c>
      <c r="V1399" s="26">
        <v>2.2000000000000002</v>
      </c>
      <c r="W1399" s="26">
        <v>6.5</v>
      </c>
      <c r="X1399" s="26">
        <v>6.6</v>
      </c>
      <c r="Y1399" s="26">
        <v>9.6999999999999993</v>
      </c>
      <c r="Z1399" s="26">
        <v>6.2</v>
      </c>
      <c r="AA1399" s="26">
        <v>10</v>
      </c>
      <c r="AB1399" s="26">
        <v>9.4</v>
      </c>
      <c r="AC1399" s="26">
        <v>7.2</v>
      </c>
      <c r="AD1399" s="26">
        <v>9.9</v>
      </c>
      <c r="AE1399" s="26">
        <v>8.68</v>
      </c>
      <c r="AF1399" s="26">
        <v>11.28</v>
      </c>
      <c r="AG1399" s="26"/>
      <c r="AH1399" s="26">
        <v>8.3000000000000007</v>
      </c>
    </row>
    <row r="1400" spans="1:34" x14ac:dyDescent="0.2">
      <c r="A1400" s="12" t="s">
        <v>232</v>
      </c>
      <c r="B1400" s="12" t="s">
        <v>231</v>
      </c>
      <c r="C1400" s="12" t="s">
        <v>74</v>
      </c>
      <c r="D1400" s="12" t="s">
        <v>15</v>
      </c>
      <c r="E1400" s="12" t="s">
        <v>6</v>
      </c>
      <c r="F1400" s="12" t="s">
        <v>16</v>
      </c>
      <c r="G1400" s="26"/>
      <c r="H1400" s="26">
        <v>0</v>
      </c>
      <c r="I1400" s="26">
        <v>0</v>
      </c>
      <c r="J1400" s="26">
        <v>0</v>
      </c>
      <c r="K1400" s="26">
        <v>0</v>
      </c>
      <c r="L1400" s="26">
        <v>0</v>
      </c>
      <c r="M1400" s="26">
        <v>0</v>
      </c>
      <c r="N1400" s="26">
        <v>0</v>
      </c>
      <c r="O1400" s="26">
        <v>0</v>
      </c>
      <c r="P1400" s="26">
        <v>0</v>
      </c>
      <c r="Q1400" s="26">
        <v>0</v>
      </c>
      <c r="R1400" s="26">
        <v>0</v>
      </c>
      <c r="S1400" s="26">
        <v>12.3</v>
      </c>
      <c r="T1400" s="26">
        <v>12.9</v>
      </c>
      <c r="U1400" s="26">
        <v>13.6</v>
      </c>
      <c r="V1400" s="26">
        <v>14.6</v>
      </c>
      <c r="W1400" s="26">
        <v>15.7</v>
      </c>
      <c r="X1400" s="26">
        <v>16.8</v>
      </c>
      <c r="Y1400" s="26">
        <v>18</v>
      </c>
      <c r="Z1400" s="26">
        <v>19.2</v>
      </c>
      <c r="AA1400" s="26">
        <v>20.399999999999999</v>
      </c>
      <c r="AB1400" s="26">
        <v>21.8</v>
      </c>
      <c r="AC1400" s="26">
        <v>23.4</v>
      </c>
      <c r="AD1400" s="26">
        <v>24.53</v>
      </c>
      <c r="AE1400" s="26">
        <v>22.2</v>
      </c>
      <c r="AF1400" s="26">
        <v>7.08</v>
      </c>
      <c r="AG1400" s="26"/>
      <c r="AH1400" s="26">
        <v>22.6</v>
      </c>
    </row>
    <row r="1401" spans="1:34" x14ac:dyDescent="0.2">
      <c r="A1401" s="12" t="s">
        <v>232</v>
      </c>
      <c r="B1401" s="12" t="s">
        <v>231</v>
      </c>
      <c r="C1401" s="12" t="s">
        <v>75</v>
      </c>
      <c r="D1401" s="12" t="s">
        <v>15</v>
      </c>
      <c r="E1401" s="12" t="s">
        <v>6</v>
      </c>
      <c r="F1401" s="12" t="s">
        <v>16</v>
      </c>
      <c r="G1401" s="26">
        <v>0</v>
      </c>
      <c r="H1401" s="26">
        <v>0</v>
      </c>
      <c r="I1401" s="26">
        <v>0</v>
      </c>
      <c r="J1401" s="26">
        <v>0</v>
      </c>
      <c r="K1401" s="26">
        <v>0</v>
      </c>
      <c r="L1401" s="26">
        <v>0</v>
      </c>
      <c r="M1401" s="26">
        <v>0</v>
      </c>
      <c r="N1401" s="26">
        <v>0</v>
      </c>
      <c r="O1401" s="26">
        <v>0</v>
      </c>
      <c r="P1401" s="26">
        <v>0</v>
      </c>
      <c r="Q1401" s="26">
        <v>0</v>
      </c>
      <c r="R1401" s="26">
        <v>0</v>
      </c>
      <c r="S1401" s="26">
        <v>0</v>
      </c>
      <c r="T1401" s="26">
        <v>0</v>
      </c>
      <c r="U1401" s="26">
        <v>0</v>
      </c>
      <c r="V1401" s="26">
        <v>2</v>
      </c>
      <c r="W1401" s="26">
        <v>2</v>
      </c>
      <c r="X1401" s="26">
        <v>2.1</v>
      </c>
      <c r="Y1401" s="26">
        <v>2.1</v>
      </c>
      <c r="Z1401" s="26">
        <v>2.2999999999999998</v>
      </c>
      <c r="AA1401" s="26">
        <v>2.5</v>
      </c>
      <c r="AB1401" s="26">
        <v>2.75</v>
      </c>
      <c r="AC1401" s="26">
        <v>2.9</v>
      </c>
      <c r="AD1401" s="26">
        <v>2.86</v>
      </c>
      <c r="AE1401" s="26">
        <v>2.7</v>
      </c>
      <c r="AF1401" s="26">
        <v>2.31</v>
      </c>
      <c r="AG1401" s="26"/>
      <c r="AH1401" s="26">
        <v>2.83</v>
      </c>
    </row>
    <row r="1402" spans="1:34" x14ac:dyDescent="0.2">
      <c r="A1402" s="12" t="s">
        <v>232</v>
      </c>
      <c r="B1402" s="12" t="s">
        <v>231</v>
      </c>
      <c r="C1402" s="12" t="s">
        <v>76</v>
      </c>
      <c r="D1402" s="12" t="s">
        <v>15</v>
      </c>
      <c r="E1402" s="12" t="s">
        <v>6</v>
      </c>
      <c r="F1402" s="12" t="s">
        <v>16</v>
      </c>
      <c r="G1402" s="26"/>
      <c r="H1402" s="26">
        <v>0.2</v>
      </c>
      <c r="I1402" s="26">
        <v>0.4</v>
      </c>
      <c r="J1402" s="26">
        <v>0.4</v>
      </c>
      <c r="K1402" s="26">
        <v>0.4</v>
      </c>
      <c r="L1402" s="26"/>
      <c r="M1402" s="26"/>
      <c r="N1402" s="26">
        <v>0.2</v>
      </c>
      <c r="O1402" s="26">
        <v>0.5</v>
      </c>
      <c r="P1402" s="26">
        <v>1.3</v>
      </c>
      <c r="Q1402" s="26">
        <v>1.5</v>
      </c>
      <c r="R1402" s="26">
        <v>1</v>
      </c>
      <c r="S1402" s="26">
        <v>0.9</v>
      </c>
      <c r="T1402" s="26">
        <v>0.7</v>
      </c>
      <c r="U1402" s="26">
        <v>1.3</v>
      </c>
      <c r="V1402" s="26">
        <v>1.2</v>
      </c>
      <c r="W1402" s="26">
        <v>1</v>
      </c>
      <c r="X1402" s="26">
        <v>2.5</v>
      </c>
      <c r="Y1402" s="26">
        <v>0.4</v>
      </c>
      <c r="Z1402" s="26">
        <v>0.5</v>
      </c>
      <c r="AA1402" s="26">
        <v>1.7</v>
      </c>
      <c r="AB1402" s="26">
        <v>1.1000000000000001</v>
      </c>
      <c r="AC1402" s="26">
        <v>2.4</v>
      </c>
      <c r="AD1402" s="26">
        <v>2.41</v>
      </c>
      <c r="AE1402" s="26">
        <v>1.36</v>
      </c>
      <c r="AF1402" s="26">
        <v>0.96</v>
      </c>
      <c r="AG1402" s="26"/>
      <c r="AH1402" s="26">
        <v>1.8</v>
      </c>
    </row>
    <row r="1403" spans="1:34" x14ac:dyDescent="0.2">
      <c r="A1403" s="12" t="s">
        <v>232</v>
      </c>
      <c r="B1403" s="12" t="s">
        <v>231</v>
      </c>
      <c r="C1403" s="12" t="s">
        <v>77</v>
      </c>
      <c r="D1403" s="12" t="s">
        <v>15</v>
      </c>
      <c r="E1403" s="12" t="s">
        <v>6</v>
      </c>
      <c r="F1403" s="12" t="s">
        <v>16</v>
      </c>
      <c r="G1403" s="26">
        <v>0</v>
      </c>
      <c r="H1403" s="26">
        <v>0</v>
      </c>
      <c r="I1403" s="26"/>
      <c r="J1403" s="26"/>
      <c r="K1403" s="26"/>
      <c r="L1403" s="26"/>
      <c r="M1403" s="26"/>
      <c r="N1403" s="26"/>
      <c r="O1403" s="26"/>
      <c r="P1403" s="26"/>
      <c r="Q1403" s="26"/>
      <c r="R1403" s="26"/>
      <c r="S1403" s="26">
        <v>15</v>
      </c>
      <c r="T1403" s="26">
        <v>15</v>
      </c>
      <c r="U1403" s="26">
        <v>16.5</v>
      </c>
      <c r="V1403" s="26">
        <v>3.6</v>
      </c>
      <c r="W1403" s="26">
        <v>8.1</v>
      </c>
      <c r="X1403" s="26">
        <v>4.0999999999999996</v>
      </c>
      <c r="Y1403" s="26">
        <v>4.4000000000000004</v>
      </c>
      <c r="Z1403" s="26">
        <v>0.4</v>
      </c>
      <c r="AA1403" s="26">
        <v>1.4</v>
      </c>
      <c r="AB1403" s="26">
        <v>3.85</v>
      </c>
      <c r="AC1403" s="26">
        <v>3.41</v>
      </c>
      <c r="AD1403" s="26">
        <v>4.24</v>
      </c>
      <c r="AE1403" s="26">
        <v>5.15</v>
      </c>
      <c r="AF1403" s="26"/>
      <c r="AG1403" s="26"/>
      <c r="AH1403" s="26">
        <v>3.63</v>
      </c>
    </row>
    <row r="1404" spans="1:34" x14ac:dyDescent="0.2">
      <c r="A1404" s="12" t="s">
        <v>232</v>
      </c>
      <c r="B1404" s="12" t="s">
        <v>231</v>
      </c>
      <c r="C1404" s="12" t="s">
        <v>78</v>
      </c>
      <c r="D1404" s="12" t="s">
        <v>15</v>
      </c>
      <c r="E1404" s="12" t="s">
        <v>6</v>
      </c>
      <c r="F1404" s="12" t="s">
        <v>16</v>
      </c>
      <c r="G1404" s="26"/>
      <c r="H1404" s="26">
        <v>0.1</v>
      </c>
      <c r="I1404" s="26"/>
      <c r="J1404" s="26"/>
      <c r="K1404" s="26"/>
      <c r="L1404" s="26"/>
      <c r="M1404" s="26"/>
      <c r="N1404" s="26">
        <v>1.8</v>
      </c>
      <c r="O1404" s="26">
        <v>1.3</v>
      </c>
      <c r="P1404" s="26">
        <v>2.8</v>
      </c>
      <c r="Q1404" s="26">
        <v>4.3</v>
      </c>
      <c r="R1404" s="26">
        <v>7.9</v>
      </c>
      <c r="S1404" s="26">
        <v>6.3</v>
      </c>
      <c r="T1404" s="26">
        <v>6.8</v>
      </c>
      <c r="U1404" s="26">
        <v>12</v>
      </c>
      <c r="V1404" s="26">
        <v>5.9</v>
      </c>
      <c r="W1404" s="26">
        <v>10.9</v>
      </c>
      <c r="X1404" s="26">
        <v>10</v>
      </c>
      <c r="Y1404" s="26">
        <v>12.2</v>
      </c>
      <c r="Z1404" s="26">
        <v>17.2</v>
      </c>
      <c r="AA1404" s="26">
        <v>20.6</v>
      </c>
      <c r="AB1404" s="26">
        <v>17.8</v>
      </c>
      <c r="AC1404" s="26">
        <v>22</v>
      </c>
      <c r="AD1404" s="26">
        <v>22.56</v>
      </c>
      <c r="AE1404" s="26">
        <v>24.11</v>
      </c>
      <c r="AF1404" s="26">
        <v>18.940000000000001</v>
      </c>
      <c r="AG1404" s="26"/>
      <c r="AH1404" s="26">
        <v>19.899999999999999</v>
      </c>
    </row>
    <row r="1405" spans="1:34" x14ac:dyDescent="0.2">
      <c r="A1405" s="12" t="s">
        <v>232</v>
      </c>
      <c r="B1405" s="12" t="s">
        <v>231</v>
      </c>
      <c r="C1405" s="12" t="s">
        <v>79</v>
      </c>
      <c r="D1405" s="12" t="s">
        <v>15</v>
      </c>
      <c r="E1405" s="12" t="s">
        <v>6</v>
      </c>
      <c r="F1405" s="12" t="s">
        <v>16</v>
      </c>
      <c r="G1405" s="26"/>
      <c r="H1405" s="26">
        <v>118.4</v>
      </c>
      <c r="I1405" s="26">
        <v>0</v>
      </c>
      <c r="J1405" s="26">
        <v>0</v>
      </c>
      <c r="K1405" s="26">
        <v>141.5</v>
      </c>
      <c r="L1405" s="26">
        <v>163.9</v>
      </c>
      <c r="M1405" s="26">
        <v>153.1</v>
      </c>
      <c r="N1405" s="26">
        <v>158.5</v>
      </c>
      <c r="O1405" s="26">
        <v>183.4</v>
      </c>
      <c r="P1405" s="26">
        <v>207</v>
      </c>
      <c r="Q1405" s="26">
        <v>384.1</v>
      </c>
      <c r="R1405" s="26">
        <v>316.8</v>
      </c>
      <c r="S1405" s="26">
        <v>250.6</v>
      </c>
      <c r="T1405" s="26">
        <v>257.39999999999998</v>
      </c>
      <c r="U1405" s="26">
        <v>331</v>
      </c>
      <c r="V1405" s="26">
        <v>360.4</v>
      </c>
      <c r="W1405" s="26">
        <v>449.1</v>
      </c>
      <c r="X1405" s="26">
        <v>724.5</v>
      </c>
      <c r="Y1405" s="26">
        <v>592.5</v>
      </c>
      <c r="Z1405" s="26">
        <v>1265.5</v>
      </c>
      <c r="AA1405" s="26">
        <v>2007.9</v>
      </c>
      <c r="AB1405" s="26">
        <v>1598.7</v>
      </c>
      <c r="AC1405" s="26">
        <v>1617.6</v>
      </c>
      <c r="AD1405" s="26">
        <v>1484.57</v>
      </c>
      <c r="AE1405" s="26">
        <v>1653.85</v>
      </c>
      <c r="AF1405" s="26">
        <v>975.94</v>
      </c>
      <c r="AG1405" s="26"/>
      <c r="AH1405" s="26">
        <v>1608.2</v>
      </c>
    </row>
    <row r="1406" spans="1:34" x14ac:dyDescent="0.2">
      <c r="A1406" s="12" t="s">
        <v>232</v>
      </c>
      <c r="B1406" s="12" t="s">
        <v>231</v>
      </c>
      <c r="C1406" s="12" t="s">
        <v>80</v>
      </c>
      <c r="D1406" s="12" t="s">
        <v>15</v>
      </c>
      <c r="E1406" s="12" t="s">
        <v>6</v>
      </c>
      <c r="F1406" s="12" t="s">
        <v>16</v>
      </c>
      <c r="G1406" s="26"/>
      <c r="H1406" s="26">
        <v>0</v>
      </c>
      <c r="I1406" s="26"/>
      <c r="J1406" s="26"/>
      <c r="K1406" s="26">
        <v>0</v>
      </c>
      <c r="L1406" s="26">
        <v>0</v>
      </c>
      <c r="M1406" s="26">
        <v>22</v>
      </c>
      <c r="N1406" s="26">
        <v>31.3</v>
      </c>
      <c r="O1406" s="26">
        <v>83.1</v>
      </c>
      <c r="P1406" s="26">
        <v>91.9</v>
      </c>
      <c r="Q1406" s="26">
        <v>89.9</v>
      </c>
      <c r="R1406" s="26">
        <v>35.4</v>
      </c>
      <c r="S1406" s="26">
        <v>40.1</v>
      </c>
      <c r="T1406" s="26">
        <v>130.6</v>
      </c>
      <c r="U1406" s="26">
        <v>218</v>
      </c>
      <c r="V1406" s="26">
        <v>225.5</v>
      </c>
      <c r="W1406" s="26">
        <v>276.89999999999998</v>
      </c>
      <c r="X1406" s="26">
        <v>308.60000000000002</v>
      </c>
      <c r="Y1406" s="26">
        <v>299.89999999999998</v>
      </c>
      <c r="Z1406" s="26">
        <v>286.8</v>
      </c>
      <c r="AA1406" s="26">
        <v>299.89999999999998</v>
      </c>
      <c r="AB1406" s="26">
        <v>374.8</v>
      </c>
      <c r="AC1406" s="26">
        <v>433</v>
      </c>
      <c r="AD1406" s="26">
        <v>337.5</v>
      </c>
      <c r="AE1406" s="26">
        <v>329.38</v>
      </c>
      <c r="AF1406" s="26">
        <v>310.52</v>
      </c>
      <c r="AG1406" s="26"/>
      <c r="AH1406" s="26">
        <v>403.9</v>
      </c>
    </row>
    <row r="1407" spans="1:34" x14ac:dyDescent="0.2">
      <c r="A1407" s="12" t="s">
        <v>232</v>
      </c>
      <c r="B1407" s="12" t="s">
        <v>231</v>
      </c>
      <c r="C1407" s="12" t="s">
        <v>81</v>
      </c>
      <c r="D1407" s="12" t="s">
        <v>15</v>
      </c>
      <c r="E1407" s="12" t="s">
        <v>6</v>
      </c>
      <c r="F1407" s="12" t="s">
        <v>16</v>
      </c>
      <c r="G1407" s="26"/>
      <c r="H1407" s="26">
        <v>42.5</v>
      </c>
      <c r="I1407" s="26">
        <v>23.9</v>
      </c>
      <c r="J1407" s="26">
        <v>5.5</v>
      </c>
      <c r="K1407" s="26">
        <v>5.8</v>
      </c>
      <c r="L1407" s="26">
        <v>8.5</v>
      </c>
      <c r="M1407" s="26">
        <v>4.7</v>
      </c>
      <c r="N1407" s="26">
        <v>13.2</v>
      </c>
      <c r="O1407" s="26">
        <v>11</v>
      </c>
      <c r="P1407" s="26">
        <v>19.3</v>
      </c>
      <c r="Q1407" s="26">
        <v>20.399999999999999</v>
      </c>
      <c r="R1407" s="26">
        <v>13.8</v>
      </c>
      <c r="S1407" s="26">
        <v>33.6</v>
      </c>
      <c r="T1407" s="26">
        <v>91</v>
      </c>
      <c r="U1407" s="26">
        <v>153.69999999999999</v>
      </c>
      <c r="V1407" s="26">
        <v>94.4</v>
      </c>
      <c r="W1407" s="26">
        <v>153.1</v>
      </c>
      <c r="X1407" s="26">
        <v>192.9</v>
      </c>
      <c r="Y1407" s="26">
        <v>166.5</v>
      </c>
      <c r="Z1407" s="26">
        <v>191.4</v>
      </c>
      <c r="AA1407" s="26">
        <v>262.89999999999998</v>
      </c>
      <c r="AB1407" s="26">
        <v>362.1</v>
      </c>
      <c r="AC1407" s="26">
        <v>398.8</v>
      </c>
      <c r="AD1407" s="26">
        <v>376.88</v>
      </c>
      <c r="AE1407" s="26">
        <v>376.31</v>
      </c>
      <c r="AF1407" s="26">
        <v>357.44</v>
      </c>
      <c r="AG1407" s="26"/>
      <c r="AH1407" s="26">
        <v>380.5</v>
      </c>
    </row>
    <row r="1408" spans="1:34" x14ac:dyDescent="0.2">
      <c r="A1408" s="12" t="s">
        <v>232</v>
      </c>
      <c r="B1408" s="12" t="s">
        <v>231</v>
      </c>
      <c r="C1408" s="12" t="s">
        <v>237</v>
      </c>
      <c r="D1408" s="12" t="s">
        <v>15</v>
      </c>
      <c r="E1408" s="12" t="s">
        <v>6</v>
      </c>
      <c r="F1408" s="12" t="s">
        <v>16</v>
      </c>
      <c r="G1408" s="26"/>
      <c r="H1408" s="26">
        <v>45.7</v>
      </c>
      <c r="I1408" s="26"/>
      <c r="J1408" s="26"/>
      <c r="K1408" s="26"/>
      <c r="L1408" s="26"/>
      <c r="M1408" s="26"/>
      <c r="N1408" s="26"/>
      <c r="O1408" s="26"/>
      <c r="P1408" s="26"/>
      <c r="Q1408" s="26"/>
      <c r="R1408" s="26"/>
      <c r="S1408" s="26"/>
      <c r="T1408" s="26"/>
      <c r="U1408" s="26"/>
      <c r="V1408" s="26"/>
      <c r="W1408" s="26"/>
      <c r="X1408" s="26"/>
      <c r="Y1408" s="26">
        <v>95.5</v>
      </c>
      <c r="Z1408" s="26">
        <v>109.4</v>
      </c>
      <c r="AA1408" s="26">
        <v>106.6</v>
      </c>
      <c r="AB1408" s="26">
        <v>111</v>
      </c>
      <c r="AC1408" s="26">
        <v>105.8</v>
      </c>
      <c r="AD1408" s="26">
        <v>110.44</v>
      </c>
      <c r="AE1408" s="26">
        <v>112.2</v>
      </c>
      <c r="AF1408" s="54"/>
      <c r="AG1408" s="26"/>
      <c r="AH1408" s="26">
        <v>108.4</v>
      </c>
    </row>
    <row r="1409" spans="1:34" x14ac:dyDescent="0.2">
      <c r="A1409" s="12" t="s">
        <v>232</v>
      </c>
      <c r="B1409" s="12" t="s">
        <v>231</v>
      </c>
      <c r="C1409" s="12" t="s">
        <v>82</v>
      </c>
      <c r="D1409" s="12" t="s">
        <v>15</v>
      </c>
      <c r="E1409" s="12" t="s">
        <v>6</v>
      </c>
      <c r="F1409" s="12" t="s">
        <v>16</v>
      </c>
      <c r="G1409" s="26"/>
      <c r="H1409" s="26">
        <v>7.8</v>
      </c>
      <c r="I1409" s="26">
        <v>4.4000000000000004</v>
      </c>
      <c r="J1409" s="26">
        <v>8.3000000000000007</v>
      </c>
      <c r="K1409" s="26">
        <v>4.5</v>
      </c>
      <c r="L1409" s="26">
        <v>34.1</v>
      </c>
      <c r="M1409" s="26">
        <v>1.5</v>
      </c>
      <c r="N1409" s="26">
        <v>3.9</v>
      </c>
      <c r="O1409" s="26">
        <v>4.3</v>
      </c>
      <c r="P1409" s="26">
        <v>4.5999999999999996</v>
      </c>
      <c r="Q1409" s="26">
        <v>5.0999999999999996</v>
      </c>
      <c r="R1409" s="26">
        <v>8.9</v>
      </c>
      <c r="S1409" s="26">
        <v>6.6</v>
      </c>
      <c r="T1409" s="26">
        <v>11.3</v>
      </c>
      <c r="U1409" s="26">
        <v>6.3</v>
      </c>
      <c r="V1409" s="26">
        <v>5.4</v>
      </c>
      <c r="W1409" s="26">
        <v>5.6</v>
      </c>
      <c r="X1409" s="26">
        <v>0</v>
      </c>
      <c r="Y1409" s="26">
        <v>0.7</v>
      </c>
      <c r="Z1409" s="26">
        <v>1.4</v>
      </c>
      <c r="AA1409" s="26">
        <v>6.9</v>
      </c>
      <c r="AB1409" s="26">
        <v>18.2</v>
      </c>
      <c r="AC1409" s="26">
        <v>14.4</v>
      </c>
      <c r="AD1409" s="26">
        <v>4.54</v>
      </c>
      <c r="AE1409" s="26">
        <v>6.3</v>
      </c>
      <c r="AF1409" s="26">
        <v>2.63</v>
      </c>
      <c r="AG1409" s="26"/>
      <c r="AH1409" s="26">
        <v>16.3</v>
      </c>
    </row>
    <row r="1410" spans="1:34" x14ac:dyDescent="0.2">
      <c r="A1410" s="12" t="s">
        <v>232</v>
      </c>
      <c r="B1410" s="12" t="s">
        <v>231</v>
      </c>
      <c r="C1410" s="12" t="s">
        <v>83</v>
      </c>
      <c r="D1410" s="12" t="s">
        <v>15</v>
      </c>
      <c r="E1410" s="12" t="s">
        <v>6</v>
      </c>
      <c r="F1410" s="12" t="s">
        <v>16</v>
      </c>
      <c r="G1410" s="26"/>
      <c r="H1410" s="26">
        <v>3.9</v>
      </c>
      <c r="I1410" s="26">
        <v>3.3</v>
      </c>
      <c r="J1410" s="26">
        <v>3</v>
      </c>
      <c r="K1410" s="26">
        <v>3</v>
      </c>
      <c r="L1410" s="26">
        <v>3.3</v>
      </c>
      <c r="M1410" s="26">
        <v>3.9</v>
      </c>
      <c r="N1410" s="26">
        <v>4.0999999999999996</v>
      </c>
      <c r="O1410" s="26">
        <v>3.9</v>
      </c>
      <c r="P1410" s="26">
        <v>3.3</v>
      </c>
      <c r="Q1410" s="26">
        <v>3.3</v>
      </c>
      <c r="R1410" s="26">
        <v>11.6</v>
      </c>
      <c r="S1410" s="26">
        <v>23.3</v>
      </c>
      <c r="T1410" s="26">
        <v>31.4</v>
      </c>
      <c r="U1410" s="26">
        <v>28.9</v>
      </c>
      <c r="V1410" s="26">
        <v>27.8</v>
      </c>
      <c r="W1410" s="26">
        <v>18.2</v>
      </c>
      <c r="X1410" s="26">
        <v>28.4</v>
      </c>
      <c r="Y1410" s="26">
        <v>46.6</v>
      </c>
      <c r="Z1410" s="26">
        <v>55.7</v>
      </c>
      <c r="AA1410" s="26">
        <v>59</v>
      </c>
      <c r="AB1410" s="26">
        <v>70.900000000000006</v>
      </c>
      <c r="AC1410" s="26">
        <v>95</v>
      </c>
      <c r="AD1410" s="26">
        <v>101.31</v>
      </c>
      <c r="AE1410" s="26">
        <v>124.85</v>
      </c>
      <c r="AF1410" s="26">
        <v>59.4</v>
      </c>
      <c r="AG1410" s="26"/>
      <c r="AH1410" s="26">
        <v>83</v>
      </c>
    </row>
    <row r="1411" spans="1:34" x14ac:dyDescent="0.2">
      <c r="A1411" s="12" t="s">
        <v>232</v>
      </c>
      <c r="B1411" s="12" t="s">
        <v>231</v>
      </c>
      <c r="C1411" s="12" t="s">
        <v>84</v>
      </c>
      <c r="D1411" s="12" t="s">
        <v>15</v>
      </c>
      <c r="E1411" s="12" t="s">
        <v>6</v>
      </c>
      <c r="F1411" s="12" t="s">
        <v>16</v>
      </c>
      <c r="G1411" s="26"/>
      <c r="H1411" s="26">
        <v>2.8</v>
      </c>
      <c r="I1411" s="26">
        <v>2.8</v>
      </c>
      <c r="J1411" s="26">
        <v>3.9</v>
      </c>
      <c r="K1411" s="26">
        <v>3.9</v>
      </c>
      <c r="L1411" s="26">
        <v>4.0999999999999996</v>
      </c>
      <c r="M1411" s="26">
        <v>5.5</v>
      </c>
      <c r="N1411" s="26">
        <v>5.8</v>
      </c>
      <c r="O1411" s="26">
        <v>12.3</v>
      </c>
      <c r="P1411" s="26">
        <v>13.3</v>
      </c>
      <c r="Q1411" s="26">
        <v>16.2</v>
      </c>
      <c r="R1411" s="26">
        <v>19.8</v>
      </c>
      <c r="S1411" s="26">
        <v>22.2</v>
      </c>
      <c r="T1411" s="26">
        <v>23.1</v>
      </c>
      <c r="U1411" s="26">
        <v>24.2</v>
      </c>
      <c r="V1411" s="26">
        <v>25.7</v>
      </c>
      <c r="W1411" s="26">
        <v>26.9</v>
      </c>
      <c r="X1411" s="26">
        <v>33.5</v>
      </c>
      <c r="Y1411" s="26">
        <v>42.5</v>
      </c>
      <c r="Z1411" s="26">
        <v>48.5</v>
      </c>
      <c r="AA1411" s="26">
        <v>57.8</v>
      </c>
      <c r="AB1411" s="26">
        <v>54.7</v>
      </c>
      <c r="AC1411" s="26">
        <v>49.6</v>
      </c>
      <c r="AD1411" s="26">
        <v>48.62</v>
      </c>
      <c r="AE1411" s="26">
        <v>42.35</v>
      </c>
      <c r="AF1411" s="26">
        <v>29.14</v>
      </c>
      <c r="AG1411" s="26"/>
      <c r="AH1411" s="26">
        <v>52.2</v>
      </c>
    </row>
    <row r="1412" spans="1:34" x14ac:dyDescent="0.2">
      <c r="A1412" s="12" t="s">
        <v>232</v>
      </c>
      <c r="B1412" s="12" t="s">
        <v>231</v>
      </c>
      <c r="C1412" s="12" t="s">
        <v>85</v>
      </c>
      <c r="D1412" s="12" t="s">
        <v>15</v>
      </c>
      <c r="E1412" s="12" t="s">
        <v>6</v>
      </c>
      <c r="F1412" s="12" t="s">
        <v>16</v>
      </c>
      <c r="G1412" s="26"/>
      <c r="H1412" s="26">
        <v>0</v>
      </c>
      <c r="I1412" s="26"/>
      <c r="J1412" s="26">
        <v>0</v>
      </c>
      <c r="K1412" s="26"/>
      <c r="L1412" s="26">
        <v>0</v>
      </c>
      <c r="M1412" s="26">
        <v>0</v>
      </c>
      <c r="N1412" s="26">
        <v>0</v>
      </c>
      <c r="O1412" s="26">
        <v>0.1</v>
      </c>
      <c r="P1412" s="26">
        <v>0.1</v>
      </c>
      <c r="Q1412" s="26">
        <v>0.1</v>
      </c>
      <c r="R1412" s="26">
        <v>0</v>
      </c>
      <c r="S1412" s="26">
        <v>0</v>
      </c>
      <c r="T1412" s="26">
        <v>0</v>
      </c>
      <c r="U1412" s="26">
        <v>0</v>
      </c>
      <c r="V1412" s="26">
        <v>0</v>
      </c>
      <c r="W1412" s="26">
        <v>0</v>
      </c>
      <c r="X1412" s="26">
        <v>0</v>
      </c>
      <c r="Y1412" s="26">
        <v>0</v>
      </c>
      <c r="Z1412" s="26">
        <v>0.1</v>
      </c>
      <c r="AA1412" s="26">
        <v>0.2</v>
      </c>
      <c r="AB1412" s="26">
        <v>0</v>
      </c>
      <c r="AC1412" s="26">
        <v>0.1</v>
      </c>
      <c r="AD1412" s="26">
        <v>0.01</v>
      </c>
      <c r="AE1412" s="26">
        <v>0.03</v>
      </c>
      <c r="AF1412" s="26">
        <v>0.03</v>
      </c>
      <c r="AG1412" s="26"/>
      <c r="AH1412" s="26">
        <v>0.1</v>
      </c>
    </row>
    <row r="1413" spans="1:34" x14ac:dyDescent="0.2">
      <c r="A1413" s="12" t="s">
        <v>232</v>
      </c>
      <c r="B1413" s="12" t="s">
        <v>231</v>
      </c>
      <c r="C1413" s="12" t="s">
        <v>86</v>
      </c>
      <c r="D1413" s="12" t="s">
        <v>15</v>
      </c>
      <c r="E1413" s="12" t="s">
        <v>6</v>
      </c>
      <c r="F1413" s="12" t="s">
        <v>16</v>
      </c>
      <c r="G1413" s="26"/>
      <c r="H1413" s="26">
        <v>81.900000000000006</v>
      </c>
      <c r="I1413" s="26"/>
      <c r="J1413" s="26"/>
      <c r="K1413" s="26"/>
      <c r="L1413" s="26"/>
      <c r="M1413" s="26">
        <v>53.8</v>
      </c>
      <c r="N1413" s="26">
        <v>95.3</v>
      </c>
      <c r="O1413" s="26">
        <v>142.80000000000001</v>
      </c>
      <c r="P1413" s="26">
        <v>130.5</v>
      </c>
      <c r="Q1413" s="26">
        <v>147.30000000000001</v>
      </c>
      <c r="R1413" s="26">
        <v>146.4</v>
      </c>
      <c r="S1413" s="26">
        <v>175.2</v>
      </c>
      <c r="T1413" s="26">
        <v>164.5</v>
      </c>
      <c r="U1413" s="26">
        <v>166.7</v>
      </c>
      <c r="V1413" s="26">
        <v>203.2</v>
      </c>
      <c r="W1413" s="26">
        <v>252.8</v>
      </c>
      <c r="X1413" s="26">
        <v>221.2</v>
      </c>
      <c r="Y1413" s="26">
        <v>286.3</v>
      </c>
      <c r="Z1413" s="26">
        <v>359.9</v>
      </c>
      <c r="AA1413" s="26">
        <v>375.5</v>
      </c>
      <c r="AB1413" s="26">
        <v>398.1</v>
      </c>
      <c r="AC1413" s="26">
        <v>439.1</v>
      </c>
      <c r="AD1413" s="26">
        <v>397.75</v>
      </c>
      <c r="AE1413" s="26">
        <v>420.15</v>
      </c>
      <c r="AF1413" s="54"/>
      <c r="AG1413" s="26"/>
      <c r="AH1413" s="26">
        <v>418.6</v>
      </c>
    </row>
    <row r="1414" spans="1:34" x14ac:dyDescent="0.2">
      <c r="A1414" s="12" t="s">
        <v>232</v>
      </c>
      <c r="B1414" s="12" t="s">
        <v>231</v>
      </c>
      <c r="C1414" s="12" t="s">
        <v>87</v>
      </c>
      <c r="D1414" s="12" t="s">
        <v>15</v>
      </c>
      <c r="E1414" s="12" t="s">
        <v>6</v>
      </c>
      <c r="F1414" s="12" t="s">
        <v>16</v>
      </c>
      <c r="G1414" s="26"/>
      <c r="H1414" s="26">
        <v>0.1</v>
      </c>
      <c r="I1414" s="26"/>
      <c r="J1414" s="26">
        <v>0.1</v>
      </c>
      <c r="K1414" s="26">
        <v>0.1</v>
      </c>
      <c r="L1414" s="26">
        <v>0.2</v>
      </c>
      <c r="M1414" s="26">
        <v>0.1</v>
      </c>
      <c r="N1414" s="26">
        <v>0.1</v>
      </c>
      <c r="O1414" s="26">
        <v>0.1</v>
      </c>
      <c r="P1414" s="26">
        <v>0.1</v>
      </c>
      <c r="Q1414" s="26">
        <v>0.2</v>
      </c>
      <c r="R1414" s="26">
        <v>0.1</v>
      </c>
      <c r="S1414" s="26">
        <v>0.2</v>
      </c>
      <c r="T1414" s="26">
        <v>0.2</v>
      </c>
      <c r="U1414" s="26">
        <v>0.2</v>
      </c>
      <c r="V1414" s="26">
        <v>0.5</v>
      </c>
      <c r="W1414" s="26">
        <v>0.7</v>
      </c>
      <c r="X1414" s="26">
        <v>0.7</v>
      </c>
      <c r="Y1414" s="26">
        <v>0.8</v>
      </c>
      <c r="Z1414" s="26">
        <v>1.6</v>
      </c>
      <c r="AA1414" s="26">
        <v>7.4</v>
      </c>
      <c r="AB1414" s="26">
        <v>4.4000000000000004</v>
      </c>
      <c r="AC1414" s="26">
        <v>3.7</v>
      </c>
      <c r="AD1414" s="26">
        <v>2.96</v>
      </c>
      <c r="AE1414" s="26">
        <v>2.91</v>
      </c>
      <c r="AF1414" s="26">
        <v>3.99</v>
      </c>
      <c r="AG1414" s="26"/>
      <c r="AH1414" s="26">
        <v>4.0999999999999996</v>
      </c>
    </row>
    <row r="1415" spans="1:34" x14ac:dyDescent="0.2">
      <c r="A1415" s="12" t="s">
        <v>232</v>
      </c>
      <c r="B1415" s="12" t="s">
        <v>231</v>
      </c>
      <c r="C1415" s="12" t="s">
        <v>88</v>
      </c>
      <c r="D1415" s="12" t="s">
        <v>15</v>
      </c>
      <c r="E1415" s="12" t="s">
        <v>6</v>
      </c>
      <c r="F1415" s="12" t="s">
        <v>16</v>
      </c>
      <c r="G1415" s="26"/>
      <c r="H1415" s="26">
        <v>0.3</v>
      </c>
      <c r="I1415" s="26"/>
      <c r="J1415" s="26"/>
      <c r="K1415" s="26">
        <v>0.4</v>
      </c>
      <c r="L1415" s="26"/>
      <c r="M1415" s="26"/>
      <c r="N1415" s="26"/>
      <c r="O1415" s="26"/>
      <c r="P1415" s="26">
        <v>0</v>
      </c>
      <c r="Q1415" s="26">
        <v>0.6</v>
      </c>
      <c r="R1415" s="26">
        <v>0.6</v>
      </c>
      <c r="S1415" s="26">
        <v>0.6</v>
      </c>
      <c r="T1415" s="26">
        <v>0.8</v>
      </c>
      <c r="U1415" s="26">
        <v>0.6</v>
      </c>
      <c r="V1415" s="26">
        <v>0.6</v>
      </c>
      <c r="W1415" s="26">
        <v>0</v>
      </c>
      <c r="X1415" s="26">
        <v>1.8</v>
      </c>
      <c r="Y1415" s="26">
        <v>1.6</v>
      </c>
      <c r="Z1415" s="26">
        <v>1.6</v>
      </c>
      <c r="AA1415" s="26">
        <v>1.6</v>
      </c>
      <c r="AB1415" s="26">
        <v>2.1</v>
      </c>
      <c r="AC1415" s="26">
        <v>2.5</v>
      </c>
      <c r="AD1415" s="26">
        <v>2.66</v>
      </c>
      <c r="AE1415" s="26">
        <v>2.75</v>
      </c>
      <c r="AF1415" s="26"/>
      <c r="AG1415" s="26"/>
      <c r="AH1415" s="26">
        <v>2.2999999999999998</v>
      </c>
    </row>
    <row r="1416" spans="1:34" x14ac:dyDescent="0.2">
      <c r="A1416" s="12" t="s">
        <v>232</v>
      </c>
      <c r="B1416" s="12" t="s">
        <v>231</v>
      </c>
      <c r="C1416" s="12" t="s">
        <v>89</v>
      </c>
      <c r="D1416" s="12" t="s">
        <v>15</v>
      </c>
      <c r="E1416" s="12" t="s">
        <v>6</v>
      </c>
      <c r="F1416" s="12" t="s">
        <v>16</v>
      </c>
      <c r="G1416" s="26"/>
      <c r="H1416" s="26">
        <v>11</v>
      </c>
      <c r="I1416" s="26"/>
      <c r="J1416" s="26"/>
      <c r="K1416" s="26"/>
      <c r="L1416" s="26">
        <v>19</v>
      </c>
      <c r="M1416" s="26">
        <v>0</v>
      </c>
      <c r="N1416" s="26">
        <v>18.899999999999999</v>
      </c>
      <c r="O1416" s="26">
        <v>18.8</v>
      </c>
      <c r="P1416" s="26">
        <v>16.399999999999999</v>
      </c>
      <c r="Q1416" s="26">
        <v>15.8</v>
      </c>
      <c r="R1416" s="26">
        <v>14.9</v>
      </c>
      <c r="S1416" s="26">
        <v>15.2</v>
      </c>
      <c r="T1416" s="26">
        <v>17.100000000000001</v>
      </c>
      <c r="U1416" s="26">
        <v>21.8</v>
      </c>
      <c r="V1416" s="26">
        <v>20.100000000000001</v>
      </c>
      <c r="W1416" s="26">
        <v>19</v>
      </c>
      <c r="X1416" s="26">
        <v>18.600000000000001</v>
      </c>
      <c r="Y1416" s="26">
        <v>21.3</v>
      </c>
      <c r="Z1416" s="26">
        <v>19.8</v>
      </c>
      <c r="AA1416" s="26">
        <v>24.4</v>
      </c>
      <c r="AB1416" s="26">
        <v>58.4</v>
      </c>
      <c r="AC1416" s="26">
        <v>88.6</v>
      </c>
      <c r="AD1416" s="26">
        <v>92.26</v>
      </c>
      <c r="AE1416" s="26">
        <v>94.67</v>
      </c>
      <c r="AF1416" s="26">
        <v>72.61</v>
      </c>
      <c r="AG1416" s="26"/>
      <c r="AH1416" s="26">
        <v>73.5</v>
      </c>
    </row>
    <row r="1417" spans="1:34" x14ac:dyDescent="0.2">
      <c r="A1417" s="12" t="s">
        <v>232</v>
      </c>
      <c r="B1417" s="12" t="s">
        <v>231</v>
      </c>
      <c r="C1417" s="12" t="s">
        <v>90</v>
      </c>
      <c r="D1417" s="12" t="s">
        <v>15</v>
      </c>
      <c r="E1417" s="12" t="s">
        <v>6</v>
      </c>
      <c r="F1417" s="12" t="s">
        <v>16</v>
      </c>
      <c r="G1417" s="26"/>
      <c r="H1417" s="26">
        <v>0.2</v>
      </c>
      <c r="I1417" s="26"/>
      <c r="J1417" s="26"/>
      <c r="K1417" s="26"/>
      <c r="L1417" s="26"/>
      <c r="M1417" s="26">
        <v>0.2</v>
      </c>
      <c r="N1417" s="26">
        <v>0.2</v>
      </c>
      <c r="O1417" s="26">
        <v>0.2</v>
      </c>
      <c r="P1417" s="26">
        <v>0</v>
      </c>
      <c r="Q1417" s="26">
        <v>0</v>
      </c>
      <c r="R1417" s="26">
        <v>0</v>
      </c>
      <c r="S1417" s="26">
        <v>0</v>
      </c>
      <c r="T1417" s="26">
        <v>0.9</v>
      </c>
      <c r="U1417" s="26">
        <v>1</v>
      </c>
      <c r="V1417" s="26">
        <v>0.9</v>
      </c>
      <c r="W1417" s="26">
        <v>0.9</v>
      </c>
      <c r="X1417" s="26">
        <v>1.1000000000000001</v>
      </c>
      <c r="Y1417" s="26">
        <v>1.9</v>
      </c>
      <c r="Z1417" s="26">
        <v>2</v>
      </c>
      <c r="AA1417" s="26">
        <v>3.3</v>
      </c>
      <c r="AB1417" s="26">
        <v>3.8</v>
      </c>
      <c r="AC1417" s="26">
        <v>3.1</v>
      </c>
      <c r="AD1417" s="26">
        <v>2.5</v>
      </c>
      <c r="AE1417" s="26">
        <v>2.2400000000000002</v>
      </c>
      <c r="AF1417" s="26">
        <v>1.96</v>
      </c>
      <c r="AG1417" s="26"/>
      <c r="AH1417" s="26">
        <v>3.5</v>
      </c>
    </row>
    <row r="1418" spans="1:34" x14ac:dyDescent="0.2">
      <c r="A1418" s="12" t="s">
        <v>232</v>
      </c>
      <c r="B1418" s="12" t="s">
        <v>231</v>
      </c>
      <c r="C1418" s="12" t="s">
        <v>91</v>
      </c>
      <c r="D1418" s="12" t="s">
        <v>15</v>
      </c>
      <c r="E1418" s="12" t="s">
        <v>6</v>
      </c>
      <c r="F1418" s="12" t="s">
        <v>16</v>
      </c>
      <c r="G1418" s="26">
        <v>2.5</v>
      </c>
      <c r="H1418" s="26">
        <v>1.1000000000000001</v>
      </c>
      <c r="I1418" s="26">
        <v>0.8</v>
      </c>
      <c r="J1418" s="26">
        <v>0.6</v>
      </c>
      <c r="K1418" s="26">
        <v>1.6</v>
      </c>
      <c r="L1418" s="26">
        <v>1.9</v>
      </c>
      <c r="M1418" s="26">
        <v>1.7</v>
      </c>
      <c r="N1418" s="26">
        <v>2.5</v>
      </c>
      <c r="O1418" s="26">
        <v>2</v>
      </c>
      <c r="P1418" s="26">
        <v>2.1</v>
      </c>
      <c r="Q1418" s="26">
        <v>1.1000000000000001</v>
      </c>
      <c r="R1418" s="26">
        <v>1.9</v>
      </c>
      <c r="S1418" s="26">
        <v>1.3</v>
      </c>
      <c r="T1418" s="26">
        <v>0.8</v>
      </c>
      <c r="U1418" s="26">
        <v>1.7</v>
      </c>
      <c r="V1418" s="26">
        <v>1.5</v>
      </c>
      <c r="W1418" s="26">
        <v>1.3</v>
      </c>
      <c r="X1418" s="26">
        <v>0.8</v>
      </c>
      <c r="Y1418" s="26">
        <v>1.2</v>
      </c>
      <c r="Z1418" s="26">
        <v>1.9</v>
      </c>
      <c r="AA1418" s="26">
        <v>2.8</v>
      </c>
      <c r="AB1418" s="26">
        <v>5</v>
      </c>
      <c r="AC1418" s="26">
        <v>5.5</v>
      </c>
      <c r="AD1418" s="26">
        <v>5.41</v>
      </c>
      <c r="AE1418" s="26">
        <v>4.82</v>
      </c>
      <c r="AF1418" s="26">
        <v>4.51</v>
      </c>
      <c r="AG1418" s="26"/>
      <c r="AH1418" s="26">
        <v>5.3</v>
      </c>
    </row>
    <row r="1419" spans="1:34" x14ac:dyDescent="0.2">
      <c r="A1419" s="12" t="s">
        <v>232</v>
      </c>
      <c r="B1419" s="12" t="s">
        <v>231</v>
      </c>
      <c r="C1419" s="12" t="s">
        <v>249</v>
      </c>
      <c r="D1419" s="12" t="s">
        <v>15</v>
      </c>
      <c r="E1419" s="12" t="s">
        <v>6</v>
      </c>
      <c r="F1419" s="12" t="s">
        <v>16</v>
      </c>
      <c r="G1419" s="26">
        <v>0</v>
      </c>
      <c r="H1419" s="26">
        <v>2.2000000000000002</v>
      </c>
      <c r="I1419" s="26">
        <v>0</v>
      </c>
      <c r="J1419" s="26">
        <v>0</v>
      </c>
      <c r="K1419" s="26">
        <v>0</v>
      </c>
      <c r="L1419" s="26">
        <v>0</v>
      </c>
      <c r="M1419" s="26">
        <v>0</v>
      </c>
      <c r="N1419" s="26"/>
      <c r="O1419" s="26"/>
      <c r="P1419" s="26">
        <v>0</v>
      </c>
      <c r="Q1419" s="26">
        <v>0.6</v>
      </c>
      <c r="R1419" s="26">
        <v>0.6</v>
      </c>
      <c r="S1419" s="26">
        <v>0.6</v>
      </c>
      <c r="T1419" s="26">
        <v>0.6</v>
      </c>
      <c r="U1419" s="26">
        <v>0.6</v>
      </c>
      <c r="V1419" s="26">
        <v>3</v>
      </c>
      <c r="W1419" s="26">
        <v>12</v>
      </c>
      <c r="X1419" s="26">
        <v>25.5</v>
      </c>
      <c r="Y1419" s="26">
        <v>28.5</v>
      </c>
      <c r="Z1419" s="26">
        <v>39.5</v>
      </c>
      <c r="AA1419" s="26">
        <v>38</v>
      </c>
      <c r="AB1419" s="26">
        <v>97.5</v>
      </c>
      <c r="AC1419" s="26">
        <v>131.91</v>
      </c>
      <c r="AD1419" s="26">
        <v>131.88999999999999</v>
      </c>
      <c r="AE1419" s="26">
        <v>144.1</v>
      </c>
      <c r="AF1419" s="54"/>
      <c r="AG1419" s="26"/>
      <c r="AH1419" s="26">
        <v>114.71</v>
      </c>
    </row>
    <row r="1420" spans="1:34" x14ac:dyDescent="0.2">
      <c r="A1420" s="12" t="s">
        <v>232</v>
      </c>
      <c r="B1420" s="12" t="s">
        <v>231</v>
      </c>
      <c r="C1420" s="12" t="s">
        <v>92</v>
      </c>
      <c r="D1420" s="12" t="s">
        <v>15</v>
      </c>
      <c r="E1420" s="12" t="s">
        <v>6</v>
      </c>
      <c r="F1420" s="12" t="s">
        <v>16</v>
      </c>
      <c r="G1420" s="26"/>
      <c r="H1420" s="26">
        <v>1.1000000000000001</v>
      </c>
      <c r="I1420" s="26"/>
      <c r="J1420" s="26"/>
      <c r="K1420" s="26"/>
      <c r="L1420" s="26"/>
      <c r="M1420" s="26"/>
      <c r="N1420" s="26">
        <v>0</v>
      </c>
      <c r="O1420" s="26">
        <v>0</v>
      </c>
      <c r="P1420" s="26">
        <v>7.7</v>
      </c>
      <c r="Q1420" s="26">
        <v>0</v>
      </c>
      <c r="R1420" s="26">
        <v>0</v>
      </c>
      <c r="S1420" s="26">
        <v>1.1000000000000001</v>
      </c>
      <c r="T1420" s="26">
        <v>0.6</v>
      </c>
      <c r="U1420" s="26">
        <v>0.6</v>
      </c>
      <c r="V1420" s="26">
        <v>0.6</v>
      </c>
      <c r="W1420" s="26">
        <v>2.6</v>
      </c>
      <c r="X1420" s="26">
        <v>2.6</v>
      </c>
      <c r="Y1420" s="26">
        <v>1.7</v>
      </c>
      <c r="Z1420" s="26">
        <v>2.1</v>
      </c>
      <c r="AA1420" s="26">
        <v>2.2000000000000002</v>
      </c>
      <c r="AB1420" s="26">
        <v>33</v>
      </c>
      <c r="AC1420" s="26">
        <v>16.8</v>
      </c>
      <c r="AD1420" s="26">
        <v>16.5</v>
      </c>
      <c r="AE1420" s="26">
        <v>15.95</v>
      </c>
      <c r="AF1420" s="26">
        <v>15.95</v>
      </c>
      <c r="AG1420" s="26"/>
      <c r="AH1420" s="26">
        <v>24.9</v>
      </c>
    </row>
    <row r="1421" spans="1:34" x14ac:dyDescent="0.2">
      <c r="A1421" s="12" t="s">
        <v>232</v>
      </c>
      <c r="B1421" s="12" t="s">
        <v>231</v>
      </c>
      <c r="C1421" s="12" t="s">
        <v>93</v>
      </c>
      <c r="D1421" s="12" t="s">
        <v>15</v>
      </c>
      <c r="E1421" s="12" t="s">
        <v>6</v>
      </c>
      <c r="F1421" s="12" t="s">
        <v>16</v>
      </c>
      <c r="G1421" s="26"/>
      <c r="H1421" s="26">
        <v>0.4</v>
      </c>
      <c r="I1421" s="26"/>
      <c r="J1421" s="26">
        <v>0.7</v>
      </c>
      <c r="K1421" s="26">
        <v>1.8</v>
      </c>
      <c r="L1421" s="26">
        <v>2.7</v>
      </c>
      <c r="M1421" s="26">
        <v>1.7</v>
      </c>
      <c r="N1421" s="26">
        <v>0.5</v>
      </c>
      <c r="O1421" s="26">
        <v>0.6</v>
      </c>
      <c r="P1421" s="26">
        <v>1.9</v>
      </c>
      <c r="Q1421" s="26">
        <v>1.4</v>
      </c>
      <c r="R1421" s="26">
        <v>1.1000000000000001</v>
      </c>
      <c r="S1421" s="26">
        <v>1</v>
      </c>
      <c r="T1421" s="26">
        <v>1</v>
      </c>
      <c r="U1421" s="26">
        <v>1</v>
      </c>
      <c r="V1421" s="26">
        <v>1.1000000000000001</v>
      </c>
      <c r="W1421" s="26">
        <v>0.7</v>
      </c>
      <c r="X1421" s="26">
        <v>1.5</v>
      </c>
      <c r="Y1421" s="26">
        <v>3</v>
      </c>
      <c r="Z1421" s="26">
        <v>2.8</v>
      </c>
      <c r="AA1421" s="26">
        <v>6.7</v>
      </c>
      <c r="AB1421" s="26">
        <v>8.6</v>
      </c>
      <c r="AC1421" s="26">
        <v>13</v>
      </c>
      <c r="AD1421" s="26">
        <v>12.71</v>
      </c>
      <c r="AE1421" s="26">
        <v>12.54</v>
      </c>
      <c r="AF1421" s="26">
        <v>10.18</v>
      </c>
      <c r="AG1421" s="26"/>
      <c r="AH1421" s="26">
        <v>10.8</v>
      </c>
    </row>
    <row r="1422" spans="1:34" x14ac:dyDescent="0.2">
      <c r="A1422" s="12" t="s">
        <v>232</v>
      </c>
      <c r="B1422" s="12" t="s">
        <v>231</v>
      </c>
      <c r="C1422" s="12" t="s">
        <v>94</v>
      </c>
      <c r="D1422" s="12" t="s">
        <v>15</v>
      </c>
      <c r="E1422" s="12" t="s">
        <v>6</v>
      </c>
      <c r="F1422" s="12" t="s">
        <v>16</v>
      </c>
      <c r="G1422" s="26"/>
      <c r="H1422" s="26">
        <v>71.3</v>
      </c>
      <c r="I1422" s="26"/>
      <c r="J1422" s="26">
        <v>134.1</v>
      </c>
      <c r="K1422" s="26">
        <v>99.5</v>
      </c>
      <c r="L1422" s="26">
        <v>90.8</v>
      </c>
      <c r="M1422" s="26">
        <v>162.4</v>
      </c>
      <c r="N1422" s="26">
        <v>216.9</v>
      </c>
      <c r="O1422" s="26">
        <v>186.9</v>
      </c>
      <c r="P1422" s="26">
        <v>234.2</v>
      </c>
      <c r="Q1422" s="26">
        <v>269.5</v>
      </c>
      <c r="R1422" s="26">
        <v>256.3</v>
      </c>
      <c r="S1422" s="26">
        <v>330.9</v>
      </c>
      <c r="T1422" s="26">
        <v>320.60000000000002</v>
      </c>
      <c r="U1422" s="26">
        <v>339.1</v>
      </c>
      <c r="V1422" s="26">
        <v>324.8</v>
      </c>
      <c r="W1422" s="26">
        <v>333.7</v>
      </c>
      <c r="X1422" s="26">
        <v>360</v>
      </c>
      <c r="Y1422" s="26">
        <v>383.7</v>
      </c>
      <c r="Z1422" s="26">
        <v>413.7</v>
      </c>
      <c r="AA1422" s="26">
        <v>383.5</v>
      </c>
      <c r="AB1422" s="26">
        <v>494</v>
      </c>
      <c r="AC1422" s="26">
        <v>537.5</v>
      </c>
      <c r="AD1422" s="26">
        <v>482.3</v>
      </c>
      <c r="AE1422" s="26">
        <v>736.9</v>
      </c>
      <c r="AF1422" s="26">
        <v>445.83</v>
      </c>
      <c r="AG1422" s="26"/>
      <c r="AH1422" s="26">
        <v>515.79999999999995</v>
      </c>
    </row>
    <row r="1423" spans="1:34" x14ac:dyDescent="0.2">
      <c r="A1423" s="12" t="s">
        <v>232</v>
      </c>
      <c r="B1423" s="12" t="s">
        <v>231</v>
      </c>
      <c r="C1423" s="12" t="s">
        <v>95</v>
      </c>
      <c r="D1423" s="12" t="s">
        <v>15</v>
      </c>
      <c r="E1423" s="12" t="s">
        <v>6</v>
      </c>
      <c r="F1423" s="12" t="s">
        <v>16</v>
      </c>
      <c r="G1423" s="26"/>
      <c r="H1423" s="26">
        <v>0</v>
      </c>
      <c r="I1423" s="26">
        <v>0</v>
      </c>
      <c r="J1423" s="26">
        <v>0</v>
      </c>
      <c r="K1423" s="26">
        <v>0</v>
      </c>
      <c r="L1423" s="26">
        <v>0</v>
      </c>
      <c r="M1423" s="26">
        <v>0</v>
      </c>
      <c r="N1423" s="26">
        <v>0</v>
      </c>
      <c r="O1423" s="26">
        <v>0</v>
      </c>
      <c r="P1423" s="26">
        <v>0</v>
      </c>
      <c r="Q1423" s="26">
        <v>0</v>
      </c>
      <c r="R1423" s="26">
        <v>0</v>
      </c>
      <c r="S1423" s="26">
        <v>0</v>
      </c>
      <c r="T1423" s="26">
        <v>1.7</v>
      </c>
      <c r="U1423" s="26">
        <v>1.2</v>
      </c>
      <c r="V1423" s="26">
        <v>2</v>
      </c>
      <c r="W1423" s="26">
        <v>2.2000000000000002</v>
      </c>
      <c r="X1423" s="26">
        <v>2.7</v>
      </c>
      <c r="Y1423" s="26">
        <v>3.3</v>
      </c>
      <c r="Z1423" s="26">
        <v>4.4000000000000004</v>
      </c>
      <c r="AA1423" s="26">
        <v>3.7</v>
      </c>
      <c r="AB1423" s="26">
        <v>5.0999999999999996</v>
      </c>
      <c r="AC1423" s="26">
        <v>4</v>
      </c>
      <c r="AD1423" s="26">
        <v>3.67</v>
      </c>
      <c r="AE1423" s="26">
        <v>3.69</v>
      </c>
      <c r="AF1423" s="26">
        <v>3.19</v>
      </c>
      <c r="AG1423" s="26"/>
      <c r="AH1423" s="26">
        <v>4.5999999999999996</v>
      </c>
    </row>
    <row r="1424" spans="1:34" x14ac:dyDescent="0.2">
      <c r="A1424" s="12" t="s">
        <v>232</v>
      </c>
      <c r="B1424" s="12" t="s">
        <v>231</v>
      </c>
      <c r="C1424" s="12" t="s">
        <v>96</v>
      </c>
      <c r="D1424" s="12" t="s">
        <v>15</v>
      </c>
      <c r="E1424" s="12" t="s">
        <v>6</v>
      </c>
      <c r="F1424" s="12" t="s">
        <v>16</v>
      </c>
      <c r="G1424" s="26"/>
      <c r="H1424" s="26">
        <v>1.6</v>
      </c>
      <c r="I1424" s="26">
        <v>0</v>
      </c>
      <c r="J1424" s="26">
        <v>0</v>
      </c>
      <c r="K1424" s="26">
        <v>0</v>
      </c>
      <c r="L1424" s="26">
        <v>0</v>
      </c>
      <c r="M1424" s="26">
        <v>0</v>
      </c>
      <c r="N1424" s="26">
        <v>2.2000000000000002</v>
      </c>
      <c r="O1424" s="26">
        <v>2.2999999999999998</v>
      </c>
      <c r="P1424" s="26">
        <v>4.0999999999999996</v>
      </c>
      <c r="Q1424" s="26">
        <v>3.9</v>
      </c>
      <c r="R1424" s="26">
        <v>1.9</v>
      </c>
      <c r="S1424" s="26">
        <v>1</v>
      </c>
      <c r="T1424" s="26">
        <v>1.3</v>
      </c>
      <c r="U1424" s="26">
        <v>4.0999999999999996</v>
      </c>
      <c r="V1424" s="26">
        <v>5.6</v>
      </c>
      <c r="W1424" s="26">
        <v>6.7</v>
      </c>
      <c r="X1424" s="26">
        <v>8.1</v>
      </c>
      <c r="Y1424" s="26">
        <v>9.8000000000000007</v>
      </c>
      <c r="Z1424" s="26">
        <v>10.6</v>
      </c>
      <c r="AA1424" s="26">
        <v>11.5</v>
      </c>
      <c r="AB1424" s="26">
        <v>14.4</v>
      </c>
      <c r="AC1424" s="26">
        <v>15.5</v>
      </c>
      <c r="AD1424" s="26">
        <v>17.600000000000001</v>
      </c>
      <c r="AE1424" s="26">
        <v>16.61</v>
      </c>
      <c r="AF1424" s="26">
        <v>10.29</v>
      </c>
      <c r="AG1424" s="26"/>
      <c r="AH1424" s="26">
        <v>15</v>
      </c>
    </row>
    <row r="1425" spans="1:34" x14ac:dyDescent="0.2">
      <c r="A1425" s="12" t="s">
        <v>232</v>
      </c>
      <c r="B1425" s="12" t="s">
        <v>231</v>
      </c>
      <c r="C1425" s="12" t="s">
        <v>97</v>
      </c>
      <c r="D1425" s="12" t="s">
        <v>15</v>
      </c>
      <c r="E1425" s="12" t="s">
        <v>6</v>
      </c>
      <c r="F1425" s="12" t="s">
        <v>16</v>
      </c>
      <c r="G1425" s="26">
        <v>0.1</v>
      </c>
      <c r="H1425" s="26">
        <v>0.1</v>
      </c>
      <c r="I1425" s="26"/>
      <c r="J1425" s="26"/>
      <c r="K1425" s="26"/>
      <c r="L1425" s="26">
        <v>0.1</v>
      </c>
      <c r="M1425" s="26">
        <v>0.1</v>
      </c>
      <c r="N1425" s="26">
        <v>0.1</v>
      </c>
      <c r="O1425" s="26">
        <v>0.1</v>
      </c>
      <c r="P1425" s="26">
        <v>0.1</v>
      </c>
      <c r="Q1425" s="26">
        <v>0.1</v>
      </c>
      <c r="R1425" s="26">
        <v>0.1</v>
      </c>
      <c r="S1425" s="26">
        <v>0.1</v>
      </c>
      <c r="T1425" s="26">
        <v>0.1</v>
      </c>
      <c r="U1425" s="26">
        <v>0.1</v>
      </c>
      <c r="V1425" s="26">
        <v>0.1</v>
      </c>
      <c r="W1425" s="26">
        <v>0.1</v>
      </c>
      <c r="X1425" s="26">
        <v>0</v>
      </c>
      <c r="Y1425" s="26">
        <v>0.1</v>
      </c>
      <c r="Z1425" s="26">
        <v>0.2</v>
      </c>
      <c r="AA1425" s="26">
        <v>0.2</v>
      </c>
      <c r="AB1425" s="26">
        <v>0.2</v>
      </c>
      <c r="AC1425" s="26">
        <v>0.2</v>
      </c>
      <c r="AD1425" s="26">
        <v>0.24</v>
      </c>
      <c r="AE1425" s="26">
        <v>0.21</v>
      </c>
      <c r="AF1425" s="26">
        <v>0.12</v>
      </c>
      <c r="AG1425" s="26"/>
      <c r="AH1425" s="26">
        <v>0.2</v>
      </c>
    </row>
    <row r="1426" spans="1:34" x14ac:dyDescent="0.2">
      <c r="A1426" s="12" t="s">
        <v>232</v>
      </c>
      <c r="B1426" s="12" t="s">
        <v>231</v>
      </c>
      <c r="C1426" s="12" t="s">
        <v>98</v>
      </c>
      <c r="D1426" s="12" t="s">
        <v>15</v>
      </c>
      <c r="E1426" s="12" t="s">
        <v>6</v>
      </c>
      <c r="F1426" s="12" t="s">
        <v>16</v>
      </c>
      <c r="G1426" s="26">
        <v>0</v>
      </c>
      <c r="H1426" s="26">
        <v>0</v>
      </c>
      <c r="I1426" s="26"/>
      <c r="J1426" s="26"/>
      <c r="K1426" s="26"/>
      <c r="L1426" s="26"/>
      <c r="M1426" s="26">
        <v>0</v>
      </c>
      <c r="N1426" s="26">
        <v>0</v>
      </c>
      <c r="O1426" s="26">
        <v>0</v>
      </c>
      <c r="P1426" s="26">
        <v>0</v>
      </c>
      <c r="Q1426" s="26">
        <v>0</v>
      </c>
      <c r="R1426" s="26">
        <v>0</v>
      </c>
      <c r="S1426" s="26">
        <v>1.4</v>
      </c>
      <c r="T1426" s="26">
        <v>1.6</v>
      </c>
      <c r="U1426" s="26">
        <v>1.8</v>
      </c>
      <c r="V1426" s="26">
        <v>0</v>
      </c>
      <c r="W1426" s="26">
        <v>1.3</v>
      </c>
      <c r="X1426" s="26">
        <v>1.2</v>
      </c>
      <c r="Y1426" s="26">
        <v>1.2</v>
      </c>
      <c r="Z1426" s="26">
        <v>1.4</v>
      </c>
      <c r="AA1426" s="26">
        <v>5.5</v>
      </c>
      <c r="AB1426" s="26">
        <v>20.399999999999999</v>
      </c>
      <c r="AC1426" s="26">
        <v>20.5</v>
      </c>
      <c r="AD1426" s="26">
        <v>17.600000000000001</v>
      </c>
      <c r="AE1426" s="26">
        <v>20.350000000000001</v>
      </c>
      <c r="AF1426" s="26">
        <v>20.350000000000001</v>
      </c>
      <c r="AG1426" s="26"/>
      <c r="AH1426" s="26">
        <v>20.5</v>
      </c>
    </row>
    <row r="1427" spans="1:34" x14ac:dyDescent="0.2">
      <c r="A1427" s="12" t="s">
        <v>232</v>
      </c>
      <c r="B1427" s="12" t="s">
        <v>231</v>
      </c>
      <c r="C1427" s="12" t="s">
        <v>99</v>
      </c>
      <c r="D1427" s="12" t="s">
        <v>15</v>
      </c>
      <c r="E1427" s="12" t="s">
        <v>6</v>
      </c>
      <c r="F1427" s="12" t="s">
        <v>16</v>
      </c>
      <c r="G1427" s="26"/>
      <c r="H1427" s="26">
        <v>0</v>
      </c>
      <c r="I1427" s="26"/>
      <c r="J1427" s="26"/>
      <c r="K1427" s="26"/>
      <c r="L1427" s="26">
        <v>5.0999999999999996</v>
      </c>
      <c r="M1427" s="26">
        <v>1.2</v>
      </c>
      <c r="N1427" s="26">
        <v>3.6</v>
      </c>
      <c r="O1427" s="26">
        <v>1.1000000000000001</v>
      </c>
      <c r="P1427" s="26">
        <v>2.9</v>
      </c>
      <c r="Q1427" s="26">
        <v>6.3</v>
      </c>
      <c r="R1427" s="26">
        <v>5.0999999999999996</v>
      </c>
      <c r="S1427" s="26">
        <v>8.4</v>
      </c>
      <c r="T1427" s="26">
        <v>5.5</v>
      </c>
      <c r="U1427" s="26">
        <v>7.1</v>
      </c>
      <c r="V1427" s="26">
        <v>12.3</v>
      </c>
      <c r="W1427" s="26">
        <v>12.3</v>
      </c>
      <c r="X1427" s="26">
        <v>9.1999999999999993</v>
      </c>
      <c r="Y1427" s="26">
        <v>7.6</v>
      </c>
      <c r="Z1427" s="26">
        <v>8.6</v>
      </c>
      <c r="AA1427" s="26">
        <v>6.9</v>
      </c>
      <c r="AB1427" s="26">
        <v>10.7</v>
      </c>
      <c r="AC1427" s="26">
        <v>5.3</v>
      </c>
      <c r="AD1427" s="26">
        <v>8.82</v>
      </c>
      <c r="AE1427" s="26">
        <v>7.14</v>
      </c>
      <c r="AF1427" s="26">
        <v>5.44</v>
      </c>
      <c r="AG1427" s="26"/>
      <c r="AH1427" s="26">
        <v>8</v>
      </c>
    </row>
    <row r="1428" spans="1:34" x14ac:dyDescent="0.2">
      <c r="A1428" s="12" t="s">
        <v>232</v>
      </c>
      <c r="B1428" s="12" t="s">
        <v>231</v>
      </c>
      <c r="C1428" s="12" t="s">
        <v>100</v>
      </c>
      <c r="D1428" s="12" t="s">
        <v>15</v>
      </c>
      <c r="E1428" s="12" t="s">
        <v>6</v>
      </c>
      <c r="F1428" s="12" t="s">
        <v>16</v>
      </c>
      <c r="G1428" s="26"/>
      <c r="H1428" s="26">
        <v>137</v>
      </c>
      <c r="I1428" s="26">
        <v>126.5</v>
      </c>
      <c r="J1428" s="26">
        <v>107.3</v>
      </c>
      <c r="K1428" s="26">
        <v>318</v>
      </c>
      <c r="L1428" s="26">
        <v>325.8</v>
      </c>
      <c r="M1428" s="26">
        <v>310.39999999999998</v>
      </c>
      <c r="N1428" s="26">
        <v>312.5</v>
      </c>
      <c r="O1428" s="26">
        <v>347</v>
      </c>
      <c r="P1428" s="26">
        <v>432.3</v>
      </c>
      <c r="Q1428" s="26">
        <v>474.2</v>
      </c>
      <c r="R1428" s="26">
        <v>1134.3</v>
      </c>
      <c r="S1428" s="26">
        <v>1860.2</v>
      </c>
      <c r="T1428" s="26">
        <v>1172.4000000000001</v>
      </c>
      <c r="U1428" s="26">
        <v>792.4</v>
      </c>
      <c r="V1428" s="26">
        <v>728.3</v>
      </c>
      <c r="W1428" s="26">
        <v>1317.8</v>
      </c>
      <c r="X1428" s="26">
        <v>1179.3</v>
      </c>
      <c r="Y1428" s="26">
        <v>1284.9000000000001</v>
      </c>
      <c r="Z1428" s="26">
        <v>1424.7</v>
      </c>
      <c r="AA1428" s="26">
        <v>1214.8</v>
      </c>
      <c r="AB1428" s="26">
        <v>1125.9000000000001</v>
      </c>
      <c r="AC1428" s="26">
        <v>1171.7</v>
      </c>
      <c r="AD1428" s="26">
        <v>1083.4000000000001</v>
      </c>
      <c r="AE1428" s="26">
        <v>1103.98</v>
      </c>
      <c r="AF1428" s="26">
        <v>835.17</v>
      </c>
      <c r="AG1428" s="26"/>
      <c r="AH1428" s="26">
        <v>1148.8</v>
      </c>
    </row>
    <row r="1429" spans="1:34" x14ac:dyDescent="0.2">
      <c r="A1429" s="12" t="s">
        <v>232</v>
      </c>
      <c r="B1429" s="12" t="s">
        <v>231</v>
      </c>
      <c r="C1429" s="12" t="s">
        <v>101</v>
      </c>
      <c r="D1429" s="12" t="s">
        <v>15</v>
      </c>
      <c r="E1429" s="12" t="s">
        <v>6</v>
      </c>
      <c r="F1429" s="12" t="s">
        <v>16</v>
      </c>
      <c r="G1429" s="26">
        <v>0</v>
      </c>
      <c r="H1429" s="26">
        <v>0.3</v>
      </c>
      <c r="I1429" s="26"/>
      <c r="J1429" s="26">
        <v>0</v>
      </c>
      <c r="K1429" s="26"/>
      <c r="L1429" s="26"/>
      <c r="M1429" s="26"/>
      <c r="N1429" s="26">
        <v>0</v>
      </c>
      <c r="O1429" s="26">
        <v>0</v>
      </c>
      <c r="P1429" s="26">
        <v>0</v>
      </c>
      <c r="Q1429" s="26">
        <v>0</v>
      </c>
      <c r="R1429" s="26">
        <v>0</v>
      </c>
      <c r="S1429" s="26">
        <v>0</v>
      </c>
      <c r="T1429" s="26">
        <v>0.3</v>
      </c>
      <c r="U1429" s="26">
        <v>0.3</v>
      </c>
      <c r="V1429" s="26">
        <v>0.3</v>
      </c>
      <c r="W1429" s="26">
        <v>0.4</v>
      </c>
      <c r="X1429" s="26">
        <v>0.1</v>
      </c>
      <c r="Y1429" s="26">
        <v>0.1</v>
      </c>
      <c r="Z1429" s="26">
        <v>0</v>
      </c>
      <c r="AA1429" s="26">
        <v>0.2</v>
      </c>
      <c r="AB1429" s="26">
        <v>0.1</v>
      </c>
      <c r="AC1429" s="26">
        <v>0.2</v>
      </c>
      <c r="AD1429" s="26">
        <v>0.06</v>
      </c>
      <c r="AE1429" s="26">
        <v>0.06</v>
      </c>
      <c r="AF1429" s="26">
        <v>0.03</v>
      </c>
      <c r="AG1429" s="26"/>
      <c r="AH1429" s="26">
        <v>0.2</v>
      </c>
    </row>
    <row r="1430" spans="1:34" x14ac:dyDescent="0.2">
      <c r="A1430" s="12" t="s">
        <v>232</v>
      </c>
      <c r="B1430" s="12" t="s">
        <v>231</v>
      </c>
      <c r="C1430" s="12" t="s">
        <v>102</v>
      </c>
      <c r="D1430" s="12" t="s">
        <v>15</v>
      </c>
      <c r="E1430" s="12" t="s">
        <v>6</v>
      </c>
      <c r="F1430" s="12" t="s">
        <v>16</v>
      </c>
      <c r="G1430" s="26"/>
      <c r="H1430" s="26">
        <v>0.3</v>
      </c>
      <c r="I1430" s="26"/>
      <c r="J1430" s="26"/>
      <c r="K1430" s="26"/>
      <c r="L1430" s="26"/>
      <c r="M1430" s="26"/>
      <c r="N1430" s="26">
        <v>0.3</v>
      </c>
      <c r="O1430" s="26">
        <v>0.4</v>
      </c>
      <c r="P1430" s="26">
        <v>0.2</v>
      </c>
      <c r="Q1430" s="26">
        <v>0.2</v>
      </c>
      <c r="R1430" s="26">
        <v>0.3</v>
      </c>
      <c r="S1430" s="26">
        <v>0.2</v>
      </c>
      <c r="T1430" s="26">
        <v>0.6</v>
      </c>
      <c r="U1430" s="26">
        <v>0.4</v>
      </c>
      <c r="V1430" s="26">
        <v>0.5</v>
      </c>
      <c r="W1430" s="26">
        <v>0.4</v>
      </c>
      <c r="X1430" s="26">
        <v>0.6</v>
      </c>
      <c r="Y1430" s="26">
        <v>1.1000000000000001</v>
      </c>
      <c r="Z1430" s="26">
        <v>1.6</v>
      </c>
      <c r="AA1430" s="26">
        <v>2.2000000000000002</v>
      </c>
      <c r="AB1430" s="26">
        <v>1.2</v>
      </c>
      <c r="AC1430" s="26">
        <v>1.5</v>
      </c>
      <c r="AD1430" s="26">
        <v>1.1599999999999999</v>
      </c>
      <c r="AE1430" s="26">
        <v>2.87</v>
      </c>
      <c r="AF1430" s="26">
        <v>0.94</v>
      </c>
      <c r="AG1430" s="26"/>
      <c r="AH1430" s="26">
        <v>1.4</v>
      </c>
    </row>
    <row r="1431" spans="1:34" x14ac:dyDescent="0.2">
      <c r="A1431" s="12" t="s">
        <v>232</v>
      </c>
      <c r="B1431" s="12" t="s">
        <v>231</v>
      </c>
      <c r="C1431" s="12" t="s">
        <v>103</v>
      </c>
      <c r="D1431" s="12" t="s">
        <v>15</v>
      </c>
      <c r="E1431" s="12" t="s">
        <v>6</v>
      </c>
      <c r="F1431" s="12" t="s">
        <v>16</v>
      </c>
      <c r="G1431" s="26"/>
      <c r="H1431" s="26">
        <v>0</v>
      </c>
      <c r="I1431" s="26"/>
      <c r="J1431" s="26"/>
      <c r="K1431" s="26"/>
      <c r="L1431" s="26"/>
      <c r="M1431" s="26"/>
      <c r="N1431" s="26"/>
      <c r="O1431" s="26"/>
      <c r="P1431" s="26"/>
      <c r="Q1431" s="26"/>
      <c r="R1431" s="26"/>
      <c r="S1431" s="26"/>
      <c r="T1431" s="26"/>
      <c r="U1431" s="26"/>
      <c r="V1431" s="26"/>
      <c r="W1431" s="26"/>
      <c r="X1431" s="26"/>
      <c r="Y1431" s="26">
        <v>1.3</v>
      </c>
      <c r="Z1431" s="26">
        <v>0.7</v>
      </c>
      <c r="AA1431" s="26">
        <v>0.4</v>
      </c>
      <c r="AB1431" s="26">
        <v>0.9</v>
      </c>
      <c r="AC1431" s="26">
        <v>0.6</v>
      </c>
      <c r="AD1431" s="26">
        <v>0.72</v>
      </c>
      <c r="AE1431" s="26">
        <v>0.94</v>
      </c>
      <c r="AF1431" s="26">
        <v>0.75</v>
      </c>
      <c r="AG1431" s="26"/>
      <c r="AH1431" s="26">
        <v>0.8</v>
      </c>
    </row>
    <row r="1432" spans="1:34" x14ac:dyDescent="0.2">
      <c r="A1432" s="12" t="s">
        <v>232</v>
      </c>
      <c r="B1432" s="12" t="s">
        <v>231</v>
      </c>
      <c r="C1432" s="12" t="s">
        <v>104</v>
      </c>
      <c r="D1432" s="12" t="s">
        <v>15</v>
      </c>
      <c r="E1432" s="12" t="s">
        <v>6</v>
      </c>
      <c r="F1432" s="12" t="s">
        <v>16</v>
      </c>
      <c r="G1432" s="26"/>
      <c r="H1432" s="26">
        <v>0</v>
      </c>
      <c r="I1432" s="26">
        <v>0</v>
      </c>
      <c r="J1432" s="26">
        <v>11.3</v>
      </c>
      <c r="K1432" s="26"/>
      <c r="L1432" s="26"/>
      <c r="M1432" s="26">
        <v>0</v>
      </c>
      <c r="N1432" s="26">
        <v>0</v>
      </c>
      <c r="O1432" s="26">
        <v>0</v>
      </c>
      <c r="P1432" s="26">
        <v>18.7</v>
      </c>
      <c r="Q1432" s="26">
        <v>18.100000000000001</v>
      </c>
      <c r="R1432" s="26">
        <v>20.5</v>
      </c>
      <c r="S1432" s="26">
        <v>21.2</v>
      </c>
      <c r="T1432" s="26">
        <v>21.2</v>
      </c>
      <c r="U1432" s="26">
        <v>1.9</v>
      </c>
      <c r="V1432" s="26">
        <v>5.4</v>
      </c>
      <c r="W1432" s="26">
        <v>40.700000000000003</v>
      </c>
      <c r="X1432" s="26">
        <v>31.9</v>
      </c>
      <c r="Y1432" s="26">
        <v>49.8</v>
      </c>
      <c r="Z1432" s="26">
        <v>33.200000000000003</v>
      </c>
      <c r="AA1432" s="26">
        <v>50.9</v>
      </c>
      <c r="AB1432" s="26">
        <v>68</v>
      </c>
      <c r="AC1432" s="26">
        <v>51.4</v>
      </c>
      <c r="AD1432" s="26">
        <v>78.8</v>
      </c>
      <c r="AE1432" s="26">
        <v>68.84</v>
      </c>
      <c r="AF1432" s="26">
        <v>49.41</v>
      </c>
      <c r="AG1432" s="26"/>
      <c r="AH1432" s="26">
        <v>59.7</v>
      </c>
    </row>
    <row r="1433" spans="1:34" x14ac:dyDescent="0.2">
      <c r="A1433" s="12" t="s">
        <v>232</v>
      </c>
      <c r="B1433" s="12" t="s">
        <v>231</v>
      </c>
      <c r="C1433" s="12" t="s">
        <v>105</v>
      </c>
      <c r="D1433" s="12" t="s">
        <v>15</v>
      </c>
      <c r="E1433" s="12" t="s">
        <v>6</v>
      </c>
      <c r="F1433" s="12" t="s">
        <v>16</v>
      </c>
      <c r="G1433" s="26"/>
      <c r="H1433" s="26">
        <v>2</v>
      </c>
      <c r="I1433" s="26"/>
      <c r="J1433" s="26"/>
      <c r="K1433" s="26"/>
      <c r="L1433" s="26"/>
      <c r="M1433" s="26">
        <v>1.4</v>
      </c>
      <c r="N1433" s="26">
        <v>1.4</v>
      </c>
      <c r="O1433" s="26">
        <v>0.1</v>
      </c>
      <c r="P1433" s="26">
        <v>1.5</v>
      </c>
      <c r="Q1433" s="26">
        <v>0.1</v>
      </c>
      <c r="R1433" s="26">
        <v>1.9</v>
      </c>
      <c r="S1433" s="26">
        <v>0.5</v>
      </c>
      <c r="T1433" s="26">
        <v>0.5</v>
      </c>
      <c r="U1433" s="26">
        <v>0</v>
      </c>
      <c r="V1433" s="26">
        <v>0.4</v>
      </c>
      <c r="W1433" s="26">
        <v>0.3</v>
      </c>
      <c r="X1433" s="26">
        <v>5.2</v>
      </c>
      <c r="Y1433" s="26">
        <v>5.8</v>
      </c>
      <c r="Z1433" s="26">
        <v>6.5</v>
      </c>
      <c r="AA1433" s="26">
        <v>7.3</v>
      </c>
      <c r="AB1433" s="26">
        <v>4.3</v>
      </c>
      <c r="AC1433" s="26">
        <v>8.6999999999999993</v>
      </c>
      <c r="AD1433" s="26">
        <v>8.4</v>
      </c>
      <c r="AE1433" s="26">
        <v>8.17</v>
      </c>
      <c r="AF1433" s="26">
        <v>8.25</v>
      </c>
      <c r="AG1433" s="26"/>
      <c r="AH1433" s="26">
        <v>6.5</v>
      </c>
    </row>
    <row r="1434" spans="1:34" x14ac:dyDescent="0.2">
      <c r="A1434" s="12" t="s">
        <v>232</v>
      </c>
      <c r="B1434" s="12" t="s">
        <v>231</v>
      </c>
      <c r="C1434" s="12" t="s">
        <v>106</v>
      </c>
      <c r="D1434" s="12" t="s">
        <v>15</v>
      </c>
      <c r="E1434" s="12" t="s">
        <v>6</v>
      </c>
      <c r="F1434" s="12" t="s">
        <v>16</v>
      </c>
      <c r="G1434" s="26"/>
      <c r="H1434" s="26">
        <v>0</v>
      </c>
      <c r="I1434" s="26"/>
      <c r="J1434" s="26">
        <v>0</v>
      </c>
      <c r="K1434" s="26">
        <v>0.2</v>
      </c>
      <c r="L1434" s="26"/>
      <c r="M1434" s="26">
        <v>1.3</v>
      </c>
      <c r="N1434" s="26">
        <v>1.6</v>
      </c>
      <c r="O1434" s="26">
        <v>3.6</v>
      </c>
      <c r="P1434" s="26">
        <v>2.6</v>
      </c>
      <c r="Q1434" s="26">
        <v>3</v>
      </c>
      <c r="R1434" s="26">
        <v>0.9</v>
      </c>
      <c r="S1434" s="26">
        <v>0.3</v>
      </c>
      <c r="T1434" s="26">
        <v>0</v>
      </c>
      <c r="U1434" s="26">
        <v>2.2000000000000002</v>
      </c>
      <c r="V1434" s="26">
        <v>2.1</v>
      </c>
      <c r="W1434" s="26">
        <v>3.4</v>
      </c>
      <c r="X1434" s="26">
        <v>0.2</v>
      </c>
      <c r="Y1434" s="26">
        <v>1.3</v>
      </c>
      <c r="Z1434" s="26">
        <v>2.4</v>
      </c>
      <c r="AA1434" s="26">
        <v>2</v>
      </c>
      <c r="AB1434" s="26">
        <v>4.0999999999999996</v>
      </c>
      <c r="AC1434" s="26">
        <v>4.5</v>
      </c>
      <c r="AD1434" s="26">
        <v>5.75</v>
      </c>
      <c r="AE1434" s="26">
        <v>9.66</v>
      </c>
      <c r="AF1434" s="54"/>
      <c r="AG1434" s="26"/>
      <c r="AH1434" s="26">
        <v>4.3</v>
      </c>
    </row>
    <row r="1435" spans="1:34" x14ac:dyDescent="0.2">
      <c r="A1435" s="12" t="s">
        <v>232</v>
      </c>
      <c r="B1435" s="12" t="s">
        <v>231</v>
      </c>
      <c r="C1435" s="12" t="s">
        <v>107</v>
      </c>
      <c r="D1435" s="12" t="s">
        <v>15</v>
      </c>
      <c r="E1435" s="12" t="s">
        <v>6</v>
      </c>
      <c r="F1435" s="12" t="s">
        <v>16</v>
      </c>
      <c r="G1435" s="26"/>
      <c r="H1435" s="26">
        <v>0.5</v>
      </c>
      <c r="I1435" s="26"/>
      <c r="J1435" s="26"/>
      <c r="K1435" s="26"/>
      <c r="L1435" s="26">
        <v>0</v>
      </c>
      <c r="M1435" s="26">
        <v>4.2</v>
      </c>
      <c r="N1435" s="26">
        <v>4.5</v>
      </c>
      <c r="O1435" s="26">
        <v>6.7</v>
      </c>
      <c r="P1435" s="26">
        <v>6.7</v>
      </c>
      <c r="Q1435" s="26">
        <v>7.6</v>
      </c>
      <c r="R1435" s="26">
        <v>7.6</v>
      </c>
      <c r="S1435" s="26">
        <v>0</v>
      </c>
      <c r="T1435" s="26">
        <v>0</v>
      </c>
      <c r="U1435" s="26">
        <v>0</v>
      </c>
      <c r="V1435" s="26">
        <v>0</v>
      </c>
      <c r="W1435" s="26">
        <v>0</v>
      </c>
      <c r="X1435" s="26">
        <v>0</v>
      </c>
      <c r="Y1435" s="26">
        <v>0</v>
      </c>
      <c r="Z1435" s="26">
        <v>11.8</v>
      </c>
      <c r="AA1435" s="26">
        <v>5.8</v>
      </c>
      <c r="AB1435" s="26">
        <v>6</v>
      </c>
      <c r="AC1435" s="26">
        <v>10.7</v>
      </c>
      <c r="AD1435" s="26">
        <v>9.9499999999999993</v>
      </c>
      <c r="AE1435" s="26">
        <v>4.76</v>
      </c>
      <c r="AF1435" s="26">
        <v>7.02</v>
      </c>
      <c r="AG1435" s="26"/>
      <c r="AH1435" s="26">
        <v>8.4</v>
      </c>
    </row>
    <row r="1436" spans="1:34" x14ac:dyDescent="0.2">
      <c r="A1436" s="12" t="s">
        <v>232</v>
      </c>
      <c r="B1436" s="12" t="s">
        <v>231</v>
      </c>
      <c r="C1436" s="12" t="s">
        <v>108</v>
      </c>
      <c r="D1436" s="12" t="s">
        <v>15</v>
      </c>
      <c r="E1436" s="12" t="s">
        <v>6</v>
      </c>
      <c r="F1436" s="12" t="s">
        <v>16</v>
      </c>
      <c r="G1436" s="26">
        <v>0</v>
      </c>
      <c r="H1436" s="26">
        <v>0</v>
      </c>
      <c r="I1436" s="26"/>
      <c r="J1436" s="26"/>
      <c r="K1436" s="26"/>
      <c r="L1436" s="26"/>
      <c r="M1436" s="26"/>
      <c r="N1436" s="26">
        <v>0</v>
      </c>
      <c r="O1436" s="26">
        <v>0</v>
      </c>
      <c r="P1436" s="26">
        <v>0</v>
      </c>
      <c r="Q1436" s="26">
        <v>0</v>
      </c>
      <c r="R1436" s="26">
        <v>0</v>
      </c>
      <c r="S1436" s="26">
        <v>0</v>
      </c>
      <c r="T1436" s="26">
        <v>0</v>
      </c>
      <c r="U1436" s="26">
        <v>0</v>
      </c>
      <c r="V1436" s="26">
        <v>0</v>
      </c>
      <c r="W1436" s="26">
        <v>0</v>
      </c>
      <c r="X1436" s="26">
        <v>0</v>
      </c>
      <c r="Y1436" s="26">
        <v>0</v>
      </c>
      <c r="Z1436" s="26">
        <v>0</v>
      </c>
      <c r="AA1436" s="26">
        <v>0</v>
      </c>
      <c r="AB1436" s="26">
        <v>0</v>
      </c>
      <c r="AC1436" s="26">
        <v>0</v>
      </c>
      <c r="AD1436" s="26">
        <v>0.01</v>
      </c>
      <c r="AE1436" s="26">
        <v>0.01</v>
      </c>
      <c r="AF1436" s="26">
        <v>0</v>
      </c>
      <c r="AG1436" s="26"/>
      <c r="AH1436" s="26">
        <v>0</v>
      </c>
    </row>
    <row r="1437" spans="1:34" x14ac:dyDescent="0.2">
      <c r="A1437" s="12" t="s">
        <v>232</v>
      </c>
      <c r="B1437" s="12" t="s">
        <v>231</v>
      </c>
      <c r="C1437" s="12" t="s">
        <v>109</v>
      </c>
      <c r="D1437" s="12" t="s">
        <v>15</v>
      </c>
      <c r="E1437" s="12" t="s">
        <v>6</v>
      </c>
      <c r="F1437" s="12" t="s">
        <v>16</v>
      </c>
      <c r="G1437" s="26"/>
      <c r="H1437" s="26">
        <v>1.3</v>
      </c>
      <c r="I1437" s="26"/>
      <c r="J1437" s="26">
        <v>0.9</v>
      </c>
      <c r="K1437" s="26">
        <v>0.9</v>
      </c>
      <c r="L1437" s="26">
        <v>0.9</v>
      </c>
      <c r="M1437" s="26">
        <v>0.9</v>
      </c>
      <c r="N1437" s="26">
        <v>1</v>
      </c>
      <c r="O1437" s="26">
        <v>1.2</v>
      </c>
      <c r="P1437" s="26">
        <v>1.3</v>
      </c>
      <c r="Q1437" s="26">
        <v>1.3</v>
      </c>
      <c r="R1437" s="26">
        <v>1.3</v>
      </c>
      <c r="S1437" s="26">
        <v>4.3</v>
      </c>
      <c r="T1437" s="26">
        <v>1.7</v>
      </c>
      <c r="U1437" s="26">
        <v>1.7</v>
      </c>
      <c r="V1437" s="26">
        <v>0</v>
      </c>
      <c r="W1437" s="26">
        <v>0</v>
      </c>
      <c r="X1437" s="26">
        <v>0</v>
      </c>
      <c r="Y1437" s="26">
        <v>1.1000000000000001</v>
      </c>
      <c r="Z1437" s="26">
        <v>1.1000000000000001</v>
      </c>
      <c r="AA1437" s="26">
        <v>1.3</v>
      </c>
      <c r="AB1437" s="26">
        <v>1.1000000000000001</v>
      </c>
      <c r="AC1437" s="26">
        <v>1.1000000000000001</v>
      </c>
      <c r="AD1437" s="26">
        <v>1.1000000000000001</v>
      </c>
      <c r="AE1437" s="26">
        <v>0.74</v>
      </c>
      <c r="AF1437" s="26">
        <v>0.66</v>
      </c>
      <c r="AG1437" s="26"/>
      <c r="AH1437" s="26">
        <v>1.1000000000000001</v>
      </c>
    </row>
    <row r="1438" spans="1:34" x14ac:dyDescent="0.2">
      <c r="A1438" s="12" t="s">
        <v>232</v>
      </c>
      <c r="B1438" s="12" t="s">
        <v>231</v>
      </c>
      <c r="C1438" s="12" t="s">
        <v>110</v>
      </c>
      <c r="D1438" s="12" t="s">
        <v>15</v>
      </c>
      <c r="E1438" s="12" t="s">
        <v>6</v>
      </c>
      <c r="F1438" s="12" t="s">
        <v>16</v>
      </c>
      <c r="G1438" s="26"/>
      <c r="H1438" s="26">
        <v>0</v>
      </c>
      <c r="I1438" s="26">
        <v>0</v>
      </c>
      <c r="J1438" s="26">
        <v>0</v>
      </c>
      <c r="K1438" s="26">
        <v>0</v>
      </c>
      <c r="L1438" s="26">
        <v>0</v>
      </c>
      <c r="M1438" s="26">
        <v>0</v>
      </c>
      <c r="N1438" s="26">
        <v>1.1000000000000001</v>
      </c>
      <c r="O1438" s="26">
        <v>2.1</v>
      </c>
      <c r="P1438" s="26">
        <v>3</v>
      </c>
      <c r="Q1438" s="26">
        <v>3.7</v>
      </c>
      <c r="R1438" s="26">
        <v>3.4</v>
      </c>
      <c r="S1438" s="26">
        <v>0</v>
      </c>
      <c r="T1438" s="26">
        <v>2</v>
      </c>
      <c r="U1438" s="26">
        <v>1.8</v>
      </c>
      <c r="V1438" s="26">
        <v>2.2999999999999998</v>
      </c>
      <c r="W1438" s="26">
        <v>2.2000000000000002</v>
      </c>
      <c r="X1438" s="26">
        <v>3.4</v>
      </c>
      <c r="Y1438" s="26">
        <v>0.9</v>
      </c>
      <c r="Z1438" s="26">
        <v>2.8</v>
      </c>
      <c r="AA1438" s="26">
        <v>3.9</v>
      </c>
      <c r="AB1438" s="26">
        <v>6</v>
      </c>
      <c r="AC1438" s="26">
        <v>7.5</v>
      </c>
      <c r="AD1438" s="26">
        <v>5.41</v>
      </c>
      <c r="AE1438" s="26">
        <v>11.87</v>
      </c>
      <c r="AF1438" s="26">
        <v>3.56</v>
      </c>
      <c r="AG1438" s="26"/>
      <c r="AH1438" s="26">
        <v>6.8</v>
      </c>
    </row>
    <row r="1439" spans="1:34" x14ac:dyDescent="0.2">
      <c r="A1439" s="12" t="s">
        <v>232</v>
      </c>
      <c r="B1439" s="12" t="s">
        <v>231</v>
      </c>
      <c r="C1439" s="12" t="s">
        <v>111</v>
      </c>
      <c r="D1439" s="12" t="s">
        <v>15</v>
      </c>
      <c r="E1439" s="12" t="s">
        <v>6</v>
      </c>
      <c r="F1439" s="12" t="s">
        <v>16</v>
      </c>
      <c r="G1439" s="26"/>
      <c r="H1439" s="26">
        <v>0</v>
      </c>
      <c r="I1439" s="26">
        <v>0</v>
      </c>
      <c r="J1439" s="26">
        <v>0</v>
      </c>
      <c r="K1439" s="26">
        <v>0</v>
      </c>
      <c r="L1439" s="26">
        <v>0</v>
      </c>
      <c r="M1439" s="26">
        <v>0</v>
      </c>
      <c r="N1439" s="26">
        <v>0</v>
      </c>
      <c r="O1439" s="26">
        <v>0</v>
      </c>
      <c r="P1439" s="26">
        <v>1.7</v>
      </c>
      <c r="Q1439" s="26">
        <v>1.6</v>
      </c>
      <c r="R1439" s="26">
        <v>1.5</v>
      </c>
      <c r="S1439" s="26">
        <v>1</v>
      </c>
      <c r="T1439" s="26">
        <v>15.6</v>
      </c>
      <c r="U1439" s="26">
        <v>15.8</v>
      </c>
      <c r="V1439" s="26">
        <v>15.2</v>
      </c>
      <c r="W1439" s="26">
        <v>15.5</v>
      </c>
      <c r="X1439" s="26">
        <v>14.4</v>
      </c>
      <c r="Y1439" s="26">
        <v>14.1</v>
      </c>
      <c r="Z1439" s="26">
        <v>16.100000000000001</v>
      </c>
      <c r="AA1439" s="26">
        <v>16</v>
      </c>
      <c r="AB1439" s="26">
        <v>15.95</v>
      </c>
      <c r="AC1439" s="26">
        <v>16</v>
      </c>
      <c r="AD1439" s="26">
        <v>15.92</v>
      </c>
      <c r="AE1439" s="26">
        <v>15.33</v>
      </c>
      <c r="AF1439" s="26">
        <v>14.61</v>
      </c>
      <c r="AG1439" s="26"/>
      <c r="AH1439" s="26">
        <v>15.98</v>
      </c>
    </row>
    <row r="1440" spans="1:34" x14ac:dyDescent="0.2">
      <c r="A1440" s="12" t="s">
        <v>232</v>
      </c>
      <c r="B1440" s="12" t="s">
        <v>231</v>
      </c>
      <c r="C1440" s="12" t="s">
        <v>112</v>
      </c>
      <c r="D1440" s="12" t="s">
        <v>15</v>
      </c>
      <c r="E1440" s="12" t="s">
        <v>6</v>
      </c>
      <c r="F1440" s="12" t="s">
        <v>16</v>
      </c>
      <c r="G1440" s="26">
        <v>0</v>
      </c>
      <c r="H1440" s="26">
        <v>22.3</v>
      </c>
      <c r="I1440" s="26"/>
      <c r="J1440" s="26">
        <v>23.4</v>
      </c>
      <c r="K1440" s="26">
        <v>24.6</v>
      </c>
      <c r="L1440" s="26">
        <v>0</v>
      </c>
      <c r="M1440" s="26">
        <v>0</v>
      </c>
      <c r="N1440" s="26">
        <v>0</v>
      </c>
      <c r="O1440" s="26">
        <v>13.3</v>
      </c>
      <c r="P1440" s="26">
        <v>28.4</v>
      </c>
      <c r="Q1440" s="26">
        <v>47</v>
      </c>
      <c r="R1440" s="26">
        <v>47.6</v>
      </c>
      <c r="S1440" s="26">
        <v>48</v>
      </c>
      <c r="T1440" s="26">
        <v>56.2</v>
      </c>
      <c r="U1440" s="26">
        <v>60.7</v>
      </c>
      <c r="V1440" s="26">
        <v>66.2</v>
      </c>
      <c r="W1440" s="26">
        <v>66.8</v>
      </c>
      <c r="X1440" s="26">
        <v>31.5</v>
      </c>
      <c r="Y1440" s="26">
        <v>35.799999999999997</v>
      </c>
      <c r="Z1440" s="26">
        <v>96</v>
      </c>
      <c r="AA1440" s="26">
        <v>296.2</v>
      </c>
      <c r="AB1440" s="26">
        <v>370</v>
      </c>
      <c r="AC1440" s="26">
        <v>426.4</v>
      </c>
      <c r="AD1440" s="26">
        <v>461.77</v>
      </c>
      <c r="AE1440" s="26">
        <v>512.55999999999995</v>
      </c>
      <c r="AF1440" s="26">
        <v>334.46</v>
      </c>
      <c r="AG1440" s="26"/>
      <c r="AH1440" s="26">
        <v>398.2</v>
      </c>
    </row>
    <row r="1441" spans="1:35" x14ac:dyDescent="0.2">
      <c r="A1441" s="12" t="s">
        <v>232</v>
      </c>
      <c r="B1441" s="12" t="s">
        <v>231</v>
      </c>
      <c r="C1441" s="12" t="s">
        <v>113</v>
      </c>
      <c r="D1441" s="12" t="s">
        <v>15</v>
      </c>
      <c r="E1441" s="12" t="s">
        <v>6</v>
      </c>
      <c r="F1441" s="12" t="s">
        <v>16</v>
      </c>
      <c r="G1441" s="26">
        <v>0</v>
      </c>
      <c r="H1441" s="26">
        <v>0</v>
      </c>
      <c r="I1441" s="26"/>
      <c r="J1441" s="26">
        <v>0</v>
      </c>
      <c r="K1441" s="26"/>
      <c r="L1441" s="26"/>
      <c r="M1441" s="26"/>
      <c r="N1441" s="26">
        <v>0</v>
      </c>
      <c r="O1441" s="26">
        <v>0</v>
      </c>
      <c r="P1441" s="26">
        <v>0</v>
      </c>
      <c r="Q1441" s="26">
        <v>0</v>
      </c>
      <c r="R1441" s="26">
        <v>0</v>
      </c>
      <c r="S1441" s="26">
        <v>0</v>
      </c>
      <c r="T1441" s="26"/>
      <c r="U1441" s="26"/>
      <c r="V1441" s="26">
        <v>0</v>
      </c>
      <c r="W1441" s="26">
        <v>0</v>
      </c>
      <c r="X1441" s="26">
        <v>0</v>
      </c>
      <c r="Y1441" s="26">
        <v>0</v>
      </c>
      <c r="Z1441" s="26">
        <v>0</v>
      </c>
      <c r="AA1441" s="26">
        <v>0</v>
      </c>
      <c r="AB1441" s="26">
        <v>0</v>
      </c>
      <c r="AC1441" s="26">
        <v>0</v>
      </c>
      <c r="AD1441" s="26">
        <v>0</v>
      </c>
      <c r="AE1441" s="26">
        <v>0</v>
      </c>
      <c r="AF1441" s="26">
        <v>0</v>
      </c>
      <c r="AG1441" s="26"/>
      <c r="AH1441" s="26">
        <v>0</v>
      </c>
    </row>
    <row r="1442" spans="1:35" s="12" customFormat="1" x14ac:dyDescent="0.2">
      <c r="A1442" s="12" t="s">
        <v>232</v>
      </c>
      <c r="B1442" s="12" t="s">
        <v>231</v>
      </c>
      <c r="C1442" s="12" t="s">
        <v>114</v>
      </c>
      <c r="D1442" s="12" t="s">
        <v>15</v>
      </c>
      <c r="E1442" s="12" t="s">
        <v>6</v>
      </c>
      <c r="F1442" s="12" t="s">
        <v>16</v>
      </c>
      <c r="G1442" s="26"/>
      <c r="H1442" s="26">
        <v>0.6</v>
      </c>
      <c r="I1442" s="26"/>
      <c r="J1442" s="26"/>
      <c r="K1442" s="26">
        <v>10.4</v>
      </c>
      <c r="L1442" s="26">
        <v>8.9</v>
      </c>
      <c r="M1442" s="26">
        <v>9.3000000000000007</v>
      </c>
      <c r="N1442" s="26">
        <v>16.7</v>
      </c>
      <c r="O1442" s="26">
        <v>16.8</v>
      </c>
      <c r="P1442" s="26">
        <v>15.5</v>
      </c>
      <c r="Q1442" s="26">
        <v>18</v>
      </c>
      <c r="R1442" s="26">
        <v>18.7</v>
      </c>
      <c r="S1442" s="26">
        <v>22.7</v>
      </c>
      <c r="T1442" s="26">
        <v>15.4</v>
      </c>
      <c r="U1442" s="26">
        <v>15.8</v>
      </c>
      <c r="V1442" s="26">
        <v>16.899999999999999</v>
      </c>
      <c r="W1442" s="26">
        <v>20</v>
      </c>
      <c r="X1442" s="26">
        <v>19.8</v>
      </c>
      <c r="Y1442" s="26">
        <v>32.200000000000003</v>
      </c>
      <c r="Z1442" s="26">
        <v>19.5</v>
      </c>
      <c r="AA1442" s="26">
        <v>24.7</v>
      </c>
      <c r="AB1442" s="26">
        <v>30.7</v>
      </c>
      <c r="AC1442" s="26">
        <v>32.200000000000003</v>
      </c>
      <c r="AD1442" s="26">
        <v>34.82</v>
      </c>
      <c r="AE1442" s="26">
        <v>54.95</v>
      </c>
      <c r="AF1442" s="26">
        <v>28.87</v>
      </c>
      <c r="AG1442" s="26"/>
      <c r="AH1442" s="26">
        <v>31.5</v>
      </c>
      <c r="AI1442"/>
    </row>
    <row r="1443" spans="1:35" x14ac:dyDescent="0.2">
      <c r="A1443" s="12" t="s">
        <v>232</v>
      </c>
      <c r="B1443" s="12" t="s">
        <v>231</v>
      </c>
      <c r="C1443" s="12" t="s">
        <v>115</v>
      </c>
      <c r="D1443" s="12" t="s">
        <v>15</v>
      </c>
      <c r="E1443" s="12" t="s">
        <v>6</v>
      </c>
      <c r="F1443" s="12" t="s">
        <v>16</v>
      </c>
      <c r="G1443" s="26"/>
      <c r="H1443" s="26">
        <v>0</v>
      </c>
      <c r="I1443" s="26"/>
      <c r="J1443" s="26">
        <v>0</v>
      </c>
      <c r="K1443" s="26">
        <v>0</v>
      </c>
      <c r="L1443" s="26">
        <v>11.6</v>
      </c>
      <c r="M1443" s="26">
        <v>16</v>
      </c>
      <c r="N1443" s="26">
        <v>18.5</v>
      </c>
      <c r="O1443" s="26">
        <v>13.5</v>
      </c>
      <c r="P1443" s="26">
        <v>15.2</v>
      </c>
      <c r="Q1443" s="26">
        <v>26.6</v>
      </c>
      <c r="R1443" s="26">
        <v>34.5</v>
      </c>
      <c r="S1443" s="26">
        <v>34.5</v>
      </c>
      <c r="T1443" s="26">
        <v>34.5</v>
      </c>
      <c r="U1443" s="26">
        <v>46.3</v>
      </c>
      <c r="V1443" s="26">
        <v>58.2</v>
      </c>
      <c r="W1443" s="26">
        <v>14</v>
      </c>
      <c r="X1443" s="26">
        <v>5.3</v>
      </c>
      <c r="Y1443" s="26">
        <v>65.5</v>
      </c>
      <c r="Z1443" s="26">
        <v>183.7</v>
      </c>
      <c r="AA1443" s="26">
        <v>189.5</v>
      </c>
      <c r="AB1443" s="26">
        <v>239.8</v>
      </c>
      <c r="AC1443" s="26">
        <v>255</v>
      </c>
      <c r="AD1443" s="26">
        <v>276.05</v>
      </c>
      <c r="AE1443" s="26">
        <v>326.23</v>
      </c>
      <c r="AF1443" s="26">
        <v>247.02</v>
      </c>
      <c r="AG1443" s="26"/>
      <c r="AH1443" s="26">
        <v>247.4</v>
      </c>
    </row>
    <row r="1444" spans="1:35" x14ac:dyDescent="0.2">
      <c r="A1444" s="12" t="s">
        <v>232</v>
      </c>
      <c r="B1444" s="12" t="s">
        <v>231</v>
      </c>
      <c r="C1444" s="12" t="s">
        <v>116</v>
      </c>
      <c r="D1444" s="12" t="s">
        <v>15</v>
      </c>
      <c r="E1444" s="12" t="s">
        <v>6</v>
      </c>
      <c r="F1444" s="12" t="s">
        <v>16</v>
      </c>
      <c r="G1444" s="26"/>
      <c r="H1444" s="26">
        <v>0</v>
      </c>
      <c r="I1444" s="26"/>
      <c r="J1444" s="26"/>
      <c r="K1444" s="26"/>
      <c r="L1444" s="26"/>
      <c r="M1444" s="26"/>
      <c r="N1444" s="26"/>
      <c r="O1444" s="26"/>
      <c r="P1444" s="26"/>
      <c r="Q1444" s="26">
        <v>78.3</v>
      </c>
      <c r="R1444" s="26">
        <v>113.7</v>
      </c>
      <c r="S1444" s="26">
        <v>70.099999999999994</v>
      </c>
      <c r="T1444" s="26">
        <v>70.099999999999994</v>
      </c>
      <c r="U1444" s="26">
        <v>0.1</v>
      </c>
      <c r="V1444" s="26">
        <v>0.1</v>
      </c>
      <c r="W1444" s="26">
        <v>0.1</v>
      </c>
      <c r="X1444" s="26">
        <v>0</v>
      </c>
      <c r="Y1444" s="26">
        <v>0</v>
      </c>
      <c r="Z1444" s="26">
        <v>0</v>
      </c>
      <c r="AA1444" s="26">
        <v>0</v>
      </c>
      <c r="AB1444" s="26">
        <v>0.1</v>
      </c>
      <c r="AC1444" s="26">
        <v>0.2</v>
      </c>
      <c r="AD1444" s="26">
        <v>0.17</v>
      </c>
      <c r="AE1444" s="26">
        <v>0.17</v>
      </c>
      <c r="AF1444" s="26">
        <v>0.12</v>
      </c>
      <c r="AG1444" s="26"/>
      <c r="AH1444" s="26">
        <v>0.2</v>
      </c>
    </row>
    <row r="1445" spans="1:35" x14ac:dyDescent="0.2">
      <c r="A1445" s="12" t="s">
        <v>232</v>
      </c>
      <c r="B1445" s="12" t="s">
        <v>231</v>
      </c>
      <c r="C1445" s="12" t="s">
        <v>117</v>
      </c>
      <c r="D1445" s="12" t="s">
        <v>15</v>
      </c>
      <c r="E1445" s="12" t="s">
        <v>6</v>
      </c>
      <c r="F1445" s="12" t="s">
        <v>16</v>
      </c>
      <c r="G1445" s="26"/>
      <c r="H1445" s="26">
        <v>4.5999999999999996</v>
      </c>
      <c r="I1445" s="26">
        <v>6</v>
      </c>
      <c r="J1445" s="26">
        <v>16.100000000000001</v>
      </c>
      <c r="K1445" s="26">
        <v>4.5999999999999996</v>
      </c>
      <c r="L1445" s="26">
        <v>12.9</v>
      </c>
      <c r="M1445" s="26">
        <v>13.6</v>
      </c>
      <c r="N1445" s="26">
        <v>0.4</v>
      </c>
      <c r="O1445" s="26">
        <v>0.4</v>
      </c>
      <c r="P1445" s="26">
        <v>12.7</v>
      </c>
      <c r="Q1445" s="26">
        <v>15.3</v>
      </c>
      <c r="R1445" s="26">
        <v>12.5</v>
      </c>
      <c r="S1445" s="26">
        <v>11.1</v>
      </c>
      <c r="T1445" s="26">
        <v>12.3</v>
      </c>
      <c r="U1445" s="26">
        <v>9.4</v>
      </c>
      <c r="V1445" s="26">
        <v>16.2</v>
      </c>
      <c r="W1445" s="26">
        <v>17.8</v>
      </c>
      <c r="X1445" s="26">
        <v>20.5</v>
      </c>
      <c r="Y1445" s="26">
        <v>21.1</v>
      </c>
      <c r="Z1445" s="26">
        <v>15.1</v>
      </c>
      <c r="AA1445" s="26">
        <v>28.7</v>
      </c>
      <c r="AB1445" s="26">
        <v>25</v>
      </c>
      <c r="AC1445" s="26">
        <v>24.6</v>
      </c>
      <c r="AD1445" s="26">
        <v>23.89</v>
      </c>
      <c r="AE1445" s="26">
        <v>32.770000000000003</v>
      </c>
      <c r="AF1445" s="26">
        <v>21.37</v>
      </c>
      <c r="AG1445" s="26"/>
      <c r="AH1445" s="26">
        <v>24.8</v>
      </c>
    </row>
    <row r="1446" spans="1:35" x14ac:dyDescent="0.2">
      <c r="A1446" s="12" t="s">
        <v>232</v>
      </c>
      <c r="B1446" s="12" t="s">
        <v>231</v>
      </c>
      <c r="C1446" s="12" t="s">
        <v>118</v>
      </c>
      <c r="D1446" s="12" t="s">
        <v>15</v>
      </c>
      <c r="E1446" s="12" t="s">
        <v>6</v>
      </c>
      <c r="F1446" s="12" t="s">
        <v>16</v>
      </c>
      <c r="G1446" s="26"/>
      <c r="H1446" s="26">
        <v>1.1000000000000001</v>
      </c>
      <c r="I1446" s="26"/>
      <c r="J1446" s="26">
        <v>0.2</v>
      </c>
      <c r="K1446" s="26">
        <v>0.7</v>
      </c>
      <c r="L1446" s="26">
        <v>0.3</v>
      </c>
      <c r="M1446" s="26">
        <v>0</v>
      </c>
      <c r="N1446" s="26">
        <v>2.4</v>
      </c>
      <c r="O1446" s="26">
        <v>1.7</v>
      </c>
      <c r="P1446" s="26">
        <v>2.6</v>
      </c>
      <c r="Q1446" s="26">
        <v>4.8</v>
      </c>
      <c r="R1446" s="26">
        <v>2.2000000000000002</v>
      </c>
      <c r="S1446" s="26">
        <v>3.9</v>
      </c>
      <c r="T1446" s="26">
        <v>2.1</v>
      </c>
      <c r="U1446" s="26">
        <v>3.8</v>
      </c>
      <c r="V1446" s="26">
        <v>3.6</v>
      </c>
      <c r="W1446" s="26">
        <v>3.8</v>
      </c>
      <c r="X1446" s="26">
        <v>3.7</v>
      </c>
      <c r="Y1446" s="26">
        <v>4</v>
      </c>
      <c r="Z1446" s="26">
        <v>5</v>
      </c>
      <c r="AA1446" s="26">
        <v>3.1</v>
      </c>
      <c r="AB1446" s="26">
        <v>3.2</v>
      </c>
      <c r="AC1446" s="26">
        <v>3.3</v>
      </c>
      <c r="AD1446" s="26">
        <v>1.69</v>
      </c>
      <c r="AE1446" s="26">
        <v>3.06</v>
      </c>
      <c r="AF1446" s="26">
        <v>3.02</v>
      </c>
      <c r="AG1446" s="26"/>
      <c r="AH1446" s="26">
        <v>3.3</v>
      </c>
    </row>
    <row r="1447" spans="1:35" x14ac:dyDescent="0.2">
      <c r="A1447" s="12" t="s">
        <v>232</v>
      </c>
      <c r="B1447" s="12" t="s">
        <v>231</v>
      </c>
      <c r="C1447" s="12" t="s">
        <v>119</v>
      </c>
      <c r="D1447" s="12" t="s">
        <v>15</v>
      </c>
      <c r="E1447" s="12" t="s">
        <v>6</v>
      </c>
      <c r="F1447" s="12" t="s">
        <v>16</v>
      </c>
      <c r="G1447" s="26"/>
      <c r="H1447" s="26">
        <v>0</v>
      </c>
      <c r="I1447" s="26"/>
      <c r="J1447" s="26"/>
      <c r="K1447" s="26">
        <v>0</v>
      </c>
      <c r="L1447" s="26">
        <v>0</v>
      </c>
      <c r="M1447" s="26">
        <v>0</v>
      </c>
      <c r="N1447" s="26">
        <v>0</v>
      </c>
      <c r="O1447" s="26">
        <v>0</v>
      </c>
      <c r="P1447" s="26">
        <v>3.6</v>
      </c>
      <c r="Q1447" s="26">
        <v>0</v>
      </c>
      <c r="R1447" s="26">
        <v>23.2</v>
      </c>
      <c r="S1447" s="26">
        <v>21</v>
      </c>
      <c r="T1447" s="26">
        <v>21</v>
      </c>
      <c r="U1447" s="26">
        <v>5.7</v>
      </c>
      <c r="V1447" s="26">
        <v>6.7</v>
      </c>
      <c r="W1447" s="26">
        <v>2.7</v>
      </c>
      <c r="X1447" s="26">
        <v>15.5</v>
      </c>
      <c r="Y1447" s="26">
        <v>8.8000000000000007</v>
      </c>
      <c r="Z1447" s="26">
        <v>14.7</v>
      </c>
      <c r="AA1447" s="26">
        <v>11.7</v>
      </c>
      <c r="AB1447" s="26">
        <v>15.1</v>
      </c>
      <c r="AC1447" s="26">
        <v>20.9</v>
      </c>
      <c r="AD1447" s="26">
        <v>16.82</v>
      </c>
      <c r="AE1447" s="26">
        <v>29.33</v>
      </c>
      <c r="AF1447" s="26">
        <v>16.46</v>
      </c>
      <c r="AG1447" s="26"/>
      <c r="AH1447" s="26">
        <v>18</v>
      </c>
    </row>
    <row r="1448" spans="1:35" x14ac:dyDescent="0.2">
      <c r="A1448" s="12" t="s">
        <v>232</v>
      </c>
      <c r="B1448" s="12" t="s">
        <v>231</v>
      </c>
      <c r="C1448" s="12" t="s">
        <v>120</v>
      </c>
      <c r="D1448" s="12" t="s">
        <v>15</v>
      </c>
      <c r="E1448" s="12" t="s">
        <v>6</v>
      </c>
      <c r="F1448" s="12" t="s">
        <v>16</v>
      </c>
      <c r="G1448" s="26">
        <v>3.4</v>
      </c>
      <c r="H1448" s="26">
        <v>10.6</v>
      </c>
      <c r="I1448" s="26">
        <v>6.4</v>
      </c>
      <c r="J1448" s="26">
        <v>7</v>
      </c>
      <c r="K1448" s="26">
        <v>8.6</v>
      </c>
      <c r="L1448" s="26">
        <v>0</v>
      </c>
      <c r="M1448" s="26">
        <v>0</v>
      </c>
      <c r="N1448" s="26">
        <v>11.2</v>
      </c>
      <c r="O1448" s="26">
        <v>4.4000000000000004</v>
      </c>
      <c r="P1448" s="26">
        <v>11.4</v>
      </c>
      <c r="Q1448" s="26">
        <v>0.8</v>
      </c>
      <c r="R1448" s="26">
        <v>0.5</v>
      </c>
      <c r="S1448" s="26">
        <v>8.6999999999999993</v>
      </c>
      <c r="T1448" s="26">
        <v>0</v>
      </c>
      <c r="U1448" s="26">
        <v>7</v>
      </c>
      <c r="V1448" s="26">
        <v>12.7</v>
      </c>
      <c r="W1448" s="26">
        <v>14.9</v>
      </c>
      <c r="X1448" s="26">
        <v>21.7</v>
      </c>
      <c r="Y1448" s="26">
        <v>12.3</v>
      </c>
      <c r="Z1448" s="26">
        <v>43.4</v>
      </c>
      <c r="AA1448" s="26">
        <v>28</v>
      </c>
      <c r="AB1448" s="26">
        <v>27.3</v>
      </c>
      <c r="AC1448" s="26">
        <v>26.45</v>
      </c>
      <c r="AD1448" s="26">
        <v>32.5</v>
      </c>
      <c r="AE1448" s="26">
        <v>26.98</v>
      </c>
      <c r="AF1448" s="26">
        <v>25.81</v>
      </c>
      <c r="AG1448" s="26"/>
      <c r="AH1448" s="26">
        <v>26.88</v>
      </c>
    </row>
    <row r="1449" spans="1:35" x14ac:dyDescent="0.2">
      <c r="A1449" s="12" t="s">
        <v>232</v>
      </c>
      <c r="B1449" s="12" t="s">
        <v>231</v>
      </c>
      <c r="C1449" s="12" t="s">
        <v>121</v>
      </c>
      <c r="D1449" s="12" t="s">
        <v>15</v>
      </c>
      <c r="E1449" s="12" t="s">
        <v>6</v>
      </c>
      <c r="F1449" s="12" t="s">
        <v>16</v>
      </c>
      <c r="G1449" s="26"/>
      <c r="H1449" s="26">
        <v>47.2</v>
      </c>
      <c r="I1449" s="26">
        <v>51</v>
      </c>
      <c r="J1449" s="26">
        <v>35.1</v>
      </c>
      <c r="K1449" s="26">
        <v>58.5</v>
      </c>
      <c r="L1449" s="26">
        <v>61.8</v>
      </c>
      <c r="M1449" s="26">
        <v>67.2</v>
      </c>
      <c r="N1449" s="26">
        <v>100</v>
      </c>
      <c r="O1449" s="26">
        <v>137.19999999999999</v>
      </c>
      <c r="P1449" s="26">
        <v>121.3</v>
      </c>
      <c r="Q1449" s="26">
        <v>124.8</v>
      </c>
      <c r="R1449" s="26">
        <v>131.30000000000001</v>
      </c>
      <c r="S1449" s="26">
        <v>159.1</v>
      </c>
      <c r="T1449" s="26">
        <v>130.1</v>
      </c>
      <c r="U1449" s="26">
        <v>142.80000000000001</v>
      </c>
      <c r="V1449" s="26">
        <v>191.1</v>
      </c>
      <c r="W1449" s="26">
        <v>171.1</v>
      </c>
      <c r="X1449" s="26">
        <v>210.5</v>
      </c>
      <c r="Y1449" s="26">
        <v>200.9</v>
      </c>
      <c r="Z1449" s="26">
        <v>180.2</v>
      </c>
      <c r="AA1449" s="26">
        <v>226.2</v>
      </c>
      <c r="AB1449" s="26">
        <v>194.7</v>
      </c>
      <c r="AC1449" s="26">
        <v>222</v>
      </c>
      <c r="AD1449" s="26">
        <v>164.89</v>
      </c>
      <c r="AE1449" s="26">
        <v>195.65</v>
      </c>
      <c r="AF1449" s="26">
        <v>136.69</v>
      </c>
      <c r="AG1449" s="26"/>
      <c r="AH1449" s="26">
        <v>208.4</v>
      </c>
    </row>
    <row r="1450" spans="1:35" x14ac:dyDescent="0.2">
      <c r="A1450" s="12" t="s">
        <v>232</v>
      </c>
      <c r="B1450" s="12" t="s">
        <v>231</v>
      </c>
      <c r="C1450" s="12" t="s">
        <v>122</v>
      </c>
      <c r="D1450" s="12" t="s">
        <v>15</v>
      </c>
      <c r="E1450" s="12" t="s">
        <v>6</v>
      </c>
      <c r="F1450" s="12" t="s">
        <v>16</v>
      </c>
      <c r="G1450" s="26"/>
      <c r="H1450" s="26">
        <v>6.8</v>
      </c>
      <c r="I1450" s="26"/>
      <c r="J1450" s="26"/>
      <c r="K1450" s="26"/>
      <c r="L1450" s="26"/>
      <c r="M1450" s="26"/>
      <c r="N1450" s="26">
        <v>3.2</v>
      </c>
      <c r="O1450" s="26">
        <v>0.5</v>
      </c>
      <c r="P1450" s="26">
        <v>6.4</v>
      </c>
      <c r="Q1450" s="26">
        <v>10.6</v>
      </c>
      <c r="R1450" s="26">
        <v>5</v>
      </c>
      <c r="S1450" s="26">
        <v>5</v>
      </c>
      <c r="T1450" s="26">
        <v>4.8</v>
      </c>
      <c r="U1450" s="26">
        <v>5.0999999999999996</v>
      </c>
      <c r="V1450" s="26">
        <v>12.5</v>
      </c>
      <c r="W1450" s="26">
        <v>12.7</v>
      </c>
      <c r="X1450" s="26">
        <v>15</v>
      </c>
      <c r="Y1450" s="26">
        <v>15</v>
      </c>
      <c r="Z1450" s="26">
        <v>23.5</v>
      </c>
      <c r="AA1450" s="26">
        <v>38.700000000000003</v>
      </c>
      <c r="AB1450" s="26">
        <v>79.7</v>
      </c>
      <c r="AC1450" s="26">
        <v>94.1</v>
      </c>
      <c r="AD1450" s="26">
        <v>96.61</v>
      </c>
      <c r="AE1450" s="26">
        <v>93.57</v>
      </c>
      <c r="AF1450" s="54"/>
      <c r="AG1450" s="26"/>
      <c r="AH1450" s="26">
        <v>86.9</v>
      </c>
    </row>
    <row r="1451" spans="1:35" x14ac:dyDescent="0.2">
      <c r="A1451" s="12" t="s">
        <v>232</v>
      </c>
      <c r="B1451" s="12" t="s">
        <v>231</v>
      </c>
      <c r="C1451" s="12" t="s">
        <v>123</v>
      </c>
      <c r="D1451" s="12" t="s">
        <v>15</v>
      </c>
      <c r="E1451" s="12" t="s">
        <v>6</v>
      </c>
      <c r="F1451" s="12" t="s">
        <v>16</v>
      </c>
      <c r="G1451" s="26"/>
      <c r="H1451" s="26">
        <v>223.5</v>
      </c>
      <c r="I1451" s="26"/>
      <c r="J1451" s="26"/>
      <c r="K1451" s="26">
        <v>303.10000000000002</v>
      </c>
      <c r="L1451" s="26">
        <v>396.9</v>
      </c>
      <c r="M1451" s="26">
        <v>505</v>
      </c>
      <c r="N1451" s="26">
        <v>735.6</v>
      </c>
      <c r="O1451" s="26">
        <v>1035.8</v>
      </c>
      <c r="P1451" s="26">
        <v>1160.2</v>
      </c>
      <c r="Q1451" s="26">
        <v>749.9</v>
      </c>
      <c r="R1451" s="26">
        <v>1248</v>
      </c>
      <c r="S1451" s="26">
        <v>1318.2</v>
      </c>
      <c r="T1451" s="26">
        <v>1143.5</v>
      </c>
      <c r="U1451" s="26">
        <v>1637.8</v>
      </c>
      <c r="V1451" s="26">
        <v>1573.6</v>
      </c>
      <c r="W1451" s="26">
        <v>1607.5</v>
      </c>
      <c r="X1451" s="26">
        <v>1834.1</v>
      </c>
      <c r="Y1451" s="26">
        <v>1655</v>
      </c>
      <c r="Z1451" s="26">
        <v>1950.6</v>
      </c>
      <c r="AA1451" s="26">
        <v>1953.6</v>
      </c>
      <c r="AB1451" s="26">
        <v>1768.9</v>
      </c>
      <c r="AC1451" s="26">
        <v>2047.1</v>
      </c>
      <c r="AD1451" s="26">
        <v>2108.94</v>
      </c>
      <c r="AE1451" s="26">
        <v>2088.17</v>
      </c>
      <c r="AF1451" s="26">
        <v>1893.13</v>
      </c>
      <c r="AG1451" s="26"/>
      <c r="AH1451" s="26">
        <v>1908</v>
      </c>
    </row>
    <row r="1452" spans="1:35" x14ac:dyDescent="0.2">
      <c r="A1452" s="12" t="s">
        <v>232</v>
      </c>
      <c r="B1452" s="12" t="s">
        <v>231</v>
      </c>
      <c r="C1452" s="12" t="s">
        <v>124</v>
      </c>
      <c r="D1452" s="12" t="s">
        <v>15</v>
      </c>
      <c r="E1452" s="12" t="s">
        <v>6</v>
      </c>
      <c r="F1452" s="12" t="s">
        <v>16</v>
      </c>
      <c r="G1452" s="26"/>
      <c r="H1452" s="26">
        <v>0.8</v>
      </c>
      <c r="I1452" s="26"/>
      <c r="J1452" s="26"/>
      <c r="K1452" s="26"/>
      <c r="L1452" s="26"/>
      <c r="M1452" s="26"/>
      <c r="N1452" s="26"/>
      <c r="O1452" s="26">
        <v>0.2</v>
      </c>
      <c r="P1452" s="26">
        <v>0</v>
      </c>
      <c r="Q1452" s="26">
        <v>0</v>
      </c>
      <c r="R1452" s="26">
        <v>0</v>
      </c>
      <c r="S1452" s="26">
        <v>0</v>
      </c>
      <c r="T1452" s="26">
        <v>0</v>
      </c>
      <c r="U1452" s="26">
        <v>0</v>
      </c>
      <c r="V1452" s="26">
        <v>0</v>
      </c>
      <c r="W1452" s="26">
        <v>1.5</v>
      </c>
      <c r="X1452" s="26">
        <v>0.9</v>
      </c>
      <c r="Y1452" s="26">
        <v>0.7</v>
      </c>
      <c r="Z1452" s="26">
        <v>2.1</v>
      </c>
      <c r="AA1452" s="26">
        <v>2.8</v>
      </c>
      <c r="AB1452" s="26">
        <v>1.2</v>
      </c>
      <c r="AC1452" s="26">
        <v>0.7</v>
      </c>
      <c r="AD1452" s="26">
        <v>1.31</v>
      </c>
      <c r="AE1452" s="26">
        <v>1.88</v>
      </c>
      <c r="AF1452" s="26">
        <v>0.99</v>
      </c>
      <c r="AG1452" s="26"/>
      <c r="AH1452" s="26">
        <v>1</v>
      </c>
    </row>
    <row r="1453" spans="1:35" x14ac:dyDescent="0.2">
      <c r="A1453" s="12" t="s">
        <v>232</v>
      </c>
      <c r="B1453" s="12" t="s">
        <v>231</v>
      </c>
      <c r="C1453" s="12" t="s">
        <v>126</v>
      </c>
      <c r="D1453" s="12" t="s">
        <v>15</v>
      </c>
      <c r="E1453" s="12" t="s">
        <v>6</v>
      </c>
      <c r="F1453" s="12" t="s">
        <v>16</v>
      </c>
      <c r="G1453" s="26">
        <v>0</v>
      </c>
      <c r="H1453" s="26">
        <v>0.1</v>
      </c>
      <c r="I1453" s="26">
        <v>0.1</v>
      </c>
      <c r="J1453" s="26">
        <v>0.1</v>
      </c>
      <c r="K1453" s="26">
        <v>0.1</v>
      </c>
      <c r="L1453" s="26">
        <v>0.2</v>
      </c>
      <c r="M1453" s="26">
        <v>0.2</v>
      </c>
      <c r="N1453" s="26">
        <v>0.2</v>
      </c>
      <c r="O1453" s="26">
        <v>0.2</v>
      </c>
      <c r="P1453" s="26">
        <v>0.2</v>
      </c>
      <c r="Q1453" s="26">
        <v>0.2</v>
      </c>
      <c r="R1453" s="26">
        <v>0.3</v>
      </c>
      <c r="S1453" s="26">
        <v>0.3</v>
      </c>
      <c r="T1453" s="26">
        <v>0.3</v>
      </c>
      <c r="U1453" s="26">
        <v>0.3</v>
      </c>
      <c r="V1453" s="26">
        <v>0.3</v>
      </c>
      <c r="W1453" s="26">
        <v>0.3</v>
      </c>
      <c r="X1453" s="26">
        <v>3</v>
      </c>
      <c r="Y1453" s="26">
        <v>3.1</v>
      </c>
      <c r="Z1453" s="26">
        <v>3.3</v>
      </c>
      <c r="AA1453" s="26">
        <v>3.6</v>
      </c>
      <c r="AB1453" s="26">
        <v>3.8</v>
      </c>
      <c r="AC1453" s="26">
        <v>4.4000000000000004</v>
      </c>
      <c r="AD1453" s="26">
        <v>5.48</v>
      </c>
      <c r="AE1453" s="26">
        <v>3.66</v>
      </c>
      <c r="AF1453" s="26">
        <v>3.78</v>
      </c>
      <c r="AG1453" s="26"/>
      <c r="AH1453" s="26">
        <v>4.0999999999999996</v>
      </c>
    </row>
    <row r="1454" spans="1:35" x14ac:dyDescent="0.2">
      <c r="A1454" s="12" t="s">
        <v>232</v>
      </c>
      <c r="B1454" s="12" t="s">
        <v>231</v>
      </c>
      <c r="C1454" s="12" t="s">
        <v>127</v>
      </c>
      <c r="D1454" s="12" t="s">
        <v>15</v>
      </c>
      <c r="E1454" s="12" t="s">
        <v>6</v>
      </c>
      <c r="F1454" s="12" t="s">
        <v>16</v>
      </c>
      <c r="G1454" s="26"/>
      <c r="H1454" s="26">
        <v>0.1</v>
      </c>
      <c r="I1454" s="26"/>
      <c r="J1454" s="26"/>
      <c r="K1454" s="26">
        <v>0.2</v>
      </c>
      <c r="L1454" s="26">
        <v>0.2</v>
      </c>
      <c r="M1454" s="26">
        <v>0.1</v>
      </c>
      <c r="N1454" s="26">
        <v>0.2</v>
      </c>
      <c r="O1454" s="26">
        <v>0.2</v>
      </c>
      <c r="P1454" s="26">
        <v>0.1</v>
      </c>
      <c r="Q1454" s="26">
        <v>0.1</v>
      </c>
      <c r="R1454" s="26">
        <v>0.1</v>
      </c>
      <c r="S1454" s="26">
        <v>0.5</v>
      </c>
      <c r="T1454" s="26">
        <v>0.6</v>
      </c>
      <c r="U1454" s="26">
        <v>0.7</v>
      </c>
      <c r="V1454" s="26">
        <v>0.4</v>
      </c>
      <c r="W1454" s="26">
        <v>0.5</v>
      </c>
      <c r="X1454" s="26">
        <v>0.2</v>
      </c>
      <c r="Y1454" s="26">
        <v>0.5</v>
      </c>
      <c r="Z1454" s="26">
        <v>0.5</v>
      </c>
      <c r="AA1454" s="26">
        <v>0.4</v>
      </c>
      <c r="AB1454" s="26">
        <v>0.4</v>
      </c>
      <c r="AC1454" s="26">
        <v>0.6</v>
      </c>
      <c r="AD1454" s="26">
        <v>0.49</v>
      </c>
      <c r="AE1454" s="26">
        <v>0.38</v>
      </c>
      <c r="AF1454" s="26">
        <v>0.32</v>
      </c>
      <c r="AG1454" s="26"/>
      <c r="AH1454" s="26">
        <v>0.5</v>
      </c>
    </row>
    <row r="1455" spans="1:35" x14ac:dyDescent="0.2">
      <c r="A1455" s="12" t="s">
        <v>232</v>
      </c>
      <c r="B1455" s="12" t="s">
        <v>231</v>
      </c>
      <c r="C1455" s="12" t="s">
        <v>128</v>
      </c>
      <c r="D1455" s="12" t="s">
        <v>15</v>
      </c>
      <c r="E1455" s="12" t="s">
        <v>6</v>
      </c>
      <c r="F1455" s="12" t="s">
        <v>16</v>
      </c>
      <c r="G1455" s="26"/>
      <c r="H1455" s="26">
        <v>0</v>
      </c>
      <c r="I1455" s="26"/>
      <c r="J1455" s="26"/>
      <c r="K1455" s="26"/>
      <c r="L1455" s="26">
        <v>0</v>
      </c>
      <c r="M1455" s="26">
        <v>0</v>
      </c>
      <c r="N1455" s="26">
        <v>0</v>
      </c>
      <c r="O1455" s="26">
        <v>0.3</v>
      </c>
      <c r="P1455" s="26">
        <v>0.3</v>
      </c>
      <c r="Q1455" s="26">
        <v>0.5</v>
      </c>
      <c r="R1455" s="26">
        <v>0.6</v>
      </c>
      <c r="S1455" s="26">
        <v>0.8</v>
      </c>
      <c r="T1455" s="26">
        <v>0.3</v>
      </c>
      <c r="U1455" s="26">
        <v>0.1</v>
      </c>
      <c r="V1455" s="26">
        <v>0</v>
      </c>
      <c r="W1455" s="26">
        <v>0.1</v>
      </c>
      <c r="X1455" s="26">
        <v>0</v>
      </c>
      <c r="Y1455" s="26">
        <v>0.1</v>
      </c>
      <c r="Z1455" s="26">
        <v>0</v>
      </c>
      <c r="AA1455" s="26">
        <v>0.1</v>
      </c>
      <c r="AB1455" s="26">
        <v>1.37</v>
      </c>
      <c r="AC1455" s="26">
        <v>0.81</v>
      </c>
      <c r="AD1455" s="26">
        <v>1.07</v>
      </c>
      <c r="AE1455" s="26">
        <v>0.75</v>
      </c>
      <c r="AF1455" s="26">
        <v>0.56999999999999995</v>
      </c>
      <c r="AG1455" s="26"/>
      <c r="AH1455" s="26">
        <v>1.0900000000000001</v>
      </c>
    </row>
    <row r="1456" spans="1:35" x14ac:dyDescent="0.2">
      <c r="A1456" s="12" t="s">
        <v>232</v>
      </c>
      <c r="B1456" s="12" t="s">
        <v>231</v>
      </c>
      <c r="C1456" s="12" t="s">
        <v>129</v>
      </c>
      <c r="D1456" s="12" t="s">
        <v>15</v>
      </c>
      <c r="E1456" s="12" t="s">
        <v>6</v>
      </c>
      <c r="F1456" s="12" t="s">
        <v>16</v>
      </c>
      <c r="G1456" s="26"/>
      <c r="H1456" s="26">
        <v>0.1</v>
      </c>
      <c r="I1456" s="26"/>
      <c r="J1456" s="26"/>
      <c r="K1456" s="26"/>
      <c r="L1456" s="26"/>
      <c r="M1456" s="26"/>
      <c r="N1456" s="26">
        <v>0.2</v>
      </c>
      <c r="O1456" s="26">
        <v>0</v>
      </c>
      <c r="P1456" s="26">
        <v>0.1</v>
      </c>
      <c r="Q1456" s="26">
        <v>0.2</v>
      </c>
      <c r="R1456" s="26">
        <v>0.5</v>
      </c>
      <c r="S1456" s="26">
        <v>0</v>
      </c>
      <c r="T1456" s="26">
        <v>0</v>
      </c>
      <c r="U1456" s="26">
        <v>0.4</v>
      </c>
      <c r="V1456" s="26">
        <v>0.3</v>
      </c>
      <c r="W1456" s="26">
        <v>0.8</v>
      </c>
      <c r="X1456" s="26">
        <v>0.5</v>
      </c>
      <c r="Y1456" s="26">
        <v>1.1000000000000001</v>
      </c>
      <c r="Z1456" s="26">
        <v>0</v>
      </c>
      <c r="AA1456" s="26">
        <v>0.1</v>
      </c>
      <c r="AB1456" s="26">
        <v>0.4</v>
      </c>
      <c r="AC1456" s="26">
        <v>0.2</v>
      </c>
      <c r="AD1456" s="26">
        <v>0.3</v>
      </c>
      <c r="AE1456" s="26">
        <v>0.28000000000000003</v>
      </c>
      <c r="AF1456" s="26">
        <v>0.18</v>
      </c>
      <c r="AG1456" s="26"/>
      <c r="AH1456" s="26">
        <v>0.3</v>
      </c>
    </row>
    <row r="1457" spans="1:34" x14ac:dyDescent="0.2">
      <c r="A1457" s="12" t="s">
        <v>232</v>
      </c>
      <c r="B1457" s="12" t="s">
        <v>231</v>
      </c>
      <c r="C1457" s="12" t="s">
        <v>130</v>
      </c>
      <c r="D1457" s="12" t="s">
        <v>15</v>
      </c>
      <c r="E1457" s="12" t="s">
        <v>6</v>
      </c>
      <c r="F1457" s="12" t="s">
        <v>16</v>
      </c>
      <c r="G1457" s="26"/>
      <c r="H1457" s="26">
        <v>0</v>
      </c>
      <c r="I1457" s="26"/>
      <c r="J1457" s="26"/>
      <c r="K1457" s="26"/>
      <c r="L1457" s="26"/>
      <c r="M1457" s="26"/>
      <c r="N1457" s="26">
        <v>0</v>
      </c>
      <c r="O1457" s="26">
        <v>0</v>
      </c>
      <c r="P1457" s="26">
        <v>0</v>
      </c>
      <c r="Q1457" s="26">
        <v>0.1</v>
      </c>
      <c r="R1457" s="26">
        <v>0.3</v>
      </c>
      <c r="S1457" s="26">
        <v>0.1</v>
      </c>
      <c r="T1457" s="26">
        <v>0.3</v>
      </c>
      <c r="U1457" s="26">
        <v>0.4</v>
      </c>
      <c r="V1457" s="26">
        <v>0.2</v>
      </c>
      <c r="W1457" s="26">
        <v>0.4</v>
      </c>
      <c r="X1457" s="26">
        <v>0.2</v>
      </c>
      <c r="Y1457" s="26">
        <v>0.2</v>
      </c>
      <c r="Z1457" s="26">
        <v>0.2</v>
      </c>
      <c r="AA1457" s="26">
        <v>0.1</v>
      </c>
      <c r="AB1457" s="26">
        <v>0.2</v>
      </c>
      <c r="AC1457" s="26">
        <v>0.3</v>
      </c>
      <c r="AD1457" s="26">
        <v>0.28999999999999998</v>
      </c>
      <c r="AE1457" s="26">
        <v>0.13</v>
      </c>
      <c r="AF1457" s="26">
        <v>0.11</v>
      </c>
      <c r="AG1457" s="26"/>
      <c r="AH1457" s="26">
        <v>0.3</v>
      </c>
    </row>
    <row r="1458" spans="1:34" x14ac:dyDescent="0.2">
      <c r="A1458" s="12" t="s">
        <v>232</v>
      </c>
      <c r="B1458" s="12" t="s">
        <v>231</v>
      </c>
      <c r="C1458" s="12" t="s">
        <v>131</v>
      </c>
      <c r="D1458" s="12" t="s">
        <v>15</v>
      </c>
      <c r="E1458" s="12" t="s">
        <v>6</v>
      </c>
      <c r="F1458" s="12" t="s">
        <v>16</v>
      </c>
      <c r="G1458" s="26">
        <v>0</v>
      </c>
      <c r="H1458" s="26">
        <v>0</v>
      </c>
      <c r="I1458" s="26">
        <v>0</v>
      </c>
      <c r="J1458" s="26">
        <v>0</v>
      </c>
      <c r="K1458" s="26">
        <v>0.1</v>
      </c>
      <c r="L1458" s="26">
        <v>0.1</v>
      </c>
      <c r="M1458" s="26">
        <v>0.1</v>
      </c>
      <c r="N1458" s="26">
        <v>0</v>
      </c>
      <c r="O1458" s="26">
        <v>0.1</v>
      </c>
      <c r="P1458" s="26">
        <v>0.1</v>
      </c>
      <c r="Q1458" s="26">
        <v>0.1</v>
      </c>
      <c r="R1458" s="26">
        <v>0.1</v>
      </c>
      <c r="S1458" s="26">
        <v>0.1</v>
      </c>
      <c r="T1458" s="26">
        <v>0.1</v>
      </c>
      <c r="U1458" s="26">
        <v>0.1</v>
      </c>
      <c r="V1458" s="26">
        <v>0.1</v>
      </c>
      <c r="W1458" s="26">
        <v>0.1</v>
      </c>
      <c r="X1458" s="26">
        <v>0</v>
      </c>
      <c r="Y1458" s="26">
        <v>0</v>
      </c>
      <c r="Z1458" s="26">
        <v>0.1</v>
      </c>
      <c r="AA1458" s="26">
        <v>0.1</v>
      </c>
      <c r="AB1458" s="26">
        <v>4.0999999999999996</v>
      </c>
      <c r="AC1458" s="26">
        <v>0.2</v>
      </c>
      <c r="AD1458" s="26">
        <v>0.14000000000000001</v>
      </c>
      <c r="AE1458" s="26">
        <v>0.13</v>
      </c>
      <c r="AF1458" s="26">
        <v>0.1</v>
      </c>
      <c r="AG1458" s="26"/>
      <c r="AH1458" s="26">
        <v>2.2000000000000002</v>
      </c>
    </row>
    <row r="1459" spans="1:34" x14ac:dyDescent="0.2">
      <c r="A1459" s="12" t="s">
        <v>232</v>
      </c>
      <c r="B1459" s="12" t="s">
        <v>231</v>
      </c>
      <c r="C1459" s="12" t="s">
        <v>132</v>
      </c>
      <c r="D1459" s="12" t="s">
        <v>15</v>
      </c>
      <c r="E1459" s="12" t="s">
        <v>6</v>
      </c>
      <c r="F1459" s="12" t="s">
        <v>16</v>
      </c>
      <c r="G1459" s="26"/>
      <c r="H1459" s="26">
        <v>0</v>
      </c>
      <c r="I1459" s="26"/>
      <c r="J1459" s="26"/>
      <c r="K1459" s="26">
        <v>0</v>
      </c>
      <c r="L1459" s="26">
        <v>62.1</v>
      </c>
      <c r="M1459" s="26">
        <v>137.5</v>
      </c>
      <c r="N1459" s="26">
        <v>13.8</v>
      </c>
      <c r="O1459" s="26">
        <v>23.2</v>
      </c>
      <c r="P1459" s="26">
        <v>29.8</v>
      </c>
      <c r="Q1459" s="26">
        <v>34.9</v>
      </c>
      <c r="R1459" s="26">
        <v>119.3</v>
      </c>
      <c r="S1459" s="26">
        <v>110.6</v>
      </c>
      <c r="T1459" s="26">
        <v>143.69999999999999</v>
      </c>
      <c r="U1459" s="26">
        <v>138.4</v>
      </c>
      <c r="V1459" s="26">
        <v>176</v>
      </c>
      <c r="W1459" s="26">
        <v>212.9</v>
      </c>
      <c r="X1459" s="26">
        <v>239.3</v>
      </c>
      <c r="Y1459" s="26">
        <v>735.8</v>
      </c>
      <c r="Z1459" s="26">
        <v>896.8</v>
      </c>
      <c r="AA1459" s="26">
        <v>1175.3</v>
      </c>
      <c r="AB1459" s="26">
        <v>1362</v>
      </c>
      <c r="AC1459" s="26">
        <v>1575.4</v>
      </c>
      <c r="AD1459" s="26">
        <v>1750.76</v>
      </c>
      <c r="AE1459" s="26">
        <v>1921.69</v>
      </c>
      <c r="AF1459" s="54"/>
      <c r="AG1459" s="26"/>
      <c r="AH1459" s="26">
        <v>1468.7</v>
      </c>
    </row>
    <row r="1460" spans="1:34" x14ac:dyDescent="0.2">
      <c r="A1460" s="12" t="s">
        <v>232</v>
      </c>
      <c r="B1460" s="12" t="s">
        <v>231</v>
      </c>
      <c r="C1460" s="12" t="s">
        <v>133</v>
      </c>
      <c r="D1460" s="12" t="s">
        <v>15</v>
      </c>
      <c r="E1460" s="12" t="s">
        <v>6</v>
      </c>
      <c r="F1460" s="12" t="s">
        <v>16</v>
      </c>
      <c r="G1460" s="26"/>
      <c r="H1460" s="26">
        <v>0.4</v>
      </c>
      <c r="I1460" s="26"/>
      <c r="J1460" s="26">
        <v>0.2</v>
      </c>
      <c r="K1460" s="26"/>
      <c r="L1460" s="26">
        <v>4</v>
      </c>
      <c r="M1460" s="26">
        <v>4.4000000000000004</v>
      </c>
      <c r="N1460" s="26">
        <v>10.7</v>
      </c>
      <c r="O1460" s="26">
        <v>10</v>
      </c>
      <c r="P1460" s="26">
        <v>6.6</v>
      </c>
      <c r="Q1460" s="26">
        <v>8.6999999999999993</v>
      </c>
      <c r="R1460" s="26">
        <v>0</v>
      </c>
      <c r="S1460" s="26">
        <v>21.5</v>
      </c>
      <c r="T1460" s="26">
        <v>22</v>
      </c>
      <c r="U1460" s="26">
        <v>22.9</v>
      </c>
      <c r="V1460" s="26">
        <v>23.9</v>
      </c>
      <c r="W1460" s="26">
        <v>25.9</v>
      </c>
      <c r="X1460" s="26">
        <v>27.6</v>
      </c>
      <c r="Y1460" s="26">
        <v>29.7</v>
      </c>
      <c r="Z1460" s="26">
        <v>31.6</v>
      </c>
      <c r="AA1460" s="26">
        <v>32.9</v>
      </c>
      <c r="AB1460" s="26">
        <v>34.799999999999997</v>
      </c>
      <c r="AC1460" s="26">
        <v>37.5</v>
      </c>
      <c r="AD1460" s="26">
        <v>36.14</v>
      </c>
      <c r="AE1460" s="26">
        <v>36.14</v>
      </c>
      <c r="AF1460" s="26">
        <v>7.7</v>
      </c>
      <c r="AG1460" s="26"/>
      <c r="AH1460" s="26">
        <v>36.200000000000003</v>
      </c>
    </row>
    <row r="1461" spans="1:34" x14ac:dyDescent="0.2">
      <c r="A1461" s="12" t="s">
        <v>232</v>
      </c>
      <c r="B1461" s="12" t="s">
        <v>231</v>
      </c>
      <c r="C1461" s="12" t="s">
        <v>134</v>
      </c>
      <c r="D1461" s="12" t="s">
        <v>15</v>
      </c>
      <c r="E1461" s="12" t="s">
        <v>6</v>
      </c>
      <c r="F1461" s="12" t="s">
        <v>16</v>
      </c>
      <c r="G1461" s="26"/>
      <c r="H1461" s="26">
        <v>0</v>
      </c>
      <c r="I1461" s="26"/>
      <c r="J1461" s="26"/>
      <c r="K1461" s="26"/>
      <c r="L1461" s="26"/>
      <c r="M1461" s="26"/>
      <c r="N1461" s="26"/>
      <c r="O1461" s="26"/>
      <c r="P1461" s="26"/>
      <c r="Q1461" s="26"/>
      <c r="R1461" s="26"/>
      <c r="S1461" s="26">
        <v>5.2</v>
      </c>
      <c r="T1461" s="26">
        <v>6.6</v>
      </c>
      <c r="U1461" s="26">
        <v>6.6</v>
      </c>
      <c r="V1461" s="26">
        <v>0</v>
      </c>
      <c r="W1461" s="26">
        <v>14.6</v>
      </c>
      <c r="X1461" s="26">
        <v>18.8</v>
      </c>
      <c r="Y1461" s="26">
        <v>9.1</v>
      </c>
      <c r="Z1461" s="26">
        <v>9.1999999999999993</v>
      </c>
      <c r="AA1461" s="26">
        <v>7.4</v>
      </c>
      <c r="AB1461" s="26">
        <v>9</v>
      </c>
      <c r="AC1461" s="26">
        <v>7.8</v>
      </c>
      <c r="AD1461" s="26">
        <v>12.54</v>
      </c>
      <c r="AE1461" s="26">
        <v>10.95</v>
      </c>
      <c r="AF1461" s="26">
        <v>8.06</v>
      </c>
      <c r="AG1461" s="26"/>
      <c r="AH1461" s="26">
        <v>8.4</v>
      </c>
    </row>
    <row r="1462" spans="1:34" x14ac:dyDescent="0.2">
      <c r="A1462" s="12" t="s">
        <v>232</v>
      </c>
      <c r="B1462" s="12" t="s">
        <v>231</v>
      </c>
      <c r="C1462" s="12" t="s">
        <v>135</v>
      </c>
      <c r="D1462" s="12" t="s">
        <v>15</v>
      </c>
      <c r="E1462" s="12" t="s">
        <v>6</v>
      </c>
      <c r="F1462" s="12" t="s">
        <v>16</v>
      </c>
      <c r="G1462" s="26"/>
      <c r="H1462" s="26">
        <v>0</v>
      </c>
      <c r="I1462" s="26"/>
      <c r="J1462" s="26">
        <v>0</v>
      </c>
      <c r="K1462" s="26">
        <v>0</v>
      </c>
      <c r="L1462" s="26">
        <v>0</v>
      </c>
      <c r="M1462" s="26">
        <v>0.1</v>
      </c>
      <c r="N1462" s="26">
        <v>0.1</v>
      </c>
      <c r="O1462" s="26">
        <v>0.2</v>
      </c>
      <c r="P1462" s="26">
        <v>0.5</v>
      </c>
      <c r="Q1462" s="26">
        <v>0.7</v>
      </c>
      <c r="R1462" s="26">
        <v>0.5</v>
      </c>
      <c r="S1462" s="26">
        <v>0.1</v>
      </c>
      <c r="T1462" s="26">
        <v>0.1</v>
      </c>
      <c r="U1462" s="26">
        <v>164.6</v>
      </c>
      <c r="V1462" s="26">
        <v>0.5</v>
      </c>
      <c r="W1462" s="26">
        <v>0.5</v>
      </c>
      <c r="X1462" s="26">
        <v>0.4</v>
      </c>
      <c r="Y1462" s="26">
        <v>0.6</v>
      </c>
      <c r="Z1462" s="26">
        <v>2.2999999999999998</v>
      </c>
      <c r="AA1462" s="26">
        <v>0.6</v>
      </c>
      <c r="AB1462" s="26">
        <v>1.4</v>
      </c>
      <c r="AC1462" s="26">
        <v>1.3</v>
      </c>
      <c r="AD1462" s="26">
        <v>0.93</v>
      </c>
      <c r="AE1462" s="26">
        <v>1.01</v>
      </c>
      <c r="AF1462" s="26">
        <v>0.55000000000000004</v>
      </c>
      <c r="AG1462" s="26"/>
      <c r="AH1462" s="26">
        <v>1.4</v>
      </c>
    </row>
    <row r="1463" spans="1:34" x14ac:dyDescent="0.2">
      <c r="A1463" s="12" t="s">
        <v>232</v>
      </c>
      <c r="B1463" s="12" t="s">
        <v>231</v>
      </c>
      <c r="C1463" s="12" t="s">
        <v>136</v>
      </c>
      <c r="D1463" s="12" t="s">
        <v>15</v>
      </c>
      <c r="E1463" s="12" t="s">
        <v>6</v>
      </c>
      <c r="F1463" s="12" t="s">
        <v>16</v>
      </c>
      <c r="G1463" s="26">
        <v>1.1000000000000001</v>
      </c>
      <c r="H1463" s="26">
        <v>1.2</v>
      </c>
      <c r="I1463" s="26">
        <v>1.2</v>
      </c>
      <c r="J1463" s="26">
        <v>1.3</v>
      </c>
      <c r="K1463" s="26">
        <v>1.3</v>
      </c>
      <c r="L1463" s="26">
        <v>1.4</v>
      </c>
      <c r="M1463" s="26">
        <v>1.5</v>
      </c>
      <c r="N1463" s="26">
        <v>1.5</v>
      </c>
      <c r="O1463" s="26">
        <v>2.1</v>
      </c>
      <c r="P1463" s="26">
        <v>2.2000000000000002</v>
      </c>
      <c r="Q1463" s="26">
        <v>1.9</v>
      </c>
      <c r="R1463" s="26">
        <v>1.8</v>
      </c>
      <c r="S1463" s="26">
        <v>1.6</v>
      </c>
      <c r="T1463" s="26">
        <v>1.9</v>
      </c>
      <c r="U1463" s="26">
        <v>2.2000000000000002</v>
      </c>
      <c r="V1463" s="26">
        <v>2</v>
      </c>
      <c r="W1463" s="26">
        <v>1.6</v>
      </c>
      <c r="X1463" s="26">
        <v>1</v>
      </c>
      <c r="Y1463" s="26">
        <v>1.4</v>
      </c>
      <c r="Z1463" s="26">
        <v>1.5</v>
      </c>
      <c r="AA1463" s="26">
        <v>1.4</v>
      </c>
      <c r="AB1463" s="26">
        <v>1.5</v>
      </c>
      <c r="AC1463" s="26">
        <v>1.8</v>
      </c>
      <c r="AD1463" s="26">
        <v>1.87</v>
      </c>
      <c r="AE1463" s="26">
        <v>2.59</v>
      </c>
      <c r="AF1463" s="26"/>
      <c r="AG1463" s="26"/>
      <c r="AH1463" s="26">
        <v>1.7</v>
      </c>
    </row>
    <row r="1464" spans="1:34" x14ac:dyDescent="0.2">
      <c r="A1464" s="12" t="s">
        <v>232</v>
      </c>
      <c r="B1464" s="12" t="s">
        <v>231</v>
      </c>
      <c r="C1464" s="12" t="s">
        <v>137</v>
      </c>
      <c r="D1464" s="12" t="s">
        <v>15</v>
      </c>
      <c r="E1464" s="12" t="s">
        <v>6</v>
      </c>
      <c r="F1464" s="12" t="s">
        <v>16</v>
      </c>
      <c r="G1464" s="26"/>
      <c r="H1464" s="26">
        <v>84.7</v>
      </c>
      <c r="I1464" s="26">
        <v>105.3</v>
      </c>
      <c r="J1464" s="26"/>
      <c r="K1464" s="26"/>
      <c r="L1464" s="26">
        <v>207.2</v>
      </c>
      <c r="M1464" s="26">
        <v>213.2</v>
      </c>
      <c r="N1464" s="26">
        <v>197.6</v>
      </c>
      <c r="O1464" s="26">
        <v>128.19999999999999</v>
      </c>
      <c r="P1464" s="26">
        <v>143.1</v>
      </c>
      <c r="Q1464" s="26">
        <v>105.2</v>
      </c>
      <c r="R1464" s="26">
        <v>209.1</v>
      </c>
      <c r="S1464" s="26">
        <v>148.30000000000001</v>
      </c>
      <c r="T1464" s="26">
        <v>134.4</v>
      </c>
      <c r="U1464" s="26">
        <v>144.4</v>
      </c>
      <c r="V1464" s="26">
        <v>188.6</v>
      </c>
      <c r="W1464" s="26">
        <v>192.3</v>
      </c>
      <c r="X1464" s="26">
        <v>149</v>
      </c>
      <c r="Y1464" s="26">
        <v>329.9</v>
      </c>
      <c r="Z1464" s="26">
        <v>151.80000000000001</v>
      </c>
      <c r="AA1464" s="26">
        <v>147.9</v>
      </c>
      <c r="AB1464" s="26">
        <v>226</v>
      </c>
      <c r="AC1464" s="26">
        <v>206.2</v>
      </c>
      <c r="AD1464" s="26">
        <v>110.76</v>
      </c>
      <c r="AE1464" s="26">
        <v>168.67</v>
      </c>
      <c r="AF1464" s="26">
        <v>116.3</v>
      </c>
      <c r="AG1464" s="26"/>
      <c r="AH1464" s="26">
        <v>216.1</v>
      </c>
    </row>
    <row r="1465" spans="1:34" x14ac:dyDescent="0.2">
      <c r="A1465" s="12" t="s">
        <v>232</v>
      </c>
      <c r="B1465" s="12" t="s">
        <v>231</v>
      </c>
      <c r="C1465" s="12" t="s">
        <v>138</v>
      </c>
      <c r="D1465" s="12" t="s">
        <v>15</v>
      </c>
      <c r="E1465" s="12" t="s">
        <v>6</v>
      </c>
      <c r="F1465" s="12" t="s">
        <v>16</v>
      </c>
      <c r="G1465" s="26"/>
      <c r="H1465" s="26">
        <v>0</v>
      </c>
      <c r="I1465" s="26">
        <v>0.5</v>
      </c>
      <c r="J1465" s="26">
        <v>0.5</v>
      </c>
      <c r="K1465" s="26">
        <v>1.1000000000000001</v>
      </c>
      <c r="L1465" s="26">
        <v>0</v>
      </c>
      <c r="M1465" s="26">
        <v>0.1</v>
      </c>
      <c r="N1465" s="26">
        <v>0.3</v>
      </c>
      <c r="O1465" s="26">
        <v>0.2</v>
      </c>
      <c r="P1465" s="26">
        <v>0</v>
      </c>
      <c r="Q1465" s="26">
        <v>0.3</v>
      </c>
      <c r="R1465" s="26">
        <v>0.5</v>
      </c>
      <c r="S1465" s="26">
        <v>0.5</v>
      </c>
      <c r="T1465" s="26">
        <v>0.5</v>
      </c>
      <c r="U1465" s="26">
        <v>5.2</v>
      </c>
      <c r="V1465" s="26">
        <v>0.2</v>
      </c>
      <c r="W1465" s="26">
        <v>0.4</v>
      </c>
      <c r="X1465" s="26">
        <v>0.2</v>
      </c>
      <c r="Y1465" s="26">
        <v>1</v>
      </c>
      <c r="Z1465" s="26">
        <v>0.9</v>
      </c>
      <c r="AA1465" s="26">
        <v>1.2</v>
      </c>
      <c r="AB1465" s="26">
        <v>1.6</v>
      </c>
      <c r="AC1465" s="26">
        <v>2.2999999999999998</v>
      </c>
      <c r="AD1465" s="26">
        <v>2.04</v>
      </c>
      <c r="AE1465" s="26">
        <v>1.62</v>
      </c>
      <c r="AF1465" s="26">
        <v>0.17</v>
      </c>
      <c r="AG1465" s="26"/>
      <c r="AH1465" s="26">
        <v>2</v>
      </c>
    </row>
    <row r="1466" spans="1:34" x14ac:dyDescent="0.2">
      <c r="A1466" s="12" t="s">
        <v>232</v>
      </c>
      <c r="B1466" s="12" t="s">
        <v>231</v>
      </c>
      <c r="C1466" s="12" t="s">
        <v>139</v>
      </c>
      <c r="D1466" s="12" t="s">
        <v>15</v>
      </c>
      <c r="E1466" s="12" t="s">
        <v>6</v>
      </c>
      <c r="F1466" s="12" t="s">
        <v>16</v>
      </c>
      <c r="G1466" s="26"/>
      <c r="H1466" s="26">
        <v>89.2</v>
      </c>
      <c r="I1466" s="26">
        <v>103.3</v>
      </c>
      <c r="J1466" s="26">
        <v>0</v>
      </c>
      <c r="K1466" s="26">
        <v>63.4</v>
      </c>
      <c r="L1466" s="26">
        <v>142.19999999999999</v>
      </c>
      <c r="M1466" s="26">
        <v>205.1</v>
      </c>
      <c r="N1466" s="26">
        <v>152.5</v>
      </c>
      <c r="O1466" s="26">
        <v>194.3</v>
      </c>
      <c r="P1466" s="26">
        <v>256.89999999999998</v>
      </c>
      <c r="Q1466" s="26">
        <v>260.8</v>
      </c>
      <c r="R1466" s="26">
        <v>269.7</v>
      </c>
      <c r="S1466" s="26">
        <v>134.69999999999999</v>
      </c>
      <c r="T1466" s="26">
        <v>111.1</v>
      </c>
      <c r="U1466" s="26">
        <v>168.4</v>
      </c>
      <c r="V1466" s="26">
        <v>253.7</v>
      </c>
      <c r="W1466" s="26">
        <v>173.1</v>
      </c>
      <c r="X1466" s="26">
        <v>209.9</v>
      </c>
      <c r="Y1466" s="26">
        <v>222.6</v>
      </c>
      <c r="Z1466" s="26">
        <v>355</v>
      </c>
      <c r="AA1466" s="26">
        <v>209.2</v>
      </c>
      <c r="AB1466" s="26">
        <v>339.2</v>
      </c>
      <c r="AC1466" s="26">
        <v>400.1</v>
      </c>
      <c r="AD1466" s="26">
        <v>379.3</v>
      </c>
      <c r="AE1466" s="26">
        <v>461.71</v>
      </c>
      <c r="AF1466" s="26">
        <v>262</v>
      </c>
      <c r="AG1466" s="26"/>
      <c r="AH1466" s="26">
        <v>369.7</v>
      </c>
    </row>
    <row r="1467" spans="1:34" x14ac:dyDescent="0.2">
      <c r="A1467" s="12" t="s">
        <v>232</v>
      </c>
      <c r="B1467" s="12" t="s">
        <v>231</v>
      </c>
      <c r="C1467" s="12" t="s">
        <v>253</v>
      </c>
      <c r="D1467" s="12" t="s">
        <v>15</v>
      </c>
      <c r="E1467" s="12" t="s">
        <v>6</v>
      </c>
      <c r="F1467" s="12" t="s">
        <v>16</v>
      </c>
      <c r="G1467" s="26">
        <v>0</v>
      </c>
      <c r="H1467" s="26">
        <v>0</v>
      </c>
      <c r="I1467" s="26"/>
      <c r="J1467" s="26">
        <v>0</v>
      </c>
      <c r="K1467" s="26"/>
      <c r="L1467" s="26"/>
      <c r="M1467" s="26"/>
      <c r="N1467" s="26"/>
      <c r="O1467" s="26"/>
      <c r="P1467" s="26"/>
      <c r="Q1467" s="26"/>
      <c r="R1467" s="26"/>
      <c r="S1467" s="26"/>
      <c r="T1467" s="26"/>
      <c r="U1467" s="26"/>
      <c r="V1467" s="26"/>
      <c r="W1467" s="26"/>
      <c r="X1467" s="26"/>
      <c r="Y1467" s="26"/>
      <c r="Z1467" s="26"/>
      <c r="AA1467" s="26"/>
      <c r="AB1467" s="26">
        <v>1</v>
      </c>
      <c r="AC1467" s="26">
        <v>1</v>
      </c>
      <c r="AD1467" s="26"/>
      <c r="AE1467" s="26">
        <v>4.6399999999999997</v>
      </c>
      <c r="AF1467" s="26">
        <v>14.19</v>
      </c>
      <c r="AG1467" s="26"/>
      <c r="AH1467" s="26">
        <v>1</v>
      </c>
    </row>
    <row r="1468" spans="1:34" x14ac:dyDescent="0.2">
      <c r="A1468" s="12" t="s">
        <v>232</v>
      </c>
      <c r="B1468" s="12" t="s">
        <v>231</v>
      </c>
      <c r="C1468" s="12" t="s">
        <v>140</v>
      </c>
      <c r="D1468" s="12" t="s">
        <v>15</v>
      </c>
      <c r="E1468" s="12" t="s">
        <v>6</v>
      </c>
      <c r="F1468" s="12" t="s">
        <v>16</v>
      </c>
      <c r="G1468" s="26"/>
      <c r="H1468" s="26">
        <v>1.6</v>
      </c>
      <c r="I1468" s="26">
        <v>2.8</v>
      </c>
      <c r="J1468" s="26">
        <v>2.9</v>
      </c>
      <c r="K1468" s="26">
        <v>2.7</v>
      </c>
      <c r="L1468" s="26">
        <v>2.6</v>
      </c>
      <c r="M1468" s="26">
        <v>2.6</v>
      </c>
      <c r="N1468" s="26">
        <v>7.8</v>
      </c>
      <c r="O1468" s="26">
        <v>12.8</v>
      </c>
      <c r="P1468" s="26">
        <v>15.8</v>
      </c>
      <c r="Q1468" s="26">
        <v>11.1</v>
      </c>
      <c r="R1468" s="26">
        <v>6.1</v>
      </c>
      <c r="S1468" s="26">
        <v>6.6</v>
      </c>
      <c r="T1468" s="26">
        <v>5.9</v>
      </c>
      <c r="U1468" s="26">
        <v>8.8000000000000007</v>
      </c>
      <c r="V1468" s="26">
        <v>7</v>
      </c>
      <c r="W1468" s="26">
        <v>14.2</v>
      </c>
      <c r="X1468" s="26">
        <v>9.6999999999999993</v>
      </c>
      <c r="Y1468" s="26">
        <v>12.4</v>
      </c>
      <c r="Z1468" s="26">
        <v>15.4</v>
      </c>
      <c r="AA1468" s="26">
        <v>10.3</v>
      </c>
      <c r="AB1468" s="26">
        <v>13.4</v>
      </c>
      <c r="AC1468" s="26">
        <v>14.3</v>
      </c>
      <c r="AD1468" s="26">
        <v>16.329999999999998</v>
      </c>
      <c r="AE1468" s="26">
        <v>18.02</v>
      </c>
      <c r="AF1468" s="26">
        <v>13.37</v>
      </c>
      <c r="AG1468" s="26"/>
      <c r="AH1468" s="26">
        <v>13.9</v>
      </c>
    </row>
    <row r="1469" spans="1:34" x14ac:dyDescent="0.2">
      <c r="A1469" s="12" t="s">
        <v>232</v>
      </c>
      <c r="B1469" s="12" t="s">
        <v>231</v>
      </c>
      <c r="C1469" s="12" t="s">
        <v>141</v>
      </c>
      <c r="D1469" s="12" t="s">
        <v>15</v>
      </c>
      <c r="E1469" s="12" t="s">
        <v>6</v>
      </c>
      <c r="F1469" s="12" t="s">
        <v>16</v>
      </c>
      <c r="G1469" s="26"/>
      <c r="H1469" s="26">
        <v>0</v>
      </c>
      <c r="I1469" s="26"/>
      <c r="J1469" s="26">
        <v>0</v>
      </c>
      <c r="K1469" s="26"/>
      <c r="L1469" s="26">
        <v>0</v>
      </c>
      <c r="M1469" s="26">
        <v>0</v>
      </c>
      <c r="N1469" s="26">
        <v>0</v>
      </c>
      <c r="O1469" s="26">
        <v>0</v>
      </c>
      <c r="P1469" s="26">
        <v>0</v>
      </c>
      <c r="Q1469" s="26">
        <v>0</v>
      </c>
      <c r="R1469" s="26">
        <v>0</v>
      </c>
      <c r="S1469" s="26">
        <v>0</v>
      </c>
      <c r="T1469" s="26">
        <v>0</v>
      </c>
      <c r="U1469" s="26">
        <v>0</v>
      </c>
      <c r="V1469" s="26">
        <v>0</v>
      </c>
      <c r="W1469" s="26">
        <v>37.200000000000003</v>
      </c>
      <c r="X1469" s="26">
        <v>40.1</v>
      </c>
      <c r="Y1469" s="26">
        <v>42.1</v>
      </c>
      <c r="Z1469" s="26">
        <v>43.6</v>
      </c>
      <c r="AA1469" s="26">
        <v>46.2</v>
      </c>
      <c r="AB1469" s="26">
        <v>50.6</v>
      </c>
      <c r="AC1469" s="26">
        <v>54.7</v>
      </c>
      <c r="AD1469" s="26">
        <v>55</v>
      </c>
      <c r="AE1469" s="26">
        <v>58.91</v>
      </c>
      <c r="AF1469" s="26">
        <v>51.24</v>
      </c>
      <c r="AG1469" s="26"/>
      <c r="AH1469" s="26">
        <v>52.7</v>
      </c>
    </row>
    <row r="1470" spans="1:34" x14ac:dyDescent="0.2">
      <c r="A1470" s="12" t="s">
        <v>232</v>
      </c>
      <c r="B1470" s="12" t="s">
        <v>231</v>
      </c>
      <c r="C1470" s="12" t="s">
        <v>142</v>
      </c>
      <c r="D1470" s="12" t="s">
        <v>15</v>
      </c>
      <c r="E1470" s="12" t="s">
        <v>6</v>
      </c>
      <c r="F1470" s="12" t="s">
        <v>16</v>
      </c>
      <c r="G1470" s="26">
        <v>2.5</v>
      </c>
      <c r="H1470" s="26">
        <v>2.5</v>
      </c>
      <c r="I1470" s="26"/>
      <c r="J1470" s="26">
        <v>3.3</v>
      </c>
      <c r="K1470" s="26"/>
      <c r="L1470" s="26"/>
      <c r="M1470" s="26"/>
      <c r="N1470" s="26">
        <v>5</v>
      </c>
      <c r="O1470" s="26">
        <v>5</v>
      </c>
      <c r="P1470" s="26">
        <v>5</v>
      </c>
      <c r="Q1470" s="26">
        <v>5</v>
      </c>
      <c r="R1470" s="26">
        <v>5</v>
      </c>
      <c r="S1470" s="26">
        <v>5</v>
      </c>
      <c r="T1470" s="26">
        <v>5</v>
      </c>
      <c r="U1470" s="26">
        <v>5</v>
      </c>
      <c r="V1470" s="26">
        <v>0.1</v>
      </c>
      <c r="W1470" s="26">
        <v>0.4</v>
      </c>
      <c r="X1470" s="26">
        <v>1</v>
      </c>
      <c r="Y1470" s="26">
        <v>1.3</v>
      </c>
      <c r="Z1470" s="26">
        <v>2.6</v>
      </c>
      <c r="AA1470" s="26">
        <v>0.7</v>
      </c>
      <c r="AB1470" s="26">
        <v>2.7</v>
      </c>
      <c r="AC1470" s="26">
        <v>1.3</v>
      </c>
      <c r="AD1470" s="26">
        <v>4.01</v>
      </c>
      <c r="AE1470" s="26">
        <v>1.51</v>
      </c>
      <c r="AF1470" s="26">
        <v>1.24</v>
      </c>
      <c r="AG1470" s="26"/>
      <c r="AH1470" s="26">
        <v>2</v>
      </c>
    </row>
    <row r="1471" spans="1:34" x14ac:dyDescent="0.2">
      <c r="A1471" s="12" t="s">
        <v>232</v>
      </c>
      <c r="B1471" s="12" t="s">
        <v>231</v>
      </c>
      <c r="C1471" s="12" t="s">
        <v>143</v>
      </c>
      <c r="D1471" s="12" t="s">
        <v>15</v>
      </c>
      <c r="E1471" s="12" t="s">
        <v>6</v>
      </c>
      <c r="F1471" s="12" t="s">
        <v>16</v>
      </c>
      <c r="G1471" s="26"/>
      <c r="H1471" s="26">
        <v>0</v>
      </c>
      <c r="I1471" s="26"/>
      <c r="J1471" s="26"/>
      <c r="K1471" s="26"/>
      <c r="L1471" s="26">
        <v>0.3</v>
      </c>
      <c r="M1471" s="26">
        <v>11.8</v>
      </c>
      <c r="N1471" s="26">
        <v>0.2</v>
      </c>
      <c r="O1471" s="26">
        <v>1</v>
      </c>
      <c r="P1471" s="26">
        <v>0.8</v>
      </c>
      <c r="Q1471" s="26">
        <v>0.9</v>
      </c>
      <c r="R1471" s="26">
        <v>0.8</v>
      </c>
      <c r="S1471" s="26">
        <v>0.5</v>
      </c>
      <c r="T1471" s="26">
        <v>0.3</v>
      </c>
      <c r="U1471" s="26">
        <v>0.5</v>
      </c>
      <c r="V1471" s="26">
        <v>0.3</v>
      </c>
      <c r="W1471" s="26">
        <v>0.4</v>
      </c>
      <c r="X1471" s="26">
        <v>4.5</v>
      </c>
      <c r="Y1471" s="26">
        <v>1</v>
      </c>
      <c r="Z1471" s="26">
        <v>5.6</v>
      </c>
      <c r="AA1471" s="26">
        <v>8.6</v>
      </c>
      <c r="AB1471" s="26">
        <v>9.5</v>
      </c>
      <c r="AC1471" s="26">
        <v>5</v>
      </c>
      <c r="AD1471" s="26">
        <v>3.14</v>
      </c>
      <c r="AE1471" s="26">
        <v>3.74</v>
      </c>
      <c r="AF1471" s="26">
        <v>1.18</v>
      </c>
      <c r="AG1471" s="26"/>
      <c r="AH1471" s="26">
        <v>7.3</v>
      </c>
    </row>
    <row r="1472" spans="1:34" x14ac:dyDescent="0.2">
      <c r="A1472" s="12" t="s">
        <v>232</v>
      </c>
      <c r="B1472" s="12" t="s">
        <v>231</v>
      </c>
      <c r="C1472" s="12" t="s">
        <v>144</v>
      </c>
      <c r="D1472" s="12" t="s">
        <v>15</v>
      </c>
      <c r="E1472" s="12" t="s">
        <v>6</v>
      </c>
      <c r="F1472" s="12" t="s">
        <v>16</v>
      </c>
      <c r="G1472" s="26"/>
      <c r="H1472" s="26">
        <v>0</v>
      </c>
      <c r="I1472" s="26">
        <v>0</v>
      </c>
      <c r="J1472" s="26">
        <v>0</v>
      </c>
      <c r="K1472" s="26">
        <v>0</v>
      </c>
      <c r="L1472" s="26">
        <v>0</v>
      </c>
      <c r="M1472" s="26"/>
      <c r="N1472" s="26">
        <v>17.3</v>
      </c>
      <c r="O1472" s="26">
        <v>16.5</v>
      </c>
      <c r="P1472" s="26">
        <v>11.6</v>
      </c>
      <c r="Q1472" s="26">
        <v>14.4</v>
      </c>
      <c r="R1472" s="26">
        <v>25.9</v>
      </c>
      <c r="S1472" s="26">
        <v>20</v>
      </c>
      <c r="T1472" s="26">
        <v>30.8</v>
      </c>
      <c r="U1472" s="26">
        <v>10.8</v>
      </c>
      <c r="V1472" s="26">
        <v>34.6</v>
      </c>
      <c r="W1472" s="26">
        <v>44.7</v>
      </c>
      <c r="X1472" s="26">
        <v>60.2</v>
      </c>
      <c r="Y1472" s="26">
        <v>48.8</v>
      </c>
      <c r="Z1472" s="26">
        <v>45.3</v>
      </c>
      <c r="AA1472" s="26">
        <v>96.8</v>
      </c>
      <c r="AB1472" s="26">
        <v>147.19999999999999</v>
      </c>
      <c r="AC1472" s="26">
        <v>122.8</v>
      </c>
      <c r="AD1472" s="26">
        <v>176.57</v>
      </c>
      <c r="AE1472" s="26">
        <v>83.18</v>
      </c>
      <c r="AF1472" s="26">
        <v>28.03</v>
      </c>
      <c r="AG1472" s="26"/>
      <c r="AH1472" s="26">
        <v>135</v>
      </c>
    </row>
    <row r="1473" spans="1:34" x14ac:dyDescent="0.2">
      <c r="A1473" s="12" t="s">
        <v>232</v>
      </c>
      <c r="B1473" s="12" t="s">
        <v>231</v>
      </c>
      <c r="C1473" s="12" t="s">
        <v>145</v>
      </c>
      <c r="D1473" s="12" t="s">
        <v>15</v>
      </c>
      <c r="E1473" s="12" t="s">
        <v>6</v>
      </c>
      <c r="F1473" s="12" t="s">
        <v>16</v>
      </c>
      <c r="G1473" s="26"/>
      <c r="H1473" s="26">
        <v>184.4</v>
      </c>
      <c r="I1473" s="26"/>
      <c r="J1473" s="26">
        <v>192.5</v>
      </c>
      <c r="K1473" s="26">
        <v>226.3</v>
      </c>
      <c r="L1473" s="26">
        <v>260.89999999999998</v>
      </c>
      <c r="M1473" s="26">
        <v>242</v>
      </c>
      <c r="N1473" s="26">
        <v>348.1</v>
      </c>
      <c r="O1473" s="26">
        <v>479.1</v>
      </c>
      <c r="P1473" s="26">
        <v>546.4</v>
      </c>
      <c r="Q1473" s="26">
        <v>507.5</v>
      </c>
      <c r="R1473" s="26">
        <v>636.79999999999995</v>
      </c>
      <c r="S1473" s="26">
        <v>791</v>
      </c>
      <c r="T1473" s="26">
        <v>997.7</v>
      </c>
      <c r="U1473" s="26">
        <v>961.8</v>
      </c>
      <c r="V1473" s="26">
        <v>1114.7</v>
      </c>
      <c r="W1473" s="26">
        <v>988.8</v>
      </c>
      <c r="X1473" s="26">
        <v>900.5</v>
      </c>
      <c r="Y1473" s="26">
        <v>869.6</v>
      </c>
      <c r="Z1473" s="26">
        <v>873</v>
      </c>
      <c r="AA1473" s="26">
        <v>900.5</v>
      </c>
      <c r="AB1473" s="26">
        <v>826.6</v>
      </c>
      <c r="AC1473" s="26">
        <v>1028.5</v>
      </c>
      <c r="AD1473" s="26">
        <v>811.34</v>
      </c>
      <c r="AE1473" s="26">
        <v>1154.6400000000001</v>
      </c>
      <c r="AF1473" s="26">
        <v>863.32</v>
      </c>
      <c r="AG1473" s="26"/>
      <c r="AH1473" s="26">
        <v>927.6</v>
      </c>
    </row>
    <row r="1474" spans="1:34" x14ac:dyDescent="0.2">
      <c r="A1474" s="12" t="s">
        <v>232</v>
      </c>
      <c r="B1474" s="12" t="s">
        <v>231</v>
      </c>
      <c r="C1474" s="12" t="s">
        <v>146</v>
      </c>
      <c r="D1474" s="12" t="s">
        <v>15</v>
      </c>
      <c r="E1474" s="12" t="s">
        <v>6</v>
      </c>
      <c r="F1474" s="12" t="s">
        <v>16</v>
      </c>
      <c r="G1474" s="26"/>
      <c r="H1474" s="26">
        <v>0</v>
      </c>
      <c r="I1474" s="26"/>
      <c r="J1474" s="26"/>
      <c r="K1474" s="26"/>
      <c r="L1474" s="26"/>
      <c r="M1474" s="26"/>
      <c r="N1474" s="26">
        <v>1.5</v>
      </c>
      <c r="O1474" s="26">
        <v>2.4</v>
      </c>
      <c r="P1474" s="26">
        <v>1.8</v>
      </c>
      <c r="Q1474" s="26">
        <v>3.6</v>
      </c>
      <c r="R1474" s="26">
        <v>1.2</v>
      </c>
      <c r="S1474" s="26">
        <v>5</v>
      </c>
      <c r="T1474" s="26">
        <v>10.4</v>
      </c>
      <c r="U1474" s="26">
        <v>3.8</v>
      </c>
      <c r="V1474" s="26">
        <v>6</v>
      </c>
      <c r="W1474" s="26">
        <v>4.8</v>
      </c>
      <c r="X1474" s="26">
        <v>1.9</v>
      </c>
      <c r="Y1474" s="26">
        <v>2.4</v>
      </c>
      <c r="Z1474" s="26">
        <v>1.2</v>
      </c>
      <c r="AA1474" s="26">
        <v>2</v>
      </c>
      <c r="AB1474" s="26">
        <v>2.29</v>
      </c>
      <c r="AC1474" s="26">
        <v>1.3</v>
      </c>
      <c r="AD1474" s="26">
        <v>0.9</v>
      </c>
      <c r="AE1474" s="26">
        <v>0.74</v>
      </c>
      <c r="AF1474" s="26">
        <v>0.72</v>
      </c>
      <c r="AG1474" s="26"/>
      <c r="AH1474" s="26">
        <v>1.8</v>
      </c>
    </row>
    <row r="1475" spans="1:34" x14ac:dyDescent="0.2">
      <c r="A1475" s="12" t="s">
        <v>232</v>
      </c>
      <c r="B1475" s="12" t="s">
        <v>231</v>
      </c>
      <c r="C1475" s="12" t="s">
        <v>238</v>
      </c>
      <c r="D1475" s="12" t="s">
        <v>15</v>
      </c>
      <c r="E1475" s="12" t="s">
        <v>6</v>
      </c>
      <c r="F1475" s="12" t="s">
        <v>16</v>
      </c>
      <c r="G1475" s="26"/>
      <c r="H1475" s="26">
        <v>0</v>
      </c>
      <c r="I1475" s="26"/>
      <c r="J1475" s="26"/>
      <c r="K1475" s="26"/>
      <c r="L1475" s="26"/>
      <c r="M1475" s="26"/>
      <c r="N1475" s="26">
        <v>0.1</v>
      </c>
      <c r="O1475" s="26">
        <v>0.4</v>
      </c>
      <c r="P1475" s="26">
        <v>0.4</v>
      </c>
      <c r="Q1475" s="26">
        <v>0.4</v>
      </c>
      <c r="R1475" s="26">
        <v>0.1</v>
      </c>
      <c r="S1475" s="26">
        <v>0.2</v>
      </c>
      <c r="T1475" s="26"/>
      <c r="U1475" s="26"/>
      <c r="V1475" s="26"/>
      <c r="W1475" s="26"/>
      <c r="X1475" s="26"/>
      <c r="Y1475" s="26"/>
      <c r="Z1475" s="26">
        <v>0.4</v>
      </c>
      <c r="AA1475" s="26"/>
      <c r="AB1475" s="26">
        <v>0.5</v>
      </c>
      <c r="AC1475" s="26">
        <v>0.5</v>
      </c>
      <c r="AD1475" s="26">
        <v>0.15</v>
      </c>
      <c r="AE1475" s="26">
        <v>0.21</v>
      </c>
      <c r="AF1475" s="26">
        <v>0.28999999999999998</v>
      </c>
      <c r="AG1475" s="26"/>
      <c r="AH1475" s="26">
        <v>0.5</v>
      </c>
    </row>
    <row r="1476" spans="1:34" x14ac:dyDescent="0.2">
      <c r="A1476" s="12" t="s">
        <v>232</v>
      </c>
      <c r="B1476" s="12" t="s">
        <v>231</v>
      </c>
      <c r="C1476" s="12" t="s">
        <v>147</v>
      </c>
      <c r="D1476" s="12" t="s">
        <v>15</v>
      </c>
      <c r="E1476" s="12" t="s">
        <v>6</v>
      </c>
      <c r="F1476" s="12" t="s">
        <v>16</v>
      </c>
      <c r="G1476" s="26"/>
      <c r="H1476" s="26">
        <v>0.5</v>
      </c>
      <c r="I1476" s="26"/>
      <c r="J1476" s="26"/>
      <c r="K1476" s="26"/>
      <c r="L1476" s="26"/>
      <c r="M1476" s="26">
        <v>0</v>
      </c>
      <c r="N1476" s="26">
        <v>0</v>
      </c>
      <c r="O1476" s="26">
        <v>0</v>
      </c>
      <c r="P1476" s="26">
        <v>0</v>
      </c>
      <c r="Q1476" s="26">
        <v>0</v>
      </c>
      <c r="R1476" s="26">
        <v>0</v>
      </c>
      <c r="S1476" s="26">
        <v>3.5</v>
      </c>
      <c r="T1476" s="26">
        <v>3.2</v>
      </c>
      <c r="U1476" s="26">
        <v>0</v>
      </c>
      <c r="V1476" s="26">
        <v>4</v>
      </c>
      <c r="W1476" s="26">
        <v>3.7</v>
      </c>
      <c r="X1476" s="26">
        <v>3.1</v>
      </c>
      <c r="Y1476" s="26">
        <v>2.6</v>
      </c>
      <c r="Z1476" s="26">
        <v>4.9000000000000004</v>
      </c>
      <c r="AA1476" s="26">
        <v>6.2</v>
      </c>
      <c r="AB1476" s="26">
        <v>19.3</v>
      </c>
      <c r="AC1476" s="26">
        <v>20.6</v>
      </c>
      <c r="AD1476" s="26">
        <v>19.14</v>
      </c>
      <c r="AE1476" s="26">
        <v>19.8</v>
      </c>
      <c r="AF1476" s="26">
        <v>18.98</v>
      </c>
      <c r="AG1476" s="26"/>
      <c r="AH1476" s="26">
        <v>20</v>
      </c>
    </row>
    <row r="1477" spans="1:34" x14ac:dyDescent="0.2">
      <c r="A1477" s="12" t="s">
        <v>232</v>
      </c>
      <c r="B1477" s="12" t="s">
        <v>231</v>
      </c>
      <c r="C1477" s="12" t="s">
        <v>148</v>
      </c>
      <c r="D1477" s="12" t="s">
        <v>15</v>
      </c>
      <c r="E1477" s="12" t="s">
        <v>6</v>
      </c>
      <c r="F1477" s="12" t="s">
        <v>16</v>
      </c>
      <c r="G1477" s="26"/>
      <c r="H1477" s="26">
        <v>0</v>
      </c>
      <c r="I1477" s="26"/>
      <c r="J1477" s="26"/>
      <c r="K1477" s="26"/>
      <c r="L1477" s="26"/>
      <c r="M1477" s="26"/>
      <c r="N1477" s="26">
        <v>0</v>
      </c>
      <c r="O1477" s="26">
        <v>0.2</v>
      </c>
      <c r="P1477" s="26">
        <v>0.2</v>
      </c>
      <c r="Q1477" s="26">
        <v>0</v>
      </c>
      <c r="R1477" s="26">
        <v>0</v>
      </c>
      <c r="S1477" s="26">
        <v>0</v>
      </c>
      <c r="T1477" s="26">
        <v>0.1</v>
      </c>
      <c r="U1477" s="26">
        <v>0.2</v>
      </c>
      <c r="V1477" s="26">
        <v>0</v>
      </c>
      <c r="W1477" s="26">
        <v>0.1</v>
      </c>
      <c r="X1477" s="26">
        <v>0</v>
      </c>
      <c r="Y1477" s="26">
        <v>0</v>
      </c>
      <c r="Z1477" s="26">
        <v>0.1</v>
      </c>
      <c r="AA1477" s="26">
        <v>0.2</v>
      </c>
      <c r="AB1477" s="26">
        <v>0.1</v>
      </c>
      <c r="AC1477" s="26">
        <v>0.1</v>
      </c>
      <c r="AD1477" s="26">
        <v>7.0000000000000007E-2</v>
      </c>
      <c r="AE1477" s="26">
        <v>0.05</v>
      </c>
      <c r="AF1477" s="26">
        <v>0.04</v>
      </c>
      <c r="AG1477" s="26"/>
      <c r="AH1477" s="26">
        <v>0.1</v>
      </c>
    </row>
    <row r="1478" spans="1:34" x14ac:dyDescent="0.2">
      <c r="A1478" s="12" t="s">
        <v>232</v>
      </c>
      <c r="B1478" s="12" t="s">
        <v>231</v>
      </c>
      <c r="C1478" s="12" t="s">
        <v>149</v>
      </c>
      <c r="D1478" s="12" t="s">
        <v>15</v>
      </c>
      <c r="E1478" s="12" t="s">
        <v>6</v>
      </c>
      <c r="F1478" s="12" t="s">
        <v>16</v>
      </c>
      <c r="G1478" s="26"/>
      <c r="H1478" s="26">
        <v>1.2</v>
      </c>
      <c r="I1478" s="26"/>
      <c r="J1478" s="26">
        <v>0</v>
      </c>
      <c r="K1478" s="26">
        <v>0</v>
      </c>
      <c r="L1478" s="26">
        <v>0</v>
      </c>
      <c r="M1478" s="26">
        <v>3</v>
      </c>
      <c r="N1478" s="26">
        <v>4.0999999999999996</v>
      </c>
      <c r="O1478" s="26">
        <v>6.7</v>
      </c>
      <c r="P1478" s="26">
        <v>6.9</v>
      </c>
      <c r="Q1478" s="26">
        <v>7.9</v>
      </c>
      <c r="R1478" s="26">
        <v>10.4</v>
      </c>
      <c r="S1478" s="26">
        <v>7</v>
      </c>
      <c r="T1478" s="26">
        <v>10.3</v>
      </c>
      <c r="U1478" s="26">
        <v>28.2</v>
      </c>
      <c r="V1478" s="26">
        <v>11.5</v>
      </c>
      <c r="W1478" s="26">
        <v>19.7</v>
      </c>
      <c r="X1478" s="26">
        <v>33.700000000000003</v>
      </c>
      <c r="Y1478" s="26">
        <v>69.7</v>
      </c>
      <c r="Z1478" s="26">
        <v>45.4</v>
      </c>
      <c r="AA1478" s="26">
        <v>56.4</v>
      </c>
      <c r="AB1478" s="26">
        <v>38</v>
      </c>
      <c r="AC1478" s="26">
        <v>53.9</v>
      </c>
      <c r="AD1478" s="26">
        <v>34.24</v>
      </c>
      <c r="AE1478" s="26">
        <v>88.5</v>
      </c>
      <c r="AF1478" s="26">
        <v>39.5</v>
      </c>
      <c r="AG1478" s="26"/>
      <c r="AH1478" s="26">
        <v>46</v>
      </c>
    </row>
    <row r="1479" spans="1:34" x14ac:dyDescent="0.2">
      <c r="A1479" s="12" t="s">
        <v>232</v>
      </c>
      <c r="B1479" s="12" t="s">
        <v>231</v>
      </c>
      <c r="C1479" s="12" t="s">
        <v>150</v>
      </c>
      <c r="D1479" s="12" t="s">
        <v>15</v>
      </c>
      <c r="E1479" s="12" t="s">
        <v>6</v>
      </c>
      <c r="F1479" s="12" t="s">
        <v>16</v>
      </c>
      <c r="G1479" s="26"/>
      <c r="H1479" s="26">
        <v>5.7</v>
      </c>
      <c r="I1479" s="26">
        <v>7.2</v>
      </c>
      <c r="J1479" s="26">
        <v>7.7</v>
      </c>
      <c r="K1479" s="26">
        <v>0.3</v>
      </c>
      <c r="L1479" s="26">
        <v>5.2</v>
      </c>
      <c r="M1479" s="26">
        <v>5.4</v>
      </c>
      <c r="N1479" s="26">
        <v>4.0999999999999996</v>
      </c>
      <c r="O1479" s="26">
        <v>7.2</v>
      </c>
      <c r="P1479" s="26">
        <v>9.1</v>
      </c>
      <c r="Q1479" s="26">
        <v>12.4</v>
      </c>
      <c r="R1479" s="26">
        <v>12.2</v>
      </c>
      <c r="S1479" s="26">
        <v>16.600000000000001</v>
      </c>
      <c r="T1479" s="26">
        <v>28.6</v>
      </c>
      <c r="U1479" s="26">
        <v>29.8</v>
      </c>
      <c r="V1479" s="26">
        <v>24.5</v>
      </c>
      <c r="W1479" s="26">
        <v>31.9</v>
      </c>
      <c r="X1479" s="26">
        <v>30.3</v>
      </c>
      <c r="Y1479" s="26">
        <v>36.200000000000003</v>
      </c>
      <c r="Z1479" s="26">
        <v>31.3</v>
      </c>
      <c r="AA1479" s="26">
        <v>40.4</v>
      </c>
      <c r="AB1479" s="26">
        <v>44.3</v>
      </c>
      <c r="AC1479" s="26">
        <v>37</v>
      </c>
      <c r="AD1479" s="26">
        <v>33.9</v>
      </c>
      <c r="AE1479" s="26">
        <v>32.69</v>
      </c>
      <c r="AF1479" s="26">
        <v>32.11</v>
      </c>
      <c r="AG1479" s="26"/>
      <c r="AH1479" s="26">
        <v>40.700000000000003</v>
      </c>
    </row>
    <row r="1480" spans="1:34" x14ac:dyDescent="0.2">
      <c r="A1480" s="12" t="s">
        <v>232</v>
      </c>
      <c r="B1480" s="12" t="s">
        <v>231</v>
      </c>
      <c r="C1480" s="12" t="s">
        <v>151</v>
      </c>
      <c r="D1480" s="12" t="s">
        <v>15</v>
      </c>
      <c r="E1480" s="12" t="s">
        <v>6</v>
      </c>
      <c r="F1480" s="12" t="s">
        <v>16</v>
      </c>
      <c r="G1480" s="26"/>
      <c r="H1480" s="26">
        <v>19.8</v>
      </c>
      <c r="I1480" s="26"/>
      <c r="J1480" s="26"/>
      <c r="K1480" s="26">
        <v>32.1</v>
      </c>
      <c r="L1480" s="26">
        <v>26.4</v>
      </c>
      <c r="M1480" s="26">
        <v>31</v>
      </c>
      <c r="N1480" s="26">
        <v>61.1</v>
      </c>
      <c r="O1480" s="26">
        <v>58.8</v>
      </c>
      <c r="P1480" s="26">
        <v>93.7</v>
      </c>
      <c r="Q1480" s="26">
        <v>143.1</v>
      </c>
      <c r="R1480" s="26">
        <v>171.2</v>
      </c>
      <c r="S1480" s="26">
        <v>339.8</v>
      </c>
      <c r="T1480" s="26">
        <v>205.5</v>
      </c>
      <c r="U1480" s="26">
        <v>275.2</v>
      </c>
      <c r="V1480" s="26">
        <v>357.6</v>
      </c>
      <c r="W1480" s="26">
        <v>493.7</v>
      </c>
      <c r="X1480" s="26">
        <v>574.9</v>
      </c>
      <c r="Y1480" s="26">
        <v>849.6</v>
      </c>
      <c r="Z1480" s="26">
        <v>922.9</v>
      </c>
      <c r="AA1480" s="26">
        <v>762.6</v>
      </c>
      <c r="AB1480" s="26">
        <v>609.9</v>
      </c>
      <c r="AC1480" s="26">
        <v>493.03</v>
      </c>
      <c r="AD1480" s="26">
        <v>427.73</v>
      </c>
      <c r="AE1480" s="26">
        <v>318.18</v>
      </c>
      <c r="AF1480" s="26">
        <v>147.02000000000001</v>
      </c>
      <c r="AG1480" s="26"/>
      <c r="AH1480" s="26">
        <v>551.47</v>
      </c>
    </row>
    <row r="1481" spans="1:34" x14ac:dyDescent="0.2">
      <c r="A1481" s="12" t="s">
        <v>232</v>
      </c>
      <c r="B1481" s="12" t="s">
        <v>231</v>
      </c>
      <c r="C1481" s="12" t="s">
        <v>152</v>
      </c>
      <c r="D1481" s="12" t="s">
        <v>15</v>
      </c>
      <c r="E1481" s="12" t="s">
        <v>6</v>
      </c>
      <c r="F1481" s="12" t="s">
        <v>16</v>
      </c>
      <c r="G1481" s="26"/>
      <c r="H1481" s="26">
        <v>0.8</v>
      </c>
      <c r="I1481" s="26">
        <v>0.7</v>
      </c>
      <c r="J1481" s="26">
        <v>0.7</v>
      </c>
      <c r="K1481" s="26">
        <v>0.6</v>
      </c>
      <c r="L1481" s="26">
        <v>0.5</v>
      </c>
      <c r="M1481" s="26">
        <v>0.5</v>
      </c>
      <c r="N1481" s="26">
        <v>0.5</v>
      </c>
      <c r="O1481" s="26">
        <v>1.5</v>
      </c>
      <c r="P1481" s="26">
        <v>0.8</v>
      </c>
      <c r="Q1481" s="26">
        <v>1.2</v>
      </c>
      <c r="R1481" s="26">
        <v>1.2</v>
      </c>
      <c r="S1481" s="26">
        <v>2.6</v>
      </c>
      <c r="T1481" s="26">
        <v>4.4000000000000004</v>
      </c>
      <c r="U1481" s="26">
        <v>0.4</v>
      </c>
      <c r="V1481" s="26">
        <v>1</v>
      </c>
      <c r="W1481" s="26">
        <v>0.8</v>
      </c>
      <c r="X1481" s="26">
        <v>3.8</v>
      </c>
      <c r="Y1481" s="26">
        <v>5.6</v>
      </c>
      <c r="Z1481" s="26">
        <v>2.7</v>
      </c>
      <c r="AA1481" s="26">
        <v>8.6</v>
      </c>
      <c r="AB1481" s="26">
        <v>6.9</v>
      </c>
      <c r="AC1481" s="26">
        <v>6.7</v>
      </c>
      <c r="AD1481" s="26">
        <v>5.83</v>
      </c>
      <c r="AE1481" s="26">
        <v>7.73</v>
      </c>
      <c r="AF1481" s="26">
        <v>0.38</v>
      </c>
      <c r="AG1481" s="26"/>
      <c r="AH1481" s="26">
        <v>6.8</v>
      </c>
    </row>
    <row r="1482" spans="1:34" x14ac:dyDescent="0.2">
      <c r="A1482" s="12" t="s">
        <v>232</v>
      </c>
      <c r="B1482" s="12" t="s">
        <v>231</v>
      </c>
      <c r="C1482" s="12" t="s">
        <v>153</v>
      </c>
      <c r="D1482" s="12" t="s">
        <v>15</v>
      </c>
      <c r="E1482" s="12" t="s">
        <v>6</v>
      </c>
      <c r="F1482" s="12" t="s">
        <v>16</v>
      </c>
      <c r="G1482" s="26"/>
      <c r="H1482" s="26">
        <v>0</v>
      </c>
      <c r="I1482" s="26"/>
      <c r="J1482" s="26"/>
      <c r="K1482" s="26"/>
      <c r="L1482" s="26">
        <v>0</v>
      </c>
      <c r="M1482" s="26">
        <v>0</v>
      </c>
      <c r="N1482" s="26">
        <v>0</v>
      </c>
      <c r="O1482" s="26">
        <v>0</v>
      </c>
      <c r="P1482" s="26">
        <v>0</v>
      </c>
      <c r="Q1482" s="26">
        <v>0</v>
      </c>
      <c r="R1482" s="26">
        <v>0</v>
      </c>
      <c r="S1482" s="26">
        <v>0</v>
      </c>
      <c r="T1482" s="26">
        <v>0</v>
      </c>
      <c r="U1482" s="26">
        <v>0</v>
      </c>
      <c r="V1482" s="26">
        <v>0</v>
      </c>
      <c r="W1482" s="26">
        <v>0</v>
      </c>
      <c r="X1482" s="26">
        <v>0</v>
      </c>
      <c r="Y1482" s="26">
        <v>0</v>
      </c>
      <c r="Z1482" s="26">
        <v>0</v>
      </c>
      <c r="AA1482" s="26">
        <v>0</v>
      </c>
      <c r="AB1482" s="26">
        <v>0.1</v>
      </c>
      <c r="AC1482" s="26">
        <v>0.1</v>
      </c>
      <c r="AD1482" s="26">
        <v>0.01</v>
      </c>
      <c r="AE1482" s="26">
        <v>0.02</v>
      </c>
      <c r="AF1482" s="26">
        <v>0</v>
      </c>
      <c r="AG1482" s="26"/>
      <c r="AH1482" s="26">
        <v>0.1</v>
      </c>
    </row>
    <row r="1483" spans="1:34" x14ac:dyDescent="0.2">
      <c r="A1483" s="12" t="s">
        <v>232</v>
      </c>
      <c r="B1483" s="12" t="s">
        <v>231</v>
      </c>
      <c r="C1483" s="12" t="s">
        <v>154</v>
      </c>
      <c r="D1483" s="12" t="s">
        <v>15</v>
      </c>
      <c r="E1483" s="12" t="s">
        <v>6</v>
      </c>
      <c r="F1483" s="12" t="s">
        <v>16</v>
      </c>
      <c r="G1483" s="26"/>
      <c r="H1483" s="26">
        <v>0</v>
      </c>
      <c r="I1483" s="26"/>
      <c r="J1483" s="26">
        <v>0</v>
      </c>
      <c r="K1483" s="26">
        <v>0</v>
      </c>
      <c r="L1483" s="26">
        <v>0</v>
      </c>
      <c r="M1483" s="26">
        <v>0.9</v>
      </c>
      <c r="N1483" s="26">
        <v>0.9</v>
      </c>
      <c r="O1483" s="26">
        <v>1.1000000000000001</v>
      </c>
      <c r="P1483" s="26">
        <v>0</v>
      </c>
      <c r="Q1483" s="26">
        <v>1.2</v>
      </c>
      <c r="R1483" s="26">
        <v>1.4</v>
      </c>
      <c r="S1483" s="26">
        <v>1.5</v>
      </c>
      <c r="T1483" s="26">
        <v>1.6</v>
      </c>
      <c r="U1483" s="26">
        <v>1.7</v>
      </c>
      <c r="V1483" s="26">
        <v>0.2</v>
      </c>
      <c r="W1483" s="26">
        <v>0.1</v>
      </c>
      <c r="X1483" s="26">
        <v>0.3</v>
      </c>
      <c r="Y1483" s="26">
        <v>0</v>
      </c>
      <c r="Z1483" s="26">
        <v>0</v>
      </c>
      <c r="AA1483" s="26">
        <v>0</v>
      </c>
      <c r="AB1483" s="26">
        <v>0</v>
      </c>
      <c r="AC1483" s="26">
        <v>0.3</v>
      </c>
      <c r="AD1483" s="26">
        <v>0.12</v>
      </c>
      <c r="AE1483" s="26">
        <v>0.05</v>
      </c>
      <c r="AF1483" s="26">
        <v>0</v>
      </c>
      <c r="AG1483" s="26"/>
      <c r="AH1483" s="26">
        <v>0.2</v>
      </c>
    </row>
    <row r="1484" spans="1:34" x14ac:dyDescent="0.2">
      <c r="A1484" s="12" t="s">
        <v>232</v>
      </c>
      <c r="B1484" s="12" t="s">
        <v>231</v>
      </c>
      <c r="C1484" s="12" t="s">
        <v>155</v>
      </c>
      <c r="D1484" s="12" t="s">
        <v>15</v>
      </c>
      <c r="E1484" s="12" t="s">
        <v>6</v>
      </c>
      <c r="F1484" s="12" t="s">
        <v>16</v>
      </c>
      <c r="G1484" s="26"/>
      <c r="H1484" s="26">
        <v>30.5</v>
      </c>
      <c r="I1484" s="26">
        <v>37.1</v>
      </c>
      <c r="J1484" s="26">
        <v>42.1</v>
      </c>
      <c r="K1484" s="26">
        <v>45</v>
      </c>
      <c r="L1484" s="26">
        <v>46.9</v>
      </c>
      <c r="M1484" s="26">
        <v>50.1</v>
      </c>
      <c r="N1484" s="26">
        <v>55.8</v>
      </c>
      <c r="O1484" s="26">
        <v>61.2</v>
      </c>
      <c r="P1484" s="26">
        <v>86.2</v>
      </c>
      <c r="Q1484" s="26">
        <v>68.099999999999994</v>
      </c>
      <c r="R1484" s="26">
        <v>92.8</v>
      </c>
      <c r="S1484" s="26">
        <v>105.4</v>
      </c>
      <c r="T1484" s="26">
        <v>174.7</v>
      </c>
      <c r="U1484" s="26">
        <v>219.2</v>
      </c>
      <c r="V1484" s="26">
        <v>264.7</v>
      </c>
      <c r="W1484" s="26">
        <v>327.39999999999998</v>
      </c>
      <c r="X1484" s="26">
        <v>369.8</v>
      </c>
      <c r="Y1484" s="26">
        <v>396.5</v>
      </c>
      <c r="Z1484" s="26">
        <v>426</v>
      </c>
      <c r="AA1484" s="26">
        <v>502.9</v>
      </c>
      <c r="AB1484" s="26">
        <v>530.5</v>
      </c>
      <c r="AC1484" s="26">
        <v>583.6</v>
      </c>
      <c r="AD1484" s="26">
        <v>641.79999999999995</v>
      </c>
      <c r="AE1484" s="26">
        <v>692.62</v>
      </c>
      <c r="AF1484" s="26">
        <v>539.4</v>
      </c>
      <c r="AG1484" s="26"/>
      <c r="AH1484" s="26">
        <v>557.1</v>
      </c>
    </row>
    <row r="1485" spans="1:34" x14ac:dyDescent="0.2">
      <c r="A1485" s="12" t="s">
        <v>232</v>
      </c>
      <c r="B1485" s="12" t="s">
        <v>231</v>
      </c>
      <c r="C1485" s="12" t="s">
        <v>156</v>
      </c>
      <c r="D1485" s="12" t="s">
        <v>15</v>
      </c>
      <c r="E1485" s="12" t="s">
        <v>6</v>
      </c>
      <c r="F1485" s="12" t="s">
        <v>16</v>
      </c>
      <c r="G1485" s="26"/>
      <c r="H1485" s="26">
        <v>0.7</v>
      </c>
      <c r="I1485" s="26"/>
      <c r="J1485" s="26"/>
      <c r="K1485" s="26"/>
      <c r="L1485" s="26">
        <v>1.5</v>
      </c>
      <c r="M1485" s="26">
        <v>1.7</v>
      </c>
      <c r="N1485" s="26">
        <v>2.2000000000000002</v>
      </c>
      <c r="O1485" s="26">
        <v>2.2999999999999998</v>
      </c>
      <c r="P1485" s="26">
        <v>0.4</v>
      </c>
      <c r="Q1485" s="26">
        <v>0</v>
      </c>
      <c r="R1485" s="26">
        <v>0</v>
      </c>
      <c r="S1485" s="26">
        <v>0</v>
      </c>
      <c r="T1485" s="26">
        <v>0</v>
      </c>
      <c r="U1485" s="26">
        <v>0</v>
      </c>
      <c r="V1485" s="26">
        <v>0</v>
      </c>
      <c r="W1485" s="26">
        <v>0</v>
      </c>
      <c r="X1485" s="26">
        <v>5.4</v>
      </c>
      <c r="Y1485" s="26">
        <v>5.8</v>
      </c>
      <c r="Z1485" s="26">
        <v>7.7</v>
      </c>
      <c r="AA1485" s="26">
        <v>8.4</v>
      </c>
      <c r="AB1485" s="26">
        <v>1.4</v>
      </c>
      <c r="AC1485" s="26">
        <v>2</v>
      </c>
      <c r="AD1485" s="26">
        <v>9.9700000000000006</v>
      </c>
      <c r="AE1485" s="26">
        <v>9.4499999999999993</v>
      </c>
      <c r="AF1485" s="26">
        <v>1.64</v>
      </c>
      <c r="AG1485" s="26"/>
      <c r="AH1485" s="26">
        <v>1.7</v>
      </c>
    </row>
    <row r="1486" spans="1:34" x14ac:dyDescent="0.2">
      <c r="A1486" s="12" t="s">
        <v>232</v>
      </c>
      <c r="B1486" s="12" t="s">
        <v>231</v>
      </c>
      <c r="C1486" s="12" t="s">
        <v>157</v>
      </c>
      <c r="D1486" s="12" t="s">
        <v>15</v>
      </c>
      <c r="E1486" s="12" t="s">
        <v>6</v>
      </c>
      <c r="F1486" s="12" t="s">
        <v>16</v>
      </c>
      <c r="G1486" s="26"/>
      <c r="H1486" s="26">
        <v>8.3000000000000007</v>
      </c>
      <c r="I1486" s="26"/>
      <c r="J1486" s="26">
        <v>8.3000000000000007</v>
      </c>
      <c r="K1486" s="26">
        <v>4.8</v>
      </c>
      <c r="L1486" s="26">
        <v>7.6</v>
      </c>
      <c r="M1486" s="26">
        <v>8.5</v>
      </c>
      <c r="N1486" s="26">
        <v>2.2999999999999998</v>
      </c>
      <c r="O1486" s="26">
        <v>11.9</v>
      </c>
      <c r="P1486" s="26">
        <v>13.6</v>
      </c>
      <c r="Q1486" s="26">
        <v>13.3</v>
      </c>
      <c r="R1486" s="26">
        <v>9.8000000000000007</v>
      </c>
      <c r="S1486" s="26">
        <v>10.1</v>
      </c>
      <c r="T1486" s="26">
        <v>11.6</v>
      </c>
      <c r="U1486" s="26">
        <v>7.6</v>
      </c>
      <c r="V1486" s="26">
        <v>9</v>
      </c>
      <c r="W1486" s="26">
        <v>13</v>
      </c>
      <c r="X1486" s="26">
        <v>12.9</v>
      </c>
      <c r="Y1486" s="26">
        <v>15.7</v>
      </c>
      <c r="Z1486" s="26">
        <v>18</v>
      </c>
      <c r="AA1486" s="26">
        <v>19.100000000000001</v>
      </c>
      <c r="AB1486" s="26">
        <v>22</v>
      </c>
      <c r="AC1486" s="26">
        <v>24.7</v>
      </c>
      <c r="AD1486" s="26">
        <v>17.62</v>
      </c>
      <c r="AE1486" s="26">
        <v>28.05</v>
      </c>
      <c r="AF1486" s="26">
        <v>15.47</v>
      </c>
      <c r="AG1486" s="26"/>
      <c r="AH1486" s="26">
        <v>23.4</v>
      </c>
    </row>
    <row r="1487" spans="1:34" x14ac:dyDescent="0.2">
      <c r="A1487" s="12" t="s">
        <v>232</v>
      </c>
      <c r="B1487" s="12" t="s">
        <v>231</v>
      </c>
      <c r="C1487" s="12" t="s">
        <v>158</v>
      </c>
      <c r="D1487" s="12" t="s">
        <v>15</v>
      </c>
      <c r="E1487" s="12" t="s">
        <v>6</v>
      </c>
      <c r="F1487" s="12" t="s">
        <v>16</v>
      </c>
      <c r="G1487" s="26"/>
      <c r="H1487" s="26">
        <v>0</v>
      </c>
      <c r="I1487" s="26"/>
      <c r="J1487" s="26"/>
      <c r="K1487" s="26"/>
      <c r="L1487" s="26"/>
      <c r="M1487" s="26"/>
      <c r="N1487" s="26">
        <v>0</v>
      </c>
      <c r="O1487" s="26">
        <v>0</v>
      </c>
      <c r="P1487" s="26">
        <v>0</v>
      </c>
      <c r="Q1487" s="26">
        <v>0</v>
      </c>
      <c r="R1487" s="26">
        <v>0</v>
      </c>
      <c r="S1487" s="26">
        <v>0</v>
      </c>
      <c r="T1487" s="26">
        <v>0</v>
      </c>
      <c r="U1487" s="26">
        <v>0</v>
      </c>
      <c r="V1487" s="26">
        <v>0</v>
      </c>
      <c r="W1487" s="26">
        <v>0</v>
      </c>
      <c r="X1487" s="26">
        <v>0</v>
      </c>
      <c r="Y1487" s="26">
        <v>0.1</v>
      </c>
      <c r="Z1487" s="26">
        <v>0.3</v>
      </c>
      <c r="AA1487" s="26">
        <v>0.3</v>
      </c>
      <c r="AB1487" s="26">
        <v>0.1</v>
      </c>
      <c r="AC1487" s="26">
        <v>0.5</v>
      </c>
      <c r="AD1487" s="26">
        <v>0.08</v>
      </c>
      <c r="AE1487" s="26">
        <v>0.06</v>
      </c>
      <c r="AF1487" s="26">
        <v>0.06</v>
      </c>
      <c r="AG1487" s="26"/>
      <c r="AH1487" s="26">
        <v>0.3</v>
      </c>
    </row>
    <row r="1488" spans="1:34" x14ac:dyDescent="0.2">
      <c r="A1488" s="12" t="s">
        <v>232</v>
      </c>
      <c r="B1488" s="12" t="s">
        <v>231</v>
      </c>
      <c r="C1488" s="12" t="s">
        <v>159</v>
      </c>
      <c r="D1488" s="12" t="s">
        <v>15</v>
      </c>
      <c r="E1488" s="12" t="s">
        <v>6</v>
      </c>
      <c r="F1488" s="12" t="s">
        <v>16</v>
      </c>
      <c r="G1488" s="26"/>
      <c r="H1488" s="26">
        <v>74.3</v>
      </c>
      <c r="I1488" s="26">
        <v>78.099999999999994</v>
      </c>
      <c r="J1488" s="26">
        <v>94.6</v>
      </c>
      <c r="K1488" s="26">
        <v>100</v>
      </c>
      <c r="L1488" s="26">
        <v>102.1</v>
      </c>
      <c r="M1488" s="26">
        <v>77.900000000000006</v>
      </c>
      <c r="N1488" s="26">
        <v>93.5</v>
      </c>
      <c r="O1488" s="26">
        <v>75.400000000000006</v>
      </c>
      <c r="P1488" s="26">
        <v>112.1</v>
      </c>
      <c r="Q1488" s="26">
        <v>66.7</v>
      </c>
      <c r="R1488" s="26">
        <v>69.5</v>
      </c>
      <c r="S1488" s="26">
        <v>192.2</v>
      </c>
      <c r="T1488" s="26">
        <v>242.4</v>
      </c>
      <c r="U1488" s="26">
        <v>98.5</v>
      </c>
      <c r="V1488" s="26">
        <v>75.3</v>
      </c>
      <c r="W1488" s="26">
        <v>229.6</v>
      </c>
      <c r="X1488" s="26">
        <v>102.5</v>
      </c>
      <c r="Y1488" s="26">
        <v>124.9</v>
      </c>
      <c r="Z1488" s="26">
        <v>260.39999999999998</v>
      </c>
      <c r="AA1488" s="26">
        <v>148.5</v>
      </c>
      <c r="AB1488" s="26">
        <v>216.2</v>
      </c>
      <c r="AC1488" s="26">
        <v>197.7</v>
      </c>
      <c r="AD1488" s="26">
        <v>165.07</v>
      </c>
      <c r="AE1488" s="26">
        <v>246.14</v>
      </c>
      <c r="AF1488" s="54"/>
      <c r="AG1488" s="26"/>
      <c r="AH1488" s="26">
        <v>207</v>
      </c>
    </row>
    <row r="1489" spans="1:34" x14ac:dyDescent="0.2">
      <c r="A1489" s="12" t="s">
        <v>232</v>
      </c>
      <c r="B1489" s="12" t="s">
        <v>231</v>
      </c>
      <c r="C1489" s="12" t="s">
        <v>160</v>
      </c>
      <c r="D1489" s="12" t="s">
        <v>15</v>
      </c>
      <c r="E1489" s="12" t="s">
        <v>6</v>
      </c>
      <c r="F1489" s="12" t="s">
        <v>16</v>
      </c>
      <c r="G1489" s="26"/>
      <c r="H1489" s="26">
        <v>6.6</v>
      </c>
      <c r="I1489" s="26"/>
      <c r="J1489" s="26">
        <v>0</v>
      </c>
      <c r="K1489" s="26"/>
      <c r="L1489" s="26"/>
      <c r="M1489" s="26">
        <v>0</v>
      </c>
      <c r="N1489" s="26">
        <v>44.4</v>
      </c>
      <c r="O1489" s="26">
        <v>39.700000000000003</v>
      </c>
      <c r="P1489" s="26">
        <v>42.6</v>
      </c>
      <c r="Q1489" s="26">
        <v>45.4</v>
      </c>
      <c r="R1489" s="26">
        <v>37.4</v>
      </c>
      <c r="S1489" s="26">
        <v>36.5</v>
      </c>
      <c r="T1489" s="26">
        <v>59.7</v>
      </c>
      <c r="U1489" s="26">
        <v>66.099999999999994</v>
      </c>
      <c r="V1489" s="26">
        <v>104.5</v>
      </c>
      <c r="W1489" s="26">
        <v>120.7</v>
      </c>
      <c r="X1489" s="26">
        <v>130.19999999999999</v>
      </c>
      <c r="Y1489" s="26">
        <v>156.4</v>
      </c>
      <c r="Z1489" s="26">
        <v>168</v>
      </c>
      <c r="AA1489" s="26">
        <v>173.7</v>
      </c>
      <c r="AB1489" s="26">
        <v>207.5</v>
      </c>
      <c r="AC1489" s="26">
        <v>234.9</v>
      </c>
      <c r="AD1489" s="26">
        <v>223.27</v>
      </c>
      <c r="AE1489" s="26">
        <v>199.93</v>
      </c>
      <c r="AF1489" s="26">
        <v>202.85</v>
      </c>
      <c r="AG1489" s="26"/>
      <c r="AH1489" s="26">
        <v>221.2</v>
      </c>
    </row>
    <row r="1490" spans="1:34" x14ac:dyDescent="0.2">
      <c r="A1490" s="12" t="s">
        <v>232</v>
      </c>
      <c r="B1490" s="12" t="s">
        <v>231</v>
      </c>
      <c r="C1490" s="12" t="s">
        <v>161</v>
      </c>
      <c r="D1490" s="12" t="s">
        <v>15</v>
      </c>
      <c r="E1490" s="12" t="s">
        <v>6</v>
      </c>
      <c r="F1490" s="12" t="s">
        <v>16</v>
      </c>
      <c r="G1490" s="26"/>
      <c r="H1490" s="26">
        <v>20.5</v>
      </c>
      <c r="I1490" s="26"/>
      <c r="J1490" s="26"/>
      <c r="K1490" s="26"/>
      <c r="L1490" s="26"/>
      <c r="M1490" s="26"/>
      <c r="N1490" s="26">
        <v>34</v>
      </c>
      <c r="O1490" s="26">
        <v>35.200000000000003</v>
      </c>
      <c r="P1490" s="26">
        <v>37.1</v>
      </c>
      <c r="Q1490" s="26">
        <v>38.299999999999997</v>
      </c>
      <c r="R1490" s="26">
        <v>38.9</v>
      </c>
      <c r="S1490" s="26">
        <v>40.1</v>
      </c>
      <c r="T1490" s="26">
        <v>47</v>
      </c>
      <c r="U1490" s="26">
        <v>50.1</v>
      </c>
      <c r="V1490" s="26">
        <v>53.5</v>
      </c>
      <c r="W1490" s="26">
        <v>62.7</v>
      </c>
      <c r="X1490" s="26">
        <v>69.5</v>
      </c>
      <c r="Y1490" s="26">
        <v>102.7</v>
      </c>
      <c r="Z1490" s="26">
        <v>122.4</v>
      </c>
      <c r="AA1490" s="26">
        <v>152.9</v>
      </c>
      <c r="AB1490" s="26">
        <v>157.80000000000001</v>
      </c>
      <c r="AC1490" s="26">
        <v>158.59</v>
      </c>
      <c r="AD1490" s="26">
        <v>71.88</v>
      </c>
      <c r="AE1490" s="26">
        <v>101.94</v>
      </c>
      <c r="AF1490" s="26">
        <v>116.16</v>
      </c>
      <c r="AG1490" s="26"/>
      <c r="AH1490" s="26">
        <v>158.19999999999999</v>
      </c>
    </row>
    <row r="1491" spans="1:34" x14ac:dyDescent="0.2">
      <c r="A1491" s="12" t="s">
        <v>232</v>
      </c>
      <c r="B1491" s="12" t="s">
        <v>231</v>
      </c>
      <c r="C1491" s="12" t="s">
        <v>162</v>
      </c>
      <c r="D1491" s="12" t="s">
        <v>15</v>
      </c>
      <c r="E1491" s="12" t="s">
        <v>6</v>
      </c>
      <c r="F1491" s="12" t="s">
        <v>16</v>
      </c>
      <c r="G1491" s="26"/>
      <c r="H1491" s="26">
        <v>0</v>
      </c>
      <c r="I1491" s="26">
        <v>0</v>
      </c>
      <c r="J1491" s="26"/>
      <c r="K1491" s="26">
        <v>1</v>
      </c>
      <c r="L1491" s="26">
        <v>1</v>
      </c>
      <c r="M1491" s="26">
        <v>1.3</v>
      </c>
      <c r="N1491" s="26">
        <v>0.7</v>
      </c>
      <c r="O1491" s="26">
        <v>0.8</v>
      </c>
      <c r="P1491" s="26">
        <v>0.8</v>
      </c>
      <c r="Q1491" s="26">
        <v>0.9</v>
      </c>
      <c r="R1491" s="26">
        <v>1</v>
      </c>
      <c r="S1491" s="26">
        <v>1</v>
      </c>
      <c r="T1491" s="26">
        <v>0.5</v>
      </c>
      <c r="U1491" s="26">
        <v>0.8</v>
      </c>
      <c r="V1491" s="26">
        <v>0.8</v>
      </c>
      <c r="W1491" s="26">
        <v>0.8</v>
      </c>
      <c r="X1491" s="26">
        <v>0.8</v>
      </c>
      <c r="Y1491" s="26">
        <v>0.7</v>
      </c>
      <c r="Z1491" s="26">
        <v>0.7</v>
      </c>
      <c r="AA1491" s="26">
        <v>0.7</v>
      </c>
      <c r="AB1491" s="26">
        <v>0.7</v>
      </c>
      <c r="AC1491" s="26">
        <v>9.1999999999999993</v>
      </c>
      <c r="AD1491" s="26">
        <v>9.23</v>
      </c>
      <c r="AE1491" s="26">
        <v>8.8000000000000007</v>
      </c>
      <c r="AF1491" s="26">
        <v>4.99</v>
      </c>
      <c r="AG1491" s="26"/>
      <c r="AH1491" s="26">
        <v>5</v>
      </c>
    </row>
    <row r="1492" spans="1:34" x14ac:dyDescent="0.2">
      <c r="A1492" s="12" t="s">
        <v>232</v>
      </c>
      <c r="B1492" s="12" t="s">
        <v>231</v>
      </c>
      <c r="C1492" s="12" t="s">
        <v>163</v>
      </c>
      <c r="D1492" s="12" t="s">
        <v>15</v>
      </c>
      <c r="E1492" s="12" t="s">
        <v>6</v>
      </c>
      <c r="F1492" s="12" t="s">
        <v>16</v>
      </c>
      <c r="G1492" s="26"/>
      <c r="H1492" s="26">
        <v>18.7</v>
      </c>
      <c r="I1492" s="26"/>
      <c r="J1492" s="26"/>
      <c r="K1492" s="26"/>
      <c r="L1492" s="26">
        <v>1.5</v>
      </c>
      <c r="M1492" s="26">
        <v>18.7</v>
      </c>
      <c r="N1492" s="26">
        <v>19</v>
      </c>
      <c r="O1492" s="26">
        <v>20.5</v>
      </c>
      <c r="P1492" s="26">
        <v>3.3</v>
      </c>
      <c r="Q1492" s="26">
        <v>6.8</v>
      </c>
      <c r="R1492" s="26">
        <v>0.1</v>
      </c>
      <c r="S1492" s="26">
        <v>8.1</v>
      </c>
      <c r="T1492" s="26">
        <v>15.4</v>
      </c>
      <c r="U1492" s="26">
        <v>4.0999999999999996</v>
      </c>
      <c r="V1492" s="26">
        <v>3.4</v>
      </c>
      <c r="W1492" s="26">
        <v>3.6</v>
      </c>
      <c r="X1492" s="26">
        <v>7.9</v>
      </c>
      <c r="Y1492" s="26">
        <v>9.6</v>
      </c>
      <c r="Z1492" s="26">
        <v>16.399999999999999</v>
      </c>
      <c r="AA1492" s="26">
        <v>8.6999999999999993</v>
      </c>
      <c r="AB1492" s="26">
        <v>17.100000000000001</v>
      </c>
      <c r="AC1492" s="26">
        <v>18.5</v>
      </c>
      <c r="AD1492" s="26">
        <v>19.82</v>
      </c>
      <c r="AE1492" s="26">
        <v>16.2</v>
      </c>
      <c r="AF1492" s="26">
        <v>15.76</v>
      </c>
      <c r="AG1492" s="26"/>
      <c r="AH1492" s="26">
        <v>17.8</v>
      </c>
    </row>
    <row r="1493" spans="1:34" x14ac:dyDescent="0.2">
      <c r="A1493" s="12" t="s">
        <v>232</v>
      </c>
      <c r="B1493" s="12" t="s">
        <v>231</v>
      </c>
      <c r="C1493" s="12" t="s">
        <v>0</v>
      </c>
      <c r="D1493" s="12" t="s">
        <v>15</v>
      </c>
      <c r="E1493" s="12" t="s">
        <v>8</v>
      </c>
      <c r="F1493" s="12" t="s">
        <v>17</v>
      </c>
      <c r="G1493" s="26"/>
      <c r="H1493" s="26">
        <v>0</v>
      </c>
      <c r="I1493" s="26"/>
      <c r="J1493" s="26"/>
      <c r="K1493" s="26"/>
      <c r="L1493" s="26"/>
      <c r="M1493" s="26"/>
      <c r="N1493" s="26"/>
      <c r="O1493" s="26"/>
      <c r="P1493" s="26"/>
      <c r="Q1493" s="26"/>
      <c r="R1493" s="26"/>
      <c r="S1493" s="26"/>
      <c r="T1493" s="26"/>
      <c r="U1493" s="26"/>
      <c r="V1493" s="26"/>
      <c r="W1493" s="26">
        <v>0</v>
      </c>
      <c r="X1493" s="26">
        <v>0</v>
      </c>
      <c r="Y1493" s="26">
        <v>0</v>
      </c>
      <c r="Z1493" s="26">
        <v>0</v>
      </c>
      <c r="AA1493" s="26">
        <v>0</v>
      </c>
      <c r="AB1493" s="26">
        <v>0</v>
      </c>
      <c r="AC1493" s="26">
        <v>0</v>
      </c>
      <c r="AD1493" s="26">
        <v>0</v>
      </c>
      <c r="AE1493" s="26">
        <v>0</v>
      </c>
      <c r="AF1493" s="26">
        <v>0</v>
      </c>
      <c r="AG1493" s="26"/>
      <c r="AH1493" s="26">
        <v>0</v>
      </c>
    </row>
    <row r="1494" spans="1:34" x14ac:dyDescent="0.2">
      <c r="A1494" s="12" t="s">
        <v>232</v>
      </c>
      <c r="B1494" s="12" t="s">
        <v>231</v>
      </c>
      <c r="C1494" s="12" t="s">
        <v>21</v>
      </c>
      <c r="D1494" s="12" t="s">
        <v>15</v>
      </c>
      <c r="E1494" s="12" t="s">
        <v>8</v>
      </c>
      <c r="F1494" s="12" t="s">
        <v>17</v>
      </c>
      <c r="G1494" s="26"/>
      <c r="H1494" s="26">
        <v>0</v>
      </c>
      <c r="I1494" s="26"/>
      <c r="J1494" s="26"/>
      <c r="K1494" s="26"/>
      <c r="L1494" s="26"/>
      <c r="M1494" s="26"/>
      <c r="N1494" s="26">
        <v>0</v>
      </c>
      <c r="O1494" s="26">
        <v>0</v>
      </c>
      <c r="P1494" s="26">
        <v>0</v>
      </c>
      <c r="Q1494" s="26">
        <v>0</v>
      </c>
      <c r="R1494" s="26">
        <v>0</v>
      </c>
      <c r="S1494" s="26">
        <v>0</v>
      </c>
      <c r="T1494" s="26">
        <v>0</v>
      </c>
      <c r="U1494" s="26">
        <v>0</v>
      </c>
      <c r="V1494" s="26">
        <v>0</v>
      </c>
      <c r="W1494" s="26">
        <v>0</v>
      </c>
      <c r="X1494" s="26">
        <v>0</v>
      </c>
      <c r="Y1494" s="26">
        <v>0</v>
      </c>
      <c r="Z1494" s="26">
        <v>0</v>
      </c>
      <c r="AA1494" s="26">
        <v>0</v>
      </c>
      <c r="AB1494" s="26">
        <v>0</v>
      </c>
      <c r="AC1494" s="26">
        <v>0</v>
      </c>
      <c r="AD1494" s="26">
        <v>0</v>
      </c>
      <c r="AE1494" s="26">
        <v>0</v>
      </c>
      <c r="AF1494" s="26">
        <v>0</v>
      </c>
      <c r="AG1494" s="26"/>
      <c r="AH1494" s="26">
        <v>0</v>
      </c>
    </row>
    <row r="1495" spans="1:34" x14ac:dyDescent="0.2">
      <c r="A1495" s="12" t="s">
        <v>232</v>
      </c>
      <c r="B1495" s="12" t="s">
        <v>231</v>
      </c>
      <c r="C1495" s="12" t="s">
        <v>22</v>
      </c>
      <c r="D1495" s="12" t="s">
        <v>15</v>
      </c>
      <c r="E1495" s="12" t="s">
        <v>8</v>
      </c>
      <c r="F1495" s="12" t="s">
        <v>17</v>
      </c>
      <c r="G1495" s="26"/>
      <c r="H1495" s="26">
        <v>0</v>
      </c>
      <c r="I1495" s="26"/>
      <c r="J1495" s="26"/>
      <c r="K1495" s="26"/>
      <c r="L1495" s="26">
        <v>0</v>
      </c>
      <c r="M1495" s="26">
        <v>0</v>
      </c>
      <c r="N1495" s="26">
        <v>0</v>
      </c>
      <c r="O1495" s="26">
        <v>0</v>
      </c>
      <c r="P1495" s="26">
        <v>0</v>
      </c>
      <c r="Q1495" s="26">
        <v>0</v>
      </c>
      <c r="R1495" s="26">
        <v>0</v>
      </c>
      <c r="S1495" s="26">
        <v>0</v>
      </c>
      <c r="T1495" s="26">
        <v>0</v>
      </c>
      <c r="U1495" s="26">
        <v>0</v>
      </c>
      <c r="V1495" s="26">
        <v>0</v>
      </c>
      <c r="W1495" s="26">
        <v>0</v>
      </c>
      <c r="X1495" s="26">
        <v>0</v>
      </c>
      <c r="Y1495" s="26">
        <v>0</v>
      </c>
      <c r="Z1495" s="26">
        <v>0</v>
      </c>
      <c r="AA1495" s="26">
        <v>0</v>
      </c>
      <c r="AB1495" s="26">
        <v>0</v>
      </c>
      <c r="AC1495" s="26">
        <v>0</v>
      </c>
      <c r="AD1495" s="26">
        <v>0</v>
      </c>
      <c r="AE1495" s="26">
        <v>0</v>
      </c>
      <c r="AF1495" s="26">
        <v>0</v>
      </c>
      <c r="AG1495" s="26"/>
      <c r="AH1495" s="26">
        <v>0</v>
      </c>
    </row>
    <row r="1496" spans="1:34" x14ac:dyDescent="0.2">
      <c r="A1496" s="12" t="s">
        <v>232</v>
      </c>
      <c r="B1496" s="12" t="s">
        <v>231</v>
      </c>
      <c r="C1496" s="12" t="s">
        <v>23</v>
      </c>
      <c r="D1496" s="12" t="s">
        <v>15</v>
      </c>
      <c r="E1496" s="12" t="s">
        <v>8</v>
      </c>
      <c r="F1496" s="12" t="s">
        <v>17</v>
      </c>
      <c r="G1496" s="26"/>
      <c r="H1496" s="26">
        <v>0</v>
      </c>
      <c r="I1496" s="26"/>
      <c r="J1496" s="26"/>
      <c r="K1496" s="26"/>
      <c r="L1496" s="26"/>
      <c r="M1496" s="26"/>
      <c r="N1496" s="26"/>
      <c r="O1496" s="26"/>
      <c r="P1496" s="26"/>
      <c r="Q1496" s="26">
        <v>0</v>
      </c>
      <c r="R1496" s="26"/>
      <c r="S1496" s="26">
        <v>0</v>
      </c>
      <c r="T1496" s="26">
        <v>0</v>
      </c>
      <c r="U1496" s="26">
        <v>0</v>
      </c>
      <c r="V1496" s="26">
        <v>0</v>
      </c>
      <c r="W1496" s="26">
        <v>0</v>
      </c>
      <c r="X1496" s="26">
        <v>0</v>
      </c>
      <c r="Y1496" s="26">
        <v>0</v>
      </c>
      <c r="Z1496" s="26">
        <v>0</v>
      </c>
      <c r="AA1496" s="26">
        <v>0</v>
      </c>
      <c r="AB1496" s="26">
        <v>0</v>
      </c>
      <c r="AC1496" s="26">
        <v>0</v>
      </c>
      <c r="AD1496" s="26">
        <v>0</v>
      </c>
      <c r="AE1496" s="26">
        <v>0</v>
      </c>
      <c r="AF1496" s="26">
        <v>0</v>
      </c>
      <c r="AG1496" s="26"/>
      <c r="AH1496" s="26">
        <v>0</v>
      </c>
    </row>
    <row r="1497" spans="1:34" x14ac:dyDescent="0.2">
      <c r="A1497" s="12" t="s">
        <v>232</v>
      </c>
      <c r="B1497" s="12" t="s">
        <v>231</v>
      </c>
      <c r="C1497" s="12" t="s">
        <v>24</v>
      </c>
      <c r="D1497" s="12" t="s">
        <v>15</v>
      </c>
      <c r="E1497" s="12" t="s">
        <v>8</v>
      </c>
      <c r="F1497" s="12" t="s">
        <v>17</v>
      </c>
      <c r="G1497" s="26">
        <v>0</v>
      </c>
      <c r="H1497" s="26">
        <v>0</v>
      </c>
      <c r="I1497" s="26">
        <v>0</v>
      </c>
      <c r="J1497" s="26">
        <v>0</v>
      </c>
      <c r="K1497" s="26">
        <v>0</v>
      </c>
      <c r="L1497" s="26">
        <v>0</v>
      </c>
      <c r="M1497" s="26">
        <v>0</v>
      </c>
      <c r="N1497" s="26">
        <v>0</v>
      </c>
      <c r="O1497" s="26">
        <v>0</v>
      </c>
      <c r="P1497" s="26">
        <v>0</v>
      </c>
      <c r="Q1497" s="26">
        <v>0</v>
      </c>
      <c r="R1497" s="26">
        <v>0</v>
      </c>
      <c r="S1497" s="26">
        <v>0</v>
      </c>
      <c r="T1497" s="26">
        <v>0</v>
      </c>
      <c r="U1497" s="26">
        <v>0</v>
      </c>
      <c r="V1497" s="26">
        <v>0</v>
      </c>
      <c r="W1497" s="26">
        <v>0</v>
      </c>
      <c r="X1497" s="26">
        <v>0</v>
      </c>
      <c r="Y1497" s="26">
        <v>0</v>
      </c>
      <c r="Z1497" s="26">
        <v>0</v>
      </c>
      <c r="AA1497" s="26">
        <v>0</v>
      </c>
      <c r="AB1497" s="26">
        <v>0</v>
      </c>
      <c r="AC1497" s="26">
        <v>0</v>
      </c>
      <c r="AD1497" s="26">
        <v>0</v>
      </c>
      <c r="AE1497" s="26">
        <v>0</v>
      </c>
      <c r="AF1497" s="26">
        <v>0</v>
      </c>
      <c r="AG1497" s="26"/>
      <c r="AH1497" s="26">
        <v>0</v>
      </c>
    </row>
    <row r="1498" spans="1:34" x14ac:dyDescent="0.2">
      <c r="A1498" s="12" t="s">
        <v>232</v>
      </c>
      <c r="B1498" s="12" t="s">
        <v>231</v>
      </c>
      <c r="C1498" s="12" t="s">
        <v>25</v>
      </c>
      <c r="D1498" s="12" t="s">
        <v>15</v>
      </c>
      <c r="E1498" s="12" t="s">
        <v>8</v>
      </c>
      <c r="F1498" s="12" t="s">
        <v>17</v>
      </c>
      <c r="G1498" s="26"/>
      <c r="H1498" s="26">
        <v>0</v>
      </c>
      <c r="I1498" s="26"/>
      <c r="J1498" s="26"/>
      <c r="K1498" s="26">
        <v>0</v>
      </c>
      <c r="L1498" s="26">
        <v>0</v>
      </c>
      <c r="M1498" s="26">
        <v>0</v>
      </c>
      <c r="N1498" s="26">
        <v>0</v>
      </c>
      <c r="O1498" s="26">
        <v>0</v>
      </c>
      <c r="P1498" s="26">
        <v>0</v>
      </c>
      <c r="Q1498" s="26">
        <v>0</v>
      </c>
      <c r="R1498" s="26">
        <v>0</v>
      </c>
      <c r="S1498" s="26">
        <v>0</v>
      </c>
      <c r="T1498" s="26">
        <v>0</v>
      </c>
      <c r="U1498" s="26">
        <v>0</v>
      </c>
      <c r="V1498" s="26">
        <v>0</v>
      </c>
      <c r="W1498" s="26">
        <v>0</v>
      </c>
      <c r="X1498" s="26">
        <v>0</v>
      </c>
      <c r="Y1498" s="26">
        <v>0</v>
      </c>
      <c r="Z1498" s="26">
        <v>0</v>
      </c>
      <c r="AA1498" s="26">
        <v>0</v>
      </c>
      <c r="AB1498" s="26">
        <v>0</v>
      </c>
      <c r="AC1498" s="26">
        <v>0</v>
      </c>
      <c r="AD1498" s="26">
        <v>0</v>
      </c>
      <c r="AE1498" s="26">
        <v>0</v>
      </c>
      <c r="AF1498" s="26"/>
      <c r="AG1498" s="26"/>
      <c r="AH1498" s="26">
        <v>0</v>
      </c>
    </row>
    <row r="1499" spans="1:34" x14ac:dyDescent="0.2">
      <c r="A1499" s="12" t="s">
        <v>232</v>
      </c>
      <c r="B1499" s="12" t="s">
        <v>231</v>
      </c>
      <c r="C1499" s="12" t="s">
        <v>26</v>
      </c>
      <c r="D1499" s="12" t="s">
        <v>15</v>
      </c>
      <c r="E1499" s="12" t="s">
        <v>8</v>
      </c>
      <c r="F1499" s="12" t="s">
        <v>17</v>
      </c>
      <c r="G1499" s="26"/>
      <c r="H1499" s="26">
        <v>0</v>
      </c>
      <c r="I1499" s="26"/>
      <c r="J1499" s="26">
        <v>0</v>
      </c>
      <c r="K1499" s="26"/>
      <c r="L1499" s="26"/>
      <c r="M1499" s="26"/>
      <c r="N1499" s="26">
        <v>0</v>
      </c>
      <c r="O1499" s="26">
        <v>0</v>
      </c>
      <c r="P1499" s="26">
        <v>0</v>
      </c>
      <c r="Q1499" s="26">
        <v>0</v>
      </c>
      <c r="R1499" s="26">
        <v>0</v>
      </c>
      <c r="S1499" s="26">
        <v>0</v>
      </c>
      <c r="T1499" s="26">
        <v>0</v>
      </c>
      <c r="U1499" s="26">
        <v>0</v>
      </c>
      <c r="V1499" s="26">
        <v>0</v>
      </c>
      <c r="W1499" s="26">
        <v>0</v>
      </c>
      <c r="X1499" s="26">
        <v>0</v>
      </c>
      <c r="Y1499" s="26">
        <v>0</v>
      </c>
      <c r="Z1499" s="26">
        <v>0</v>
      </c>
      <c r="AA1499" s="26">
        <v>0</v>
      </c>
      <c r="AB1499" s="26">
        <v>0</v>
      </c>
      <c r="AC1499" s="26">
        <v>0</v>
      </c>
      <c r="AD1499" s="26">
        <v>0</v>
      </c>
      <c r="AE1499" s="26">
        <v>0</v>
      </c>
      <c r="AF1499" s="26">
        <v>0</v>
      </c>
      <c r="AG1499" s="26"/>
      <c r="AH1499" s="26">
        <v>0</v>
      </c>
    </row>
    <row r="1500" spans="1:34" x14ac:dyDescent="0.2">
      <c r="A1500" s="12" t="s">
        <v>232</v>
      </c>
      <c r="B1500" s="12" t="s">
        <v>231</v>
      </c>
      <c r="C1500" s="12" t="s">
        <v>27</v>
      </c>
      <c r="D1500" s="12" t="s">
        <v>15</v>
      </c>
      <c r="E1500" s="12" t="s">
        <v>8</v>
      </c>
      <c r="F1500" s="12" t="s">
        <v>17</v>
      </c>
      <c r="G1500" s="26"/>
      <c r="H1500" s="26">
        <v>0</v>
      </c>
      <c r="I1500" s="26"/>
      <c r="J1500" s="26"/>
      <c r="K1500" s="26">
        <v>0</v>
      </c>
      <c r="L1500" s="26">
        <v>0</v>
      </c>
      <c r="M1500" s="26">
        <v>0</v>
      </c>
      <c r="N1500" s="26">
        <v>0</v>
      </c>
      <c r="O1500" s="26">
        <v>0</v>
      </c>
      <c r="P1500" s="26">
        <v>0</v>
      </c>
      <c r="Q1500" s="26">
        <v>0</v>
      </c>
      <c r="R1500" s="26">
        <v>0</v>
      </c>
      <c r="S1500" s="26">
        <v>0</v>
      </c>
      <c r="T1500" s="26">
        <v>0</v>
      </c>
      <c r="U1500" s="26">
        <v>0</v>
      </c>
      <c r="V1500" s="26">
        <v>0</v>
      </c>
      <c r="W1500" s="26">
        <v>0</v>
      </c>
      <c r="X1500" s="26">
        <v>0</v>
      </c>
      <c r="Y1500" s="26">
        <v>0</v>
      </c>
      <c r="Z1500" s="26">
        <v>0</v>
      </c>
      <c r="AA1500" s="26">
        <v>0</v>
      </c>
      <c r="AB1500" s="26">
        <v>0</v>
      </c>
      <c r="AC1500" s="26">
        <v>0</v>
      </c>
      <c r="AD1500" s="26">
        <v>0</v>
      </c>
      <c r="AE1500" s="26">
        <v>0</v>
      </c>
      <c r="AF1500" s="26"/>
      <c r="AG1500" s="26"/>
      <c r="AH1500" s="26">
        <v>0</v>
      </c>
    </row>
    <row r="1501" spans="1:34" x14ac:dyDescent="0.2">
      <c r="A1501" s="12" t="s">
        <v>232</v>
      </c>
      <c r="B1501" s="12" t="s">
        <v>231</v>
      </c>
      <c r="C1501" s="12" t="s">
        <v>28</v>
      </c>
      <c r="D1501" s="12" t="s">
        <v>15</v>
      </c>
      <c r="E1501" s="12" t="s">
        <v>8</v>
      </c>
      <c r="F1501" s="12" t="s">
        <v>17</v>
      </c>
      <c r="G1501" s="26"/>
      <c r="H1501" s="26">
        <v>0</v>
      </c>
      <c r="I1501" s="26">
        <v>0</v>
      </c>
      <c r="J1501" s="26">
        <v>0</v>
      </c>
      <c r="K1501" s="26">
        <v>0</v>
      </c>
      <c r="L1501" s="26">
        <v>0</v>
      </c>
      <c r="M1501" s="26">
        <v>0</v>
      </c>
      <c r="N1501" s="26">
        <v>0</v>
      </c>
      <c r="O1501" s="26">
        <v>0</v>
      </c>
      <c r="P1501" s="26">
        <v>0</v>
      </c>
      <c r="Q1501" s="26">
        <v>0</v>
      </c>
      <c r="R1501" s="26">
        <v>0</v>
      </c>
      <c r="S1501" s="26">
        <v>0</v>
      </c>
      <c r="T1501" s="26">
        <v>0</v>
      </c>
      <c r="U1501" s="26">
        <v>0</v>
      </c>
      <c r="V1501" s="26">
        <v>0</v>
      </c>
      <c r="W1501" s="26">
        <v>0</v>
      </c>
      <c r="X1501" s="26">
        <v>0</v>
      </c>
      <c r="Y1501" s="26">
        <v>0</v>
      </c>
      <c r="Z1501" s="26">
        <v>0</v>
      </c>
      <c r="AA1501" s="26">
        <v>0</v>
      </c>
      <c r="AB1501" s="26">
        <v>0</v>
      </c>
      <c r="AC1501" s="26">
        <v>0</v>
      </c>
      <c r="AD1501" s="26">
        <v>0</v>
      </c>
      <c r="AE1501" s="26">
        <v>0</v>
      </c>
      <c r="AF1501" s="26"/>
      <c r="AG1501" s="26"/>
      <c r="AH1501" s="26">
        <v>0</v>
      </c>
    </row>
    <row r="1502" spans="1:34" x14ac:dyDescent="0.2">
      <c r="A1502" s="12" t="s">
        <v>232</v>
      </c>
      <c r="B1502" s="12" t="s">
        <v>231</v>
      </c>
      <c r="C1502" s="12" t="s">
        <v>29</v>
      </c>
      <c r="D1502" s="12" t="s">
        <v>15</v>
      </c>
      <c r="E1502" s="12" t="s">
        <v>8</v>
      </c>
      <c r="F1502" s="12" t="s">
        <v>17</v>
      </c>
      <c r="G1502" s="26"/>
      <c r="H1502" s="26">
        <v>0</v>
      </c>
      <c r="I1502" s="26">
        <v>0</v>
      </c>
      <c r="J1502" s="26">
        <v>0</v>
      </c>
      <c r="K1502" s="26">
        <v>0</v>
      </c>
      <c r="L1502" s="26">
        <v>0</v>
      </c>
      <c r="M1502" s="26">
        <v>0</v>
      </c>
      <c r="N1502" s="26">
        <v>0</v>
      </c>
      <c r="O1502" s="26">
        <v>0</v>
      </c>
      <c r="P1502" s="26">
        <v>0</v>
      </c>
      <c r="Q1502" s="26">
        <v>0</v>
      </c>
      <c r="R1502" s="26">
        <v>0</v>
      </c>
      <c r="S1502" s="26">
        <v>0</v>
      </c>
      <c r="T1502" s="26">
        <v>0</v>
      </c>
      <c r="U1502" s="26">
        <v>0</v>
      </c>
      <c r="V1502" s="26">
        <v>0</v>
      </c>
      <c r="W1502" s="26">
        <v>0</v>
      </c>
      <c r="X1502" s="26">
        <v>0</v>
      </c>
      <c r="Y1502" s="26">
        <v>0</v>
      </c>
      <c r="Z1502" s="26">
        <v>0</v>
      </c>
      <c r="AA1502" s="26">
        <v>0</v>
      </c>
      <c r="AB1502" s="26">
        <v>0</v>
      </c>
      <c r="AC1502" s="26">
        <v>0</v>
      </c>
      <c r="AD1502" s="26">
        <v>0</v>
      </c>
      <c r="AE1502" s="26">
        <v>0</v>
      </c>
      <c r="AF1502" s="26"/>
      <c r="AG1502" s="26"/>
      <c r="AH1502" s="26">
        <v>0</v>
      </c>
    </row>
    <row r="1503" spans="1:34" x14ac:dyDescent="0.2">
      <c r="A1503" s="12" t="s">
        <v>232</v>
      </c>
      <c r="B1503" s="12" t="s">
        <v>231</v>
      </c>
      <c r="C1503" s="12" t="s">
        <v>30</v>
      </c>
      <c r="D1503" s="12" t="s">
        <v>15</v>
      </c>
      <c r="E1503" s="12" t="s">
        <v>8</v>
      </c>
      <c r="F1503" s="12" t="s">
        <v>17</v>
      </c>
      <c r="G1503" s="26"/>
      <c r="H1503" s="26">
        <v>0</v>
      </c>
      <c r="I1503" s="26"/>
      <c r="J1503" s="26"/>
      <c r="K1503" s="26">
        <v>0</v>
      </c>
      <c r="L1503" s="26">
        <v>0</v>
      </c>
      <c r="M1503" s="26">
        <v>0</v>
      </c>
      <c r="N1503" s="26">
        <v>0</v>
      </c>
      <c r="O1503" s="26">
        <v>0</v>
      </c>
      <c r="P1503" s="26">
        <v>0</v>
      </c>
      <c r="Q1503" s="26">
        <v>0</v>
      </c>
      <c r="R1503" s="26">
        <v>0</v>
      </c>
      <c r="S1503" s="26">
        <v>0</v>
      </c>
      <c r="T1503" s="26">
        <v>0</v>
      </c>
      <c r="U1503" s="26">
        <v>0</v>
      </c>
      <c r="V1503" s="26">
        <v>0</v>
      </c>
      <c r="W1503" s="26">
        <v>0</v>
      </c>
      <c r="X1503" s="26">
        <v>0</v>
      </c>
      <c r="Y1503" s="26">
        <v>0</v>
      </c>
      <c r="Z1503" s="26">
        <v>0</v>
      </c>
      <c r="AA1503" s="26">
        <v>0</v>
      </c>
      <c r="AB1503" s="26">
        <v>0</v>
      </c>
      <c r="AC1503" s="26">
        <v>0</v>
      </c>
      <c r="AD1503" s="26">
        <v>0</v>
      </c>
      <c r="AE1503" s="26">
        <v>0</v>
      </c>
      <c r="AF1503" s="26">
        <v>0</v>
      </c>
      <c r="AG1503" s="26"/>
      <c r="AH1503" s="26">
        <v>0</v>
      </c>
    </row>
    <row r="1504" spans="1:34" x14ac:dyDescent="0.2">
      <c r="A1504" s="12" t="s">
        <v>232</v>
      </c>
      <c r="B1504" s="12" t="s">
        <v>231</v>
      </c>
      <c r="C1504" s="12" t="s">
        <v>31</v>
      </c>
      <c r="D1504" s="12" t="s">
        <v>15</v>
      </c>
      <c r="E1504" s="12" t="s">
        <v>8</v>
      </c>
      <c r="F1504" s="12" t="s">
        <v>17</v>
      </c>
      <c r="G1504" s="26"/>
      <c r="H1504" s="26">
        <v>0</v>
      </c>
      <c r="I1504" s="26"/>
      <c r="J1504" s="26"/>
      <c r="K1504" s="26"/>
      <c r="L1504" s="26"/>
      <c r="M1504" s="26"/>
      <c r="N1504" s="26">
        <v>0</v>
      </c>
      <c r="O1504" s="26">
        <v>0</v>
      </c>
      <c r="P1504" s="26">
        <v>0</v>
      </c>
      <c r="Q1504" s="26">
        <v>0</v>
      </c>
      <c r="R1504" s="26">
        <v>0</v>
      </c>
      <c r="S1504" s="26">
        <v>0</v>
      </c>
      <c r="T1504" s="26">
        <v>0</v>
      </c>
      <c r="U1504" s="26">
        <v>0</v>
      </c>
      <c r="V1504" s="26">
        <v>0</v>
      </c>
      <c r="W1504" s="26">
        <v>0</v>
      </c>
      <c r="X1504" s="26">
        <v>0</v>
      </c>
      <c r="Y1504" s="26">
        <v>0</v>
      </c>
      <c r="Z1504" s="26">
        <v>0</v>
      </c>
      <c r="AA1504" s="26">
        <v>0</v>
      </c>
      <c r="AB1504" s="26">
        <v>0</v>
      </c>
      <c r="AC1504" s="26">
        <v>0</v>
      </c>
      <c r="AD1504" s="26">
        <v>0</v>
      </c>
      <c r="AE1504" s="26">
        <v>0</v>
      </c>
      <c r="AF1504" s="26">
        <v>0</v>
      </c>
      <c r="AG1504" s="26"/>
      <c r="AH1504" s="26">
        <v>0</v>
      </c>
    </row>
    <row r="1505" spans="1:34" x14ac:dyDescent="0.2">
      <c r="A1505" s="12" t="s">
        <v>232</v>
      </c>
      <c r="B1505" s="12" t="s">
        <v>231</v>
      </c>
      <c r="C1505" s="12" t="s">
        <v>32</v>
      </c>
      <c r="D1505" s="12" t="s">
        <v>15</v>
      </c>
      <c r="E1505" s="12" t="s">
        <v>8</v>
      </c>
      <c r="F1505" s="12" t="s">
        <v>17</v>
      </c>
      <c r="G1505" s="26">
        <v>0</v>
      </c>
      <c r="H1505" s="26">
        <v>0</v>
      </c>
      <c r="I1505" s="26">
        <v>0</v>
      </c>
      <c r="J1505" s="26">
        <v>0</v>
      </c>
      <c r="K1505" s="26">
        <v>0</v>
      </c>
      <c r="L1505" s="26"/>
      <c r="M1505" s="26"/>
      <c r="N1505" s="26">
        <v>0</v>
      </c>
      <c r="O1505" s="26">
        <v>0</v>
      </c>
      <c r="P1505" s="26">
        <v>0</v>
      </c>
      <c r="Q1505" s="26">
        <v>0</v>
      </c>
      <c r="R1505" s="26">
        <v>0</v>
      </c>
      <c r="S1505" s="26">
        <v>0</v>
      </c>
      <c r="T1505" s="26">
        <v>0</v>
      </c>
      <c r="U1505" s="26">
        <v>0</v>
      </c>
      <c r="V1505" s="26">
        <v>0</v>
      </c>
      <c r="W1505" s="26">
        <v>0</v>
      </c>
      <c r="X1505" s="26">
        <v>0</v>
      </c>
      <c r="Y1505" s="26">
        <v>0</v>
      </c>
      <c r="Z1505" s="26">
        <v>0</v>
      </c>
      <c r="AA1505" s="26">
        <v>0</v>
      </c>
      <c r="AB1505" s="26">
        <v>0</v>
      </c>
      <c r="AC1505" s="26">
        <v>0</v>
      </c>
      <c r="AD1505" s="26">
        <v>0</v>
      </c>
      <c r="AE1505" s="26">
        <v>0</v>
      </c>
      <c r="AF1505" s="26">
        <v>0</v>
      </c>
      <c r="AG1505" s="26"/>
      <c r="AH1505" s="26">
        <v>0</v>
      </c>
    </row>
    <row r="1506" spans="1:34" x14ac:dyDescent="0.2">
      <c r="A1506" s="12" t="s">
        <v>232</v>
      </c>
      <c r="B1506" s="12" t="s">
        <v>231</v>
      </c>
      <c r="C1506" s="12" t="s">
        <v>33</v>
      </c>
      <c r="D1506" s="12" t="s">
        <v>15</v>
      </c>
      <c r="E1506" s="12" t="s">
        <v>8</v>
      </c>
      <c r="F1506" s="12" t="s">
        <v>17</v>
      </c>
      <c r="G1506" s="26">
        <v>0</v>
      </c>
      <c r="H1506" s="26">
        <v>0</v>
      </c>
      <c r="I1506" s="26"/>
      <c r="J1506" s="26">
        <v>0</v>
      </c>
      <c r="K1506" s="26"/>
      <c r="L1506" s="26"/>
      <c r="M1506" s="26"/>
      <c r="N1506" s="26">
        <v>0</v>
      </c>
      <c r="O1506" s="26">
        <v>0</v>
      </c>
      <c r="P1506" s="26">
        <v>0</v>
      </c>
      <c r="Q1506" s="26">
        <v>0</v>
      </c>
      <c r="R1506" s="26">
        <v>0</v>
      </c>
      <c r="S1506" s="26">
        <v>0</v>
      </c>
      <c r="T1506" s="26"/>
      <c r="U1506" s="26"/>
      <c r="V1506" s="26"/>
      <c r="W1506" s="26">
        <v>0</v>
      </c>
      <c r="X1506" s="26">
        <v>0</v>
      </c>
      <c r="Y1506" s="26">
        <v>0</v>
      </c>
      <c r="Z1506" s="26">
        <v>0</v>
      </c>
      <c r="AA1506" s="26">
        <v>0</v>
      </c>
      <c r="AB1506" s="26">
        <v>0</v>
      </c>
      <c r="AC1506" s="26">
        <v>0</v>
      </c>
      <c r="AD1506" s="26">
        <v>0</v>
      </c>
      <c r="AE1506" s="26">
        <v>0</v>
      </c>
      <c r="AF1506" s="26">
        <v>0</v>
      </c>
      <c r="AG1506" s="26"/>
      <c r="AH1506" s="26">
        <v>0</v>
      </c>
    </row>
    <row r="1507" spans="1:34" x14ac:dyDescent="0.2">
      <c r="A1507" s="12" t="s">
        <v>232</v>
      </c>
      <c r="B1507" s="12" t="s">
        <v>231</v>
      </c>
      <c r="C1507" s="12" t="s">
        <v>34</v>
      </c>
      <c r="D1507" s="12" t="s">
        <v>15</v>
      </c>
      <c r="E1507" s="12" t="s">
        <v>8</v>
      </c>
      <c r="F1507" s="12" t="s">
        <v>17</v>
      </c>
      <c r="G1507" s="26"/>
      <c r="H1507" s="26">
        <v>0</v>
      </c>
      <c r="I1507" s="26"/>
      <c r="J1507" s="26"/>
      <c r="K1507" s="26"/>
      <c r="L1507" s="26"/>
      <c r="M1507" s="26">
        <v>0</v>
      </c>
      <c r="N1507" s="26">
        <v>0</v>
      </c>
      <c r="O1507" s="26">
        <v>0</v>
      </c>
      <c r="P1507" s="26">
        <v>0</v>
      </c>
      <c r="Q1507" s="26">
        <v>0</v>
      </c>
      <c r="R1507" s="26">
        <v>0</v>
      </c>
      <c r="S1507" s="26">
        <v>0</v>
      </c>
      <c r="T1507" s="26">
        <v>0</v>
      </c>
      <c r="U1507" s="26">
        <v>0</v>
      </c>
      <c r="V1507" s="26">
        <v>0</v>
      </c>
      <c r="W1507" s="26">
        <v>0</v>
      </c>
      <c r="X1507" s="26">
        <v>0</v>
      </c>
      <c r="Y1507" s="26">
        <v>0</v>
      </c>
      <c r="Z1507" s="26">
        <v>0</v>
      </c>
      <c r="AA1507" s="26">
        <v>0</v>
      </c>
      <c r="AB1507" s="26">
        <v>0</v>
      </c>
      <c r="AC1507" s="26">
        <v>0</v>
      </c>
      <c r="AD1507" s="26">
        <v>0</v>
      </c>
      <c r="AE1507" s="26">
        <v>0</v>
      </c>
      <c r="AF1507" s="26">
        <v>0</v>
      </c>
      <c r="AG1507" s="26"/>
      <c r="AH1507" s="26">
        <v>0</v>
      </c>
    </row>
    <row r="1508" spans="1:34" x14ac:dyDescent="0.2">
      <c r="A1508" s="12" t="s">
        <v>232</v>
      </c>
      <c r="B1508" s="12" t="s">
        <v>231</v>
      </c>
      <c r="C1508" s="12" t="s">
        <v>35</v>
      </c>
      <c r="D1508" s="12" t="s">
        <v>15</v>
      </c>
      <c r="E1508" s="12" t="s">
        <v>8</v>
      </c>
      <c r="F1508" s="12" t="s">
        <v>17</v>
      </c>
      <c r="G1508" s="26"/>
      <c r="H1508" s="26">
        <v>0</v>
      </c>
      <c r="I1508" s="26">
        <v>0</v>
      </c>
      <c r="J1508" s="26">
        <v>0</v>
      </c>
      <c r="K1508" s="26">
        <v>0</v>
      </c>
      <c r="L1508" s="26">
        <v>0</v>
      </c>
      <c r="M1508" s="26">
        <v>0</v>
      </c>
      <c r="N1508" s="26">
        <v>0</v>
      </c>
      <c r="O1508" s="26">
        <v>0</v>
      </c>
      <c r="P1508" s="26">
        <v>0</v>
      </c>
      <c r="Q1508" s="26">
        <v>0</v>
      </c>
      <c r="R1508" s="26">
        <v>0</v>
      </c>
      <c r="S1508" s="26">
        <v>0</v>
      </c>
      <c r="T1508" s="26">
        <v>0</v>
      </c>
      <c r="U1508" s="26">
        <v>0</v>
      </c>
      <c r="V1508" s="26">
        <v>0</v>
      </c>
      <c r="W1508" s="26">
        <v>0</v>
      </c>
      <c r="X1508" s="26">
        <v>0</v>
      </c>
      <c r="Y1508" s="26">
        <v>0</v>
      </c>
      <c r="Z1508" s="26">
        <v>0</v>
      </c>
      <c r="AA1508" s="26">
        <v>0</v>
      </c>
      <c r="AB1508" s="26">
        <v>0</v>
      </c>
      <c r="AC1508" s="26">
        <v>0</v>
      </c>
      <c r="AD1508" s="26">
        <v>0</v>
      </c>
      <c r="AE1508" s="26">
        <v>0</v>
      </c>
      <c r="AF1508" s="26">
        <v>0</v>
      </c>
      <c r="AG1508" s="26"/>
      <c r="AH1508" s="26">
        <v>0</v>
      </c>
    </row>
    <row r="1509" spans="1:34" x14ac:dyDescent="0.2">
      <c r="A1509" s="12" t="s">
        <v>232</v>
      </c>
      <c r="B1509" s="12" t="s">
        <v>231</v>
      </c>
      <c r="C1509" s="12" t="s">
        <v>36</v>
      </c>
      <c r="D1509" s="12" t="s">
        <v>15</v>
      </c>
      <c r="E1509" s="12" t="s">
        <v>8</v>
      </c>
      <c r="F1509" s="12" t="s">
        <v>17</v>
      </c>
      <c r="G1509" s="26"/>
      <c r="H1509" s="26">
        <v>0</v>
      </c>
      <c r="I1509" s="26"/>
      <c r="J1509" s="26"/>
      <c r="K1509" s="26">
        <v>0</v>
      </c>
      <c r="L1509" s="26">
        <v>0</v>
      </c>
      <c r="M1509" s="26">
        <v>0</v>
      </c>
      <c r="N1509" s="26">
        <v>0</v>
      </c>
      <c r="O1509" s="26">
        <v>0</v>
      </c>
      <c r="P1509" s="26">
        <v>0</v>
      </c>
      <c r="Q1509" s="26">
        <v>0</v>
      </c>
      <c r="R1509" s="26">
        <v>0</v>
      </c>
      <c r="S1509" s="26">
        <v>0</v>
      </c>
      <c r="T1509" s="26">
        <v>0</v>
      </c>
      <c r="U1509" s="26">
        <v>0</v>
      </c>
      <c r="V1509" s="26">
        <v>0</v>
      </c>
      <c r="W1509" s="26">
        <v>0</v>
      </c>
      <c r="X1509" s="26">
        <v>0</v>
      </c>
      <c r="Y1509" s="26">
        <v>0</v>
      </c>
      <c r="Z1509" s="26">
        <v>0</v>
      </c>
      <c r="AA1509" s="26">
        <v>0</v>
      </c>
      <c r="AB1509" s="26">
        <v>0</v>
      </c>
      <c r="AC1509" s="26">
        <v>0</v>
      </c>
      <c r="AD1509" s="26">
        <v>0</v>
      </c>
      <c r="AE1509" s="26">
        <v>0</v>
      </c>
      <c r="AF1509" s="26">
        <v>0</v>
      </c>
      <c r="AG1509" s="26"/>
      <c r="AH1509" s="26">
        <v>0</v>
      </c>
    </row>
    <row r="1510" spans="1:34" x14ac:dyDescent="0.2">
      <c r="A1510" s="12" t="s">
        <v>232</v>
      </c>
      <c r="B1510" s="12" t="s">
        <v>231</v>
      </c>
      <c r="C1510" s="12" t="s">
        <v>37</v>
      </c>
      <c r="D1510" s="12" t="s">
        <v>15</v>
      </c>
      <c r="E1510" s="12" t="s">
        <v>8</v>
      </c>
      <c r="F1510" s="12" t="s">
        <v>17</v>
      </c>
      <c r="G1510" s="26"/>
      <c r="H1510" s="26">
        <v>0</v>
      </c>
      <c r="I1510" s="26">
        <v>0</v>
      </c>
      <c r="J1510" s="26">
        <v>0</v>
      </c>
      <c r="K1510" s="26">
        <v>0</v>
      </c>
      <c r="L1510" s="26">
        <v>0</v>
      </c>
      <c r="M1510" s="26">
        <v>0</v>
      </c>
      <c r="N1510" s="26">
        <v>0</v>
      </c>
      <c r="O1510" s="26">
        <v>0</v>
      </c>
      <c r="P1510" s="26">
        <v>0</v>
      </c>
      <c r="Q1510" s="26">
        <v>0</v>
      </c>
      <c r="R1510" s="26">
        <v>0</v>
      </c>
      <c r="S1510" s="26">
        <v>0</v>
      </c>
      <c r="T1510" s="26">
        <v>0</v>
      </c>
      <c r="U1510" s="26">
        <v>0</v>
      </c>
      <c r="V1510" s="26">
        <v>0</v>
      </c>
      <c r="W1510" s="26">
        <v>0</v>
      </c>
      <c r="X1510" s="26">
        <v>0</v>
      </c>
      <c r="Y1510" s="26">
        <v>0</v>
      </c>
      <c r="Z1510" s="26">
        <v>0</v>
      </c>
      <c r="AA1510" s="26">
        <v>0</v>
      </c>
      <c r="AB1510" s="26">
        <v>0</v>
      </c>
      <c r="AC1510" s="26">
        <v>0</v>
      </c>
      <c r="AD1510" s="26">
        <v>0</v>
      </c>
      <c r="AE1510" s="26">
        <v>0</v>
      </c>
      <c r="AF1510" s="26">
        <v>0</v>
      </c>
      <c r="AG1510" s="26"/>
      <c r="AH1510" s="26">
        <v>0</v>
      </c>
    </row>
    <row r="1511" spans="1:34" x14ac:dyDescent="0.2">
      <c r="A1511" s="12" t="s">
        <v>232</v>
      </c>
      <c r="B1511" s="12" t="s">
        <v>231</v>
      </c>
      <c r="C1511" s="12" t="s">
        <v>38</v>
      </c>
      <c r="D1511" s="12" t="s">
        <v>15</v>
      </c>
      <c r="E1511" s="12" t="s">
        <v>8</v>
      </c>
      <c r="F1511" s="12" t="s">
        <v>17</v>
      </c>
      <c r="G1511" s="26"/>
      <c r="H1511" s="26">
        <v>0</v>
      </c>
      <c r="I1511" s="26"/>
      <c r="J1511" s="26"/>
      <c r="K1511" s="26">
        <v>0</v>
      </c>
      <c r="L1511" s="26">
        <v>0</v>
      </c>
      <c r="M1511" s="26">
        <v>0</v>
      </c>
      <c r="N1511" s="26">
        <v>0</v>
      </c>
      <c r="O1511" s="26">
        <v>0</v>
      </c>
      <c r="P1511" s="26">
        <v>0</v>
      </c>
      <c r="Q1511" s="26">
        <v>0</v>
      </c>
      <c r="R1511" s="26">
        <v>0</v>
      </c>
      <c r="S1511" s="26">
        <v>0</v>
      </c>
      <c r="T1511" s="26">
        <v>0</v>
      </c>
      <c r="U1511" s="26">
        <v>0</v>
      </c>
      <c r="V1511" s="26">
        <v>0</v>
      </c>
      <c r="W1511" s="26">
        <v>0</v>
      </c>
      <c r="X1511" s="26">
        <v>0</v>
      </c>
      <c r="Y1511" s="26">
        <v>0</v>
      </c>
      <c r="Z1511" s="26">
        <v>0</v>
      </c>
      <c r="AA1511" s="26">
        <v>0</v>
      </c>
      <c r="AB1511" s="26">
        <v>0</v>
      </c>
      <c r="AC1511" s="26">
        <v>0</v>
      </c>
      <c r="AD1511" s="26">
        <v>0</v>
      </c>
      <c r="AE1511" s="26">
        <v>0</v>
      </c>
      <c r="AF1511" s="26">
        <v>0</v>
      </c>
      <c r="AG1511" s="26"/>
      <c r="AH1511" s="26">
        <v>0</v>
      </c>
    </row>
    <row r="1512" spans="1:34" x14ac:dyDescent="0.2">
      <c r="A1512" s="12" t="s">
        <v>232</v>
      </c>
      <c r="B1512" s="12" t="s">
        <v>231</v>
      </c>
      <c r="C1512" s="12" t="s">
        <v>39</v>
      </c>
      <c r="D1512" s="12" t="s">
        <v>15</v>
      </c>
      <c r="E1512" s="12" t="s">
        <v>8</v>
      </c>
      <c r="F1512" s="12" t="s">
        <v>17</v>
      </c>
      <c r="G1512" s="26"/>
      <c r="H1512" s="26">
        <v>0</v>
      </c>
      <c r="I1512" s="26">
        <v>0</v>
      </c>
      <c r="J1512" s="26">
        <v>0</v>
      </c>
      <c r="K1512" s="26">
        <v>0</v>
      </c>
      <c r="L1512" s="26">
        <v>0</v>
      </c>
      <c r="M1512" s="26">
        <v>0</v>
      </c>
      <c r="N1512" s="26">
        <v>0</v>
      </c>
      <c r="O1512" s="26">
        <v>0</v>
      </c>
      <c r="P1512" s="26">
        <v>0</v>
      </c>
      <c r="Q1512" s="26">
        <v>0</v>
      </c>
      <c r="R1512" s="26">
        <v>0</v>
      </c>
      <c r="S1512" s="26">
        <v>0</v>
      </c>
      <c r="T1512" s="26">
        <v>0</v>
      </c>
      <c r="U1512" s="26">
        <v>0</v>
      </c>
      <c r="V1512" s="26">
        <v>0</v>
      </c>
      <c r="W1512" s="26">
        <v>0</v>
      </c>
      <c r="X1512" s="26">
        <v>0</v>
      </c>
      <c r="Y1512" s="26">
        <v>0</v>
      </c>
      <c r="Z1512" s="26">
        <v>0</v>
      </c>
      <c r="AA1512" s="26">
        <v>0</v>
      </c>
      <c r="AB1512" s="26">
        <v>0</v>
      </c>
      <c r="AC1512" s="26">
        <v>0</v>
      </c>
      <c r="AD1512" s="26">
        <v>0</v>
      </c>
      <c r="AE1512" s="26">
        <v>0</v>
      </c>
      <c r="AF1512" s="26"/>
      <c r="AG1512" s="26"/>
      <c r="AH1512" s="26">
        <v>0</v>
      </c>
    </row>
    <row r="1513" spans="1:34" x14ac:dyDescent="0.2">
      <c r="A1513" s="12" t="s">
        <v>232</v>
      </c>
      <c r="B1513" s="12" t="s">
        <v>231</v>
      </c>
      <c r="C1513" s="12" t="s">
        <v>40</v>
      </c>
      <c r="D1513" s="12" t="s">
        <v>15</v>
      </c>
      <c r="E1513" s="12" t="s">
        <v>8</v>
      </c>
      <c r="F1513" s="12" t="s">
        <v>17</v>
      </c>
      <c r="G1513" s="26">
        <v>0</v>
      </c>
      <c r="H1513" s="26">
        <v>0</v>
      </c>
      <c r="I1513" s="26">
        <v>0</v>
      </c>
      <c r="J1513" s="26">
        <v>0</v>
      </c>
      <c r="K1513" s="26">
        <v>0</v>
      </c>
      <c r="L1513" s="26"/>
      <c r="M1513" s="26"/>
      <c r="N1513" s="26">
        <v>0</v>
      </c>
      <c r="O1513" s="26">
        <v>0</v>
      </c>
      <c r="P1513" s="26">
        <v>0</v>
      </c>
      <c r="Q1513" s="26">
        <v>0</v>
      </c>
      <c r="R1513" s="26">
        <v>0</v>
      </c>
      <c r="S1513" s="26">
        <v>0</v>
      </c>
      <c r="T1513" s="26">
        <v>0</v>
      </c>
      <c r="U1513" s="26">
        <v>0</v>
      </c>
      <c r="V1513" s="26">
        <v>0</v>
      </c>
      <c r="W1513" s="26">
        <v>0</v>
      </c>
      <c r="X1513" s="26">
        <v>0</v>
      </c>
      <c r="Y1513" s="26">
        <v>0</v>
      </c>
      <c r="Z1513" s="26">
        <v>0</v>
      </c>
      <c r="AA1513" s="26">
        <v>0</v>
      </c>
      <c r="AB1513" s="26">
        <v>0</v>
      </c>
      <c r="AC1513" s="26">
        <v>0</v>
      </c>
      <c r="AD1513" s="26">
        <v>0</v>
      </c>
      <c r="AE1513" s="26">
        <v>0</v>
      </c>
      <c r="AF1513" s="26">
        <v>0</v>
      </c>
      <c r="AG1513" s="26"/>
      <c r="AH1513" s="26">
        <v>0</v>
      </c>
    </row>
    <row r="1514" spans="1:34" x14ac:dyDescent="0.2">
      <c r="A1514" s="12" t="s">
        <v>232</v>
      </c>
      <c r="B1514" s="12" t="s">
        <v>231</v>
      </c>
      <c r="C1514" s="12" t="s">
        <v>41</v>
      </c>
      <c r="D1514" s="12" t="s">
        <v>15</v>
      </c>
      <c r="E1514" s="12" t="s">
        <v>8</v>
      </c>
      <c r="F1514" s="12" t="s">
        <v>17</v>
      </c>
      <c r="G1514" s="26">
        <v>0</v>
      </c>
      <c r="H1514" s="26">
        <v>0</v>
      </c>
      <c r="I1514" s="26"/>
      <c r="J1514" s="26"/>
      <c r="K1514" s="26"/>
      <c r="L1514" s="26"/>
      <c r="M1514" s="26"/>
      <c r="N1514" s="26">
        <v>0</v>
      </c>
      <c r="O1514" s="26">
        <v>0</v>
      </c>
      <c r="P1514" s="26">
        <v>0</v>
      </c>
      <c r="Q1514" s="26">
        <v>0</v>
      </c>
      <c r="R1514" s="26">
        <v>0</v>
      </c>
      <c r="S1514" s="26">
        <v>0</v>
      </c>
      <c r="T1514" s="26">
        <v>0</v>
      </c>
      <c r="U1514" s="26">
        <v>0</v>
      </c>
      <c r="V1514" s="26">
        <v>0</v>
      </c>
      <c r="W1514" s="26">
        <v>0</v>
      </c>
      <c r="X1514" s="26">
        <v>0</v>
      </c>
      <c r="Y1514" s="26">
        <v>0</v>
      </c>
      <c r="Z1514" s="26">
        <v>0</v>
      </c>
      <c r="AA1514" s="26">
        <v>0</v>
      </c>
      <c r="AB1514" s="26">
        <v>0</v>
      </c>
      <c r="AC1514" s="26">
        <v>0</v>
      </c>
      <c r="AD1514" s="26">
        <v>0</v>
      </c>
      <c r="AE1514" s="26">
        <v>0</v>
      </c>
      <c r="AF1514" s="26">
        <v>0</v>
      </c>
      <c r="AG1514" s="26"/>
      <c r="AH1514" s="26">
        <v>0</v>
      </c>
    </row>
    <row r="1515" spans="1:34" x14ac:dyDescent="0.2">
      <c r="A1515" s="12" t="s">
        <v>232</v>
      </c>
      <c r="B1515" s="12" t="s">
        <v>231</v>
      </c>
      <c r="C1515" s="12" t="s">
        <v>42</v>
      </c>
      <c r="D1515" s="12" t="s">
        <v>15</v>
      </c>
      <c r="E1515" s="12" t="s">
        <v>8</v>
      </c>
      <c r="F1515" s="12" t="s">
        <v>17</v>
      </c>
      <c r="G1515" s="26"/>
      <c r="H1515" s="26">
        <v>0</v>
      </c>
      <c r="I1515" s="26">
        <v>0</v>
      </c>
      <c r="J1515" s="26">
        <v>0</v>
      </c>
      <c r="K1515" s="26">
        <v>0</v>
      </c>
      <c r="L1515" s="26">
        <v>0</v>
      </c>
      <c r="M1515" s="26">
        <v>0</v>
      </c>
      <c r="N1515" s="26">
        <v>0</v>
      </c>
      <c r="O1515" s="26">
        <v>0</v>
      </c>
      <c r="P1515" s="26">
        <v>0</v>
      </c>
      <c r="Q1515" s="26">
        <v>0</v>
      </c>
      <c r="R1515" s="26">
        <v>0</v>
      </c>
      <c r="S1515" s="26">
        <v>0</v>
      </c>
      <c r="T1515" s="26">
        <v>0</v>
      </c>
      <c r="U1515" s="26">
        <v>0</v>
      </c>
      <c r="V1515" s="26">
        <v>0</v>
      </c>
      <c r="W1515" s="26">
        <v>0</v>
      </c>
      <c r="X1515" s="26">
        <v>0</v>
      </c>
      <c r="Y1515" s="26">
        <v>0</v>
      </c>
      <c r="Z1515" s="26">
        <v>0</v>
      </c>
      <c r="AA1515" s="26">
        <v>0</v>
      </c>
      <c r="AB1515" s="26">
        <v>0</v>
      </c>
      <c r="AC1515" s="26">
        <v>0</v>
      </c>
      <c r="AD1515" s="26">
        <v>0</v>
      </c>
      <c r="AE1515" s="26">
        <v>0</v>
      </c>
      <c r="AF1515" s="26">
        <v>0</v>
      </c>
      <c r="AG1515" s="26"/>
      <c r="AH1515" s="26">
        <v>0</v>
      </c>
    </row>
    <row r="1516" spans="1:34" x14ac:dyDescent="0.2">
      <c r="A1516" s="12" t="s">
        <v>232</v>
      </c>
      <c r="B1516" s="12" t="s">
        <v>231</v>
      </c>
      <c r="C1516" s="12" t="s">
        <v>43</v>
      </c>
      <c r="D1516" s="12" t="s">
        <v>15</v>
      </c>
      <c r="E1516" s="12" t="s">
        <v>8</v>
      </c>
      <c r="F1516" s="12" t="s">
        <v>17</v>
      </c>
      <c r="G1516" s="26">
        <v>0</v>
      </c>
      <c r="H1516" s="26">
        <v>0</v>
      </c>
      <c r="I1516" s="26">
        <v>0</v>
      </c>
      <c r="J1516" s="26">
        <v>0</v>
      </c>
      <c r="K1516" s="26">
        <v>0</v>
      </c>
      <c r="L1516" s="26">
        <v>0</v>
      </c>
      <c r="M1516" s="26">
        <v>0</v>
      </c>
      <c r="N1516" s="26">
        <v>0</v>
      </c>
      <c r="O1516" s="26">
        <v>0</v>
      </c>
      <c r="P1516" s="26">
        <v>0</v>
      </c>
      <c r="Q1516" s="26">
        <v>0</v>
      </c>
      <c r="R1516" s="26">
        <v>0</v>
      </c>
      <c r="S1516" s="26">
        <v>0</v>
      </c>
      <c r="T1516" s="26">
        <v>0</v>
      </c>
      <c r="U1516" s="26">
        <v>0</v>
      </c>
      <c r="V1516" s="26">
        <v>0</v>
      </c>
      <c r="W1516" s="26">
        <v>0</v>
      </c>
      <c r="X1516" s="26">
        <v>0</v>
      </c>
      <c r="Y1516" s="26">
        <v>0</v>
      </c>
      <c r="Z1516" s="26">
        <v>0</v>
      </c>
      <c r="AA1516" s="26">
        <v>0</v>
      </c>
      <c r="AB1516" s="26">
        <v>0</v>
      </c>
      <c r="AC1516" s="26">
        <v>0</v>
      </c>
      <c r="AD1516" s="26">
        <v>0</v>
      </c>
      <c r="AE1516" s="26">
        <v>0</v>
      </c>
      <c r="AF1516" s="26">
        <v>0</v>
      </c>
      <c r="AG1516" s="26"/>
      <c r="AH1516" s="26">
        <v>0</v>
      </c>
    </row>
    <row r="1517" spans="1:34" x14ac:dyDescent="0.2">
      <c r="A1517" s="12" t="s">
        <v>232</v>
      </c>
      <c r="B1517" s="12" t="s">
        <v>231</v>
      </c>
      <c r="C1517" s="12" t="s">
        <v>44</v>
      </c>
      <c r="D1517" s="12" t="s">
        <v>15</v>
      </c>
      <c r="E1517" s="12" t="s">
        <v>8</v>
      </c>
      <c r="F1517" s="12" t="s">
        <v>17</v>
      </c>
      <c r="G1517" s="26"/>
      <c r="H1517" s="26">
        <v>0</v>
      </c>
      <c r="I1517" s="26"/>
      <c r="J1517" s="26"/>
      <c r="K1517" s="26"/>
      <c r="L1517" s="26">
        <v>0</v>
      </c>
      <c r="M1517" s="26">
        <v>0</v>
      </c>
      <c r="N1517" s="26">
        <v>0</v>
      </c>
      <c r="O1517" s="26">
        <v>0</v>
      </c>
      <c r="P1517" s="26">
        <v>0</v>
      </c>
      <c r="Q1517" s="26">
        <v>0</v>
      </c>
      <c r="R1517" s="26">
        <v>0</v>
      </c>
      <c r="S1517" s="26">
        <v>0</v>
      </c>
      <c r="T1517" s="26">
        <v>0</v>
      </c>
      <c r="U1517" s="26">
        <v>0</v>
      </c>
      <c r="V1517" s="26">
        <v>0</v>
      </c>
      <c r="W1517" s="26">
        <v>0</v>
      </c>
      <c r="X1517" s="26">
        <v>0</v>
      </c>
      <c r="Y1517" s="26">
        <v>0</v>
      </c>
      <c r="Z1517" s="26">
        <v>0</v>
      </c>
      <c r="AA1517" s="26">
        <v>0</v>
      </c>
      <c r="AB1517" s="26">
        <v>0</v>
      </c>
      <c r="AC1517" s="26">
        <v>0</v>
      </c>
      <c r="AD1517" s="26">
        <v>0</v>
      </c>
      <c r="AE1517" s="26">
        <v>0</v>
      </c>
      <c r="AF1517" s="26"/>
      <c r="AG1517" s="26"/>
      <c r="AH1517" s="26">
        <v>0</v>
      </c>
    </row>
    <row r="1518" spans="1:34" x14ac:dyDescent="0.2">
      <c r="A1518" s="12" t="s">
        <v>232</v>
      </c>
      <c r="B1518" s="12" t="s">
        <v>231</v>
      </c>
      <c r="C1518" s="12" t="s">
        <v>45</v>
      </c>
      <c r="D1518" s="12" t="s">
        <v>15</v>
      </c>
      <c r="E1518" s="12" t="s">
        <v>8</v>
      </c>
      <c r="F1518" s="12" t="s">
        <v>17</v>
      </c>
      <c r="G1518" s="26"/>
      <c r="H1518" s="26">
        <v>0</v>
      </c>
      <c r="I1518" s="26">
        <v>0</v>
      </c>
      <c r="J1518" s="26">
        <v>0</v>
      </c>
      <c r="K1518" s="26"/>
      <c r="L1518" s="26"/>
      <c r="M1518" s="26">
        <v>0</v>
      </c>
      <c r="N1518" s="26">
        <v>0</v>
      </c>
      <c r="O1518" s="26">
        <v>0</v>
      </c>
      <c r="P1518" s="26">
        <v>0</v>
      </c>
      <c r="Q1518" s="26">
        <v>0</v>
      </c>
      <c r="R1518" s="26">
        <v>0</v>
      </c>
      <c r="S1518" s="26">
        <v>0</v>
      </c>
      <c r="T1518" s="26">
        <v>0</v>
      </c>
      <c r="U1518" s="26">
        <v>0</v>
      </c>
      <c r="V1518" s="26">
        <v>0</v>
      </c>
      <c r="W1518" s="26">
        <v>0</v>
      </c>
      <c r="X1518" s="26">
        <v>0</v>
      </c>
      <c r="Y1518" s="26">
        <v>0</v>
      </c>
      <c r="Z1518" s="26">
        <v>0</v>
      </c>
      <c r="AA1518" s="26">
        <v>0</v>
      </c>
      <c r="AB1518" s="26">
        <v>0</v>
      </c>
      <c r="AC1518" s="26">
        <v>0</v>
      </c>
      <c r="AD1518" s="26">
        <v>0</v>
      </c>
      <c r="AE1518" s="26">
        <v>0</v>
      </c>
      <c r="AF1518" s="26">
        <v>0</v>
      </c>
      <c r="AG1518" s="26"/>
      <c r="AH1518" s="26">
        <v>0</v>
      </c>
    </row>
    <row r="1519" spans="1:34" x14ac:dyDescent="0.2">
      <c r="A1519" s="12" t="s">
        <v>232</v>
      </c>
      <c r="B1519" s="12" t="s">
        <v>231</v>
      </c>
      <c r="C1519" s="12" t="s">
        <v>46</v>
      </c>
      <c r="D1519" s="12" t="s">
        <v>15</v>
      </c>
      <c r="E1519" s="12" t="s">
        <v>8</v>
      </c>
      <c r="F1519" s="12" t="s">
        <v>17</v>
      </c>
      <c r="G1519" s="26"/>
      <c r="H1519" s="26">
        <v>0</v>
      </c>
      <c r="I1519" s="26">
        <v>0</v>
      </c>
      <c r="J1519" s="26">
        <v>0</v>
      </c>
      <c r="K1519" s="26">
        <v>0</v>
      </c>
      <c r="L1519" s="26">
        <v>0</v>
      </c>
      <c r="M1519" s="26">
        <v>0</v>
      </c>
      <c r="N1519" s="26">
        <v>0</v>
      </c>
      <c r="O1519" s="26">
        <v>0</v>
      </c>
      <c r="P1519" s="26">
        <v>0</v>
      </c>
      <c r="Q1519" s="26">
        <v>0</v>
      </c>
      <c r="R1519" s="26">
        <v>0</v>
      </c>
      <c r="S1519" s="26">
        <v>0</v>
      </c>
      <c r="T1519" s="26">
        <v>0</v>
      </c>
      <c r="U1519" s="26">
        <v>0</v>
      </c>
      <c r="V1519" s="26">
        <v>0</v>
      </c>
      <c r="W1519" s="26">
        <v>0</v>
      </c>
      <c r="X1519" s="26">
        <v>0</v>
      </c>
      <c r="Y1519" s="26">
        <v>0</v>
      </c>
      <c r="Z1519" s="26">
        <v>0</v>
      </c>
      <c r="AA1519" s="26">
        <v>0</v>
      </c>
      <c r="AB1519" s="26">
        <v>0</v>
      </c>
      <c r="AC1519" s="26">
        <v>0</v>
      </c>
      <c r="AD1519" s="26">
        <v>0</v>
      </c>
      <c r="AE1519" s="26">
        <v>0</v>
      </c>
      <c r="AF1519" s="26">
        <v>0</v>
      </c>
      <c r="AG1519" s="26"/>
      <c r="AH1519" s="26">
        <v>0</v>
      </c>
    </row>
    <row r="1520" spans="1:34" x14ac:dyDescent="0.2">
      <c r="A1520" s="12" t="s">
        <v>232</v>
      </c>
      <c r="B1520" s="12" t="s">
        <v>231</v>
      </c>
      <c r="C1520" s="12" t="s">
        <v>47</v>
      </c>
      <c r="D1520" s="12" t="s">
        <v>15</v>
      </c>
      <c r="E1520" s="12" t="s">
        <v>8</v>
      </c>
      <c r="F1520" s="12" t="s">
        <v>17</v>
      </c>
      <c r="G1520" s="26"/>
      <c r="H1520" s="26">
        <v>0</v>
      </c>
      <c r="I1520" s="26"/>
      <c r="J1520" s="26">
        <v>0</v>
      </c>
      <c r="K1520" s="26">
        <v>0</v>
      </c>
      <c r="L1520" s="26">
        <v>0</v>
      </c>
      <c r="M1520" s="26">
        <v>0</v>
      </c>
      <c r="N1520" s="26">
        <v>0</v>
      </c>
      <c r="O1520" s="26">
        <v>0</v>
      </c>
      <c r="P1520" s="26">
        <v>0</v>
      </c>
      <c r="Q1520" s="26">
        <v>0</v>
      </c>
      <c r="R1520" s="26">
        <v>0</v>
      </c>
      <c r="S1520" s="26">
        <v>0</v>
      </c>
      <c r="T1520" s="26">
        <v>0</v>
      </c>
      <c r="U1520" s="26">
        <v>0</v>
      </c>
      <c r="V1520" s="26">
        <v>0</v>
      </c>
      <c r="W1520" s="26">
        <v>0</v>
      </c>
      <c r="X1520" s="26">
        <v>0</v>
      </c>
      <c r="Y1520" s="26">
        <v>0</v>
      </c>
      <c r="Z1520" s="26">
        <v>0</v>
      </c>
      <c r="AA1520" s="26">
        <v>0</v>
      </c>
      <c r="AB1520" s="26">
        <v>0</v>
      </c>
      <c r="AC1520" s="26">
        <v>0</v>
      </c>
      <c r="AD1520" s="26">
        <v>0</v>
      </c>
      <c r="AE1520" s="26">
        <v>0</v>
      </c>
      <c r="AF1520" s="26">
        <v>0</v>
      </c>
      <c r="AG1520" s="26"/>
      <c r="AH1520" s="26">
        <v>0</v>
      </c>
    </row>
    <row r="1521" spans="1:34" x14ac:dyDescent="0.2">
      <c r="A1521" s="12" t="s">
        <v>232</v>
      </c>
      <c r="B1521" s="12" t="s">
        <v>231</v>
      </c>
      <c r="C1521" s="12" t="s">
        <v>48</v>
      </c>
      <c r="D1521" s="12" t="s">
        <v>15</v>
      </c>
      <c r="E1521" s="12" t="s">
        <v>8</v>
      </c>
      <c r="F1521" s="12" t="s">
        <v>17</v>
      </c>
      <c r="G1521" s="26"/>
      <c r="H1521" s="26">
        <v>0</v>
      </c>
      <c r="I1521" s="26">
        <v>0</v>
      </c>
      <c r="J1521" s="26">
        <v>0</v>
      </c>
      <c r="K1521" s="26">
        <v>0</v>
      </c>
      <c r="L1521" s="26"/>
      <c r="M1521" s="26">
        <v>0</v>
      </c>
      <c r="N1521" s="26">
        <v>0</v>
      </c>
      <c r="O1521" s="26">
        <v>0</v>
      </c>
      <c r="P1521" s="26">
        <v>0</v>
      </c>
      <c r="Q1521" s="26">
        <v>0</v>
      </c>
      <c r="R1521" s="26">
        <v>0</v>
      </c>
      <c r="S1521" s="26">
        <v>0</v>
      </c>
      <c r="T1521" s="26">
        <v>0</v>
      </c>
      <c r="U1521" s="26">
        <v>0</v>
      </c>
      <c r="V1521" s="26">
        <v>0</v>
      </c>
      <c r="W1521" s="26">
        <v>0</v>
      </c>
      <c r="X1521" s="26">
        <v>0</v>
      </c>
      <c r="Y1521" s="26">
        <v>0</v>
      </c>
      <c r="Z1521" s="26">
        <v>0</v>
      </c>
      <c r="AA1521" s="26">
        <v>0</v>
      </c>
      <c r="AB1521" s="26">
        <v>0</v>
      </c>
      <c r="AC1521" s="26">
        <v>0</v>
      </c>
      <c r="AD1521" s="26">
        <v>0</v>
      </c>
      <c r="AE1521" s="26">
        <v>0</v>
      </c>
      <c r="AF1521" s="26">
        <v>0</v>
      </c>
      <c r="AG1521" s="26"/>
      <c r="AH1521" s="26">
        <v>0</v>
      </c>
    </row>
    <row r="1522" spans="1:34" x14ac:dyDescent="0.2">
      <c r="A1522" s="12" t="s">
        <v>232</v>
      </c>
      <c r="B1522" s="12" t="s">
        <v>231</v>
      </c>
      <c r="C1522" s="12" t="s">
        <v>49</v>
      </c>
      <c r="D1522" s="12" t="s">
        <v>15</v>
      </c>
      <c r="E1522" s="12" t="s">
        <v>8</v>
      </c>
      <c r="F1522" s="12" t="s">
        <v>17</v>
      </c>
      <c r="G1522" s="26"/>
      <c r="H1522" s="26">
        <v>0</v>
      </c>
      <c r="I1522" s="26"/>
      <c r="J1522" s="26">
        <v>0</v>
      </c>
      <c r="K1522" s="26"/>
      <c r="L1522" s="26"/>
      <c r="M1522" s="26"/>
      <c r="N1522" s="26">
        <v>0</v>
      </c>
      <c r="O1522" s="26">
        <v>0</v>
      </c>
      <c r="P1522" s="26">
        <v>0</v>
      </c>
      <c r="Q1522" s="26">
        <v>0</v>
      </c>
      <c r="R1522" s="26">
        <v>0</v>
      </c>
      <c r="S1522" s="26">
        <v>0</v>
      </c>
      <c r="T1522" s="26">
        <v>0</v>
      </c>
      <c r="U1522" s="26">
        <v>0</v>
      </c>
      <c r="V1522" s="26">
        <v>0</v>
      </c>
      <c r="W1522" s="26">
        <v>0</v>
      </c>
      <c r="X1522" s="26">
        <v>0</v>
      </c>
      <c r="Y1522" s="26">
        <v>0</v>
      </c>
      <c r="Z1522" s="26">
        <v>0</v>
      </c>
      <c r="AA1522" s="26">
        <v>0</v>
      </c>
      <c r="AB1522" s="26">
        <v>0</v>
      </c>
      <c r="AC1522" s="26">
        <v>0</v>
      </c>
      <c r="AD1522" s="26">
        <v>0</v>
      </c>
      <c r="AE1522" s="26">
        <v>0</v>
      </c>
      <c r="AF1522" s="26">
        <v>0</v>
      </c>
      <c r="AG1522" s="26"/>
      <c r="AH1522" s="26">
        <v>0</v>
      </c>
    </row>
    <row r="1523" spans="1:34" x14ac:dyDescent="0.2">
      <c r="A1523" s="12" t="s">
        <v>232</v>
      </c>
      <c r="B1523" s="12" t="s">
        <v>231</v>
      </c>
      <c r="C1523" s="12" t="s">
        <v>50</v>
      </c>
      <c r="D1523" s="12" t="s">
        <v>15</v>
      </c>
      <c r="E1523" s="12" t="s">
        <v>8</v>
      </c>
      <c r="F1523" s="12" t="s">
        <v>17</v>
      </c>
      <c r="G1523" s="26"/>
      <c r="H1523" s="26">
        <v>0</v>
      </c>
      <c r="I1523" s="26"/>
      <c r="J1523" s="26"/>
      <c r="K1523" s="26"/>
      <c r="L1523" s="26"/>
      <c r="M1523" s="26">
        <v>0</v>
      </c>
      <c r="N1523" s="26">
        <v>0</v>
      </c>
      <c r="O1523" s="26">
        <v>0</v>
      </c>
      <c r="P1523" s="26">
        <v>0</v>
      </c>
      <c r="Q1523" s="26">
        <v>0</v>
      </c>
      <c r="R1523" s="26">
        <v>0</v>
      </c>
      <c r="S1523" s="26">
        <v>0</v>
      </c>
      <c r="T1523" s="26">
        <v>0</v>
      </c>
      <c r="U1523" s="26">
        <v>0</v>
      </c>
      <c r="V1523" s="26">
        <v>0</v>
      </c>
      <c r="W1523" s="26">
        <v>0</v>
      </c>
      <c r="X1523" s="26">
        <v>0</v>
      </c>
      <c r="Y1523" s="26">
        <v>0</v>
      </c>
      <c r="Z1523" s="26">
        <v>0</v>
      </c>
      <c r="AA1523" s="26">
        <v>0</v>
      </c>
      <c r="AB1523" s="26">
        <v>0</v>
      </c>
      <c r="AC1523" s="26">
        <v>0</v>
      </c>
      <c r="AD1523" s="26">
        <v>0</v>
      </c>
      <c r="AE1523" s="26">
        <v>0</v>
      </c>
      <c r="AF1523" s="26">
        <v>0</v>
      </c>
      <c r="AG1523" s="26"/>
      <c r="AH1523" s="26">
        <v>0</v>
      </c>
    </row>
    <row r="1524" spans="1:34" x14ac:dyDescent="0.2">
      <c r="A1524" s="12" t="s">
        <v>232</v>
      </c>
      <c r="B1524" s="12" t="s">
        <v>231</v>
      </c>
      <c r="C1524" s="12" t="s">
        <v>51</v>
      </c>
      <c r="D1524" s="12" t="s">
        <v>15</v>
      </c>
      <c r="E1524" s="12" t="s">
        <v>8</v>
      </c>
      <c r="F1524" s="12" t="s">
        <v>17</v>
      </c>
      <c r="G1524" s="26"/>
      <c r="H1524" s="26">
        <v>0</v>
      </c>
      <c r="I1524" s="26"/>
      <c r="J1524" s="26">
        <v>0</v>
      </c>
      <c r="K1524" s="26"/>
      <c r="L1524" s="26"/>
      <c r="M1524" s="26"/>
      <c r="N1524" s="26">
        <v>0</v>
      </c>
      <c r="O1524" s="26">
        <v>0</v>
      </c>
      <c r="P1524" s="26">
        <v>0</v>
      </c>
      <c r="Q1524" s="26">
        <v>0</v>
      </c>
      <c r="R1524" s="26">
        <v>0</v>
      </c>
      <c r="S1524" s="26">
        <v>0</v>
      </c>
      <c r="T1524" s="26"/>
      <c r="U1524" s="26"/>
      <c r="V1524" s="26">
        <v>0</v>
      </c>
      <c r="W1524" s="26">
        <v>0</v>
      </c>
      <c r="X1524" s="26">
        <v>0</v>
      </c>
      <c r="Y1524" s="26">
        <v>0</v>
      </c>
      <c r="Z1524" s="26">
        <v>0</v>
      </c>
      <c r="AA1524" s="26">
        <v>0</v>
      </c>
      <c r="AB1524" s="26">
        <v>0</v>
      </c>
      <c r="AC1524" s="26">
        <v>0</v>
      </c>
      <c r="AD1524" s="26">
        <v>0</v>
      </c>
      <c r="AE1524" s="26">
        <v>0</v>
      </c>
      <c r="AF1524" s="26">
        <v>0</v>
      </c>
      <c r="AG1524" s="26"/>
      <c r="AH1524" s="26">
        <v>0</v>
      </c>
    </row>
    <row r="1525" spans="1:34" x14ac:dyDescent="0.2">
      <c r="A1525" s="12" t="s">
        <v>232</v>
      </c>
      <c r="B1525" s="12" t="s">
        <v>231</v>
      </c>
      <c r="C1525" s="12" t="s">
        <v>52</v>
      </c>
      <c r="D1525" s="12" t="s">
        <v>15</v>
      </c>
      <c r="E1525" s="12" t="s">
        <v>8</v>
      </c>
      <c r="F1525" s="12" t="s">
        <v>17</v>
      </c>
      <c r="G1525" s="26"/>
      <c r="H1525" s="26">
        <v>0</v>
      </c>
      <c r="I1525" s="26"/>
      <c r="J1525" s="26">
        <v>0</v>
      </c>
      <c r="K1525" s="26">
        <v>0</v>
      </c>
      <c r="L1525" s="26"/>
      <c r="M1525" s="26">
        <v>0</v>
      </c>
      <c r="N1525" s="26">
        <v>0</v>
      </c>
      <c r="O1525" s="26">
        <v>0</v>
      </c>
      <c r="P1525" s="26">
        <v>0</v>
      </c>
      <c r="Q1525" s="26">
        <v>0</v>
      </c>
      <c r="R1525" s="26">
        <v>0</v>
      </c>
      <c r="S1525" s="26">
        <v>0</v>
      </c>
      <c r="T1525" s="26">
        <v>0</v>
      </c>
      <c r="U1525" s="26">
        <v>0</v>
      </c>
      <c r="V1525" s="26">
        <v>0</v>
      </c>
      <c r="W1525" s="26">
        <v>0</v>
      </c>
      <c r="X1525" s="26">
        <v>0</v>
      </c>
      <c r="Y1525" s="26">
        <v>0</v>
      </c>
      <c r="Z1525" s="26">
        <v>0</v>
      </c>
      <c r="AA1525" s="26">
        <v>0</v>
      </c>
      <c r="AB1525" s="26">
        <v>0</v>
      </c>
      <c r="AC1525" s="26">
        <v>0</v>
      </c>
      <c r="AD1525" s="26">
        <v>0</v>
      </c>
      <c r="AE1525" s="26">
        <v>0</v>
      </c>
      <c r="AF1525" s="26">
        <v>0</v>
      </c>
      <c r="AG1525" s="26"/>
      <c r="AH1525" s="26">
        <v>0</v>
      </c>
    </row>
    <row r="1526" spans="1:34" x14ac:dyDescent="0.2">
      <c r="A1526" s="12" t="s">
        <v>232</v>
      </c>
      <c r="B1526" s="12" t="s">
        <v>231</v>
      </c>
      <c r="C1526" s="12" t="s">
        <v>53</v>
      </c>
      <c r="D1526" s="12" t="s">
        <v>15</v>
      </c>
      <c r="E1526" s="12" t="s">
        <v>8</v>
      </c>
      <c r="F1526" s="12" t="s">
        <v>17</v>
      </c>
      <c r="G1526" s="26"/>
      <c r="H1526" s="26">
        <v>0</v>
      </c>
      <c r="I1526" s="26"/>
      <c r="J1526" s="26"/>
      <c r="K1526" s="26"/>
      <c r="L1526" s="26">
        <v>0</v>
      </c>
      <c r="M1526" s="26">
        <v>0</v>
      </c>
      <c r="N1526" s="26">
        <v>0</v>
      </c>
      <c r="O1526" s="26">
        <v>0</v>
      </c>
      <c r="P1526" s="26">
        <v>0</v>
      </c>
      <c r="Q1526" s="26">
        <v>0</v>
      </c>
      <c r="R1526" s="26">
        <v>0</v>
      </c>
      <c r="S1526" s="26">
        <v>0</v>
      </c>
      <c r="T1526" s="26">
        <v>0</v>
      </c>
      <c r="U1526" s="26">
        <v>0</v>
      </c>
      <c r="V1526" s="26">
        <v>0</v>
      </c>
      <c r="W1526" s="26">
        <v>0</v>
      </c>
      <c r="X1526" s="26">
        <v>0</v>
      </c>
      <c r="Y1526" s="26">
        <v>0</v>
      </c>
      <c r="Z1526" s="26">
        <v>0</v>
      </c>
      <c r="AA1526" s="26">
        <v>0</v>
      </c>
      <c r="AB1526" s="26">
        <v>0</v>
      </c>
      <c r="AC1526" s="26">
        <v>0</v>
      </c>
      <c r="AD1526" s="26">
        <v>0</v>
      </c>
      <c r="AE1526" s="26">
        <v>0</v>
      </c>
      <c r="AF1526" s="26">
        <v>0</v>
      </c>
      <c r="AG1526" s="26"/>
      <c r="AH1526" s="26">
        <v>0</v>
      </c>
    </row>
    <row r="1527" spans="1:34" x14ac:dyDescent="0.2">
      <c r="A1527" s="12" t="s">
        <v>232</v>
      </c>
      <c r="B1527" s="12" t="s">
        <v>231</v>
      </c>
      <c r="C1527" s="12" t="s">
        <v>54</v>
      </c>
      <c r="D1527" s="12" t="s">
        <v>15</v>
      </c>
      <c r="E1527" s="12" t="s">
        <v>8</v>
      </c>
      <c r="F1527" s="12" t="s">
        <v>17</v>
      </c>
      <c r="G1527" s="26"/>
      <c r="H1527" s="26">
        <v>0</v>
      </c>
      <c r="I1527" s="26">
        <v>0</v>
      </c>
      <c r="J1527" s="26">
        <v>0</v>
      </c>
      <c r="K1527" s="26">
        <v>0</v>
      </c>
      <c r="L1527" s="26">
        <v>0</v>
      </c>
      <c r="M1527" s="26">
        <v>0</v>
      </c>
      <c r="N1527" s="26">
        <v>0</v>
      </c>
      <c r="O1527" s="26">
        <v>0</v>
      </c>
      <c r="P1527" s="26">
        <v>0</v>
      </c>
      <c r="Q1527" s="26">
        <v>0</v>
      </c>
      <c r="R1527" s="26">
        <v>0</v>
      </c>
      <c r="S1527" s="26">
        <v>0</v>
      </c>
      <c r="T1527" s="26">
        <v>0</v>
      </c>
      <c r="U1527" s="26">
        <v>0</v>
      </c>
      <c r="V1527" s="26">
        <v>0</v>
      </c>
      <c r="W1527" s="26">
        <v>0</v>
      </c>
      <c r="X1527" s="26">
        <v>0</v>
      </c>
      <c r="Y1527" s="26">
        <v>0</v>
      </c>
      <c r="Z1527" s="26">
        <v>0</v>
      </c>
      <c r="AA1527" s="26">
        <v>0</v>
      </c>
      <c r="AB1527" s="26">
        <v>0</v>
      </c>
      <c r="AC1527" s="26">
        <v>0</v>
      </c>
      <c r="AD1527" s="26">
        <v>0</v>
      </c>
      <c r="AE1527" s="26">
        <v>0</v>
      </c>
      <c r="AF1527" s="26"/>
      <c r="AG1527" s="26"/>
      <c r="AH1527" s="26">
        <v>0</v>
      </c>
    </row>
    <row r="1528" spans="1:34" x14ac:dyDescent="0.2">
      <c r="A1528" s="12" t="s">
        <v>232</v>
      </c>
      <c r="B1528" s="12" t="s">
        <v>231</v>
      </c>
      <c r="C1528" s="12" t="s">
        <v>55</v>
      </c>
      <c r="D1528" s="12" t="s">
        <v>15</v>
      </c>
      <c r="E1528" s="12" t="s">
        <v>8</v>
      </c>
      <c r="F1528" s="12" t="s">
        <v>17</v>
      </c>
      <c r="G1528" s="26"/>
      <c r="H1528" s="26">
        <v>0</v>
      </c>
      <c r="I1528" s="26"/>
      <c r="J1528" s="26"/>
      <c r="K1528" s="26">
        <v>0</v>
      </c>
      <c r="L1528" s="26">
        <v>0</v>
      </c>
      <c r="M1528" s="26">
        <v>0</v>
      </c>
      <c r="N1528" s="26">
        <v>0</v>
      </c>
      <c r="O1528" s="26">
        <v>0</v>
      </c>
      <c r="P1528" s="26">
        <v>0</v>
      </c>
      <c r="Q1528" s="26">
        <v>0</v>
      </c>
      <c r="R1528" s="26">
        <v>0</v>
      </c>
      <c r="S1528" s="26">
        <v>0</v>
      </c>
      <c r="T1528" s="26">
        <v>0</v>
      </c>
      <c r="U1528" s="26">
        <v>0</v>
      </c>
      <c r="V1528" s="26">
        <v>0</v>
      </c>
      <c r="W1528" s="26">
        <v>0</v>
      </c>
      <c r="X1528" s="26">
        <v>0</v>
      </c>
      <c r="Y1528" s="26">
        <v>0</v>
      </c>
      <c r="Z1528" s="26">
        <v>0</v>
      </c>
      <c r="AA1528" s="26">
        <v>0</v>
      </c>
      <c r="AB1528" s="26">
        <v>0</v>
      </c>
      <c r="AC1528" s="26">
        <v>0</v>
      </c>
      <c r="AD1528" s="26">
        <v>0</v>
      </c>
      <c r="AE1528" s="26">
        <v>0</v>
      </c>
      <c r="AF1528" s="26">
        <v>0</v>
      </c>
      <c r="AG1528" s="26"/>
      <c r="AH1528" s="26">
        <v>0</v>
      </c>
    </row>
    <row r="1529" spans="1:34" x14ac:dyDescent="0.2">
      <c r="A1529" s="12" t="s">
        <v>232</v>
      </c>
      <c r="B1529" s="12" t="s">
        <v>231</v>
      </c>
      <c r="C1529" s="12" t="s">
        <v>56</v>
      </c>
      <c r="D1529" s="12" t="s">
        <v>15</v>
      </c>
      <c r="E1529" s="12" t="s">
        <v>8</v>
      </c>
      <c r="F1529" s="12" t="s">
        <v>17</v>
      </c>
      <c r="G1529" s="26"/>
      <c r="H1529" s="26">
        <v>0</v>
      </c>
      <c r="I1529" s="26"/>
      <c r="J1529" s="26"/>
      <c r="K1529" s="26"/>
      <c r="L1529" s="26"/>
      <c r="M1529" s="26"/>
      <c r="N1529" s="26"/>
      <c r="O1529" s="26">
        <v>0</v>
      </c>
      <c r="P1529" s="26">
        <v>0</v>
      </c>
      <c r="Q1529" s="26">
        <v>0</v>
      </c>
      <c r="R1529" s="26">
        <v>0</v>
      </c>
      <c r="S1529" s="26">
        <v>0</v>
      </c>
      <c r="T1529" s="26">
        <v>0</v>
      </c>
      <c r="U1529" s="26">
        <v>0</v>
      </c>
      <c r="V1529" s="26">
        <v>0</v>
      </c>
      <c r="W1529" s="26">
        <v>0</v>
      </c>
      <c r="X1529" s="26">
        <v>0</v>
      </c>
      <c r="Y1529" s="26">
        <v>0</v>
      </c>
      <c r="Z1529" s="26">
        <v>0</v>
      </c>
      <c r="AA1529" s="26">
        <v>0</v>
      </c>
      <c r="AB1529" s="26">
        <v>0</v>
      </c>
      <c r="AC1529" s="26">
        <v>0</v>
      </c>
      <c r="AD1529" s="26">
        <v>0</v>
      </c>
      <c r="AE1529" s="26">
        <v>0</v>
      </c>
      <c r="AF1529" s="26">
        <v>0</v>
      </c>
      <c r="AG1529" s="26"/>
      <c r="AH1529" s="26">
        <v>0</v>
      </c>
    </row>
    <row r="1530" spans="1:34" x14ac:dyDescent="0.2">
      <c r="A1530" s="12" t="s">
        <v>232</v>
      </c>
      <c r="B1530" s="12" t="s">
        <v>231</v>
      </c>
      <c r="C1530" s="12" t="s">
        <v>57</v>
      </c>
      <c r="D1530" s="12" t="s">
        <v>15</v>
      </c>
      <c r="E1530" s="12" t="s">
        <v>8</v>
      </c>
      <c r="F1530" s="12" t="s">
        <v>17</v>
      </c>
      <c r="G1530" s="26">
        <v>0</v>
      </c>
      <c r="H1530" s="26">
        <v>0</v>
      </c>
      <c r="I1530" s="26"/>
      <c r="J1530" s="26"/>
      <c r="K1530" s="26"/>
      <c r="L1530" s="26"/>
      <c r="M1530" s="26"/>
      <c r="N1530" s="26">
        <v>0</v>
      </c>
      <c r="O1530" s="26">
        <v>0</v>
      </c>
      <c r="P1530" s="26">
        <v>0</v>
      </c>
      <c r="Q1530" s="26">
        <v>0</v>
      </c>
      <c r="R1530" s="26">
        <v>0</v>
      </c>
      <c r="S1530" s="26">
        <v>0</v>
      </c>
      <c r="T1530" s="26">
        <v>0</v>
      </c>
      <c r="U1530" s="26">
        <v>0</v>
      </c>
      <c r="V1530" s="26">
        <v>0</v>
      </c>
      <c r="W1530" s="26">
        <v>0</v>
      </c>
      <c r="X1530" s="26">
        <v>0</v>
      </c>
      <c r="Y1530" s="26">
        <v>0</v>
      </c>
      <c r="Z1530" s="26">
        <v>0</v>
      </c>
      <c r="AA1530" s="26">
        <v>0</v>
      </c>
      <c r="AB1530" s="26">
        <v>0</v>
      </c>
      <c r="AC1530" s="26">
        <v>0</v>
      </c>
      <c r="AD1530" s="26">
        <v>0</v>
      </c>
      <c r="AE1530" s="26">
        <v>0</v>
      </c>
      <c r="AF1530" s="26">
        <v>0</v>
      </c>
      <c r="AG1530" s="26"/>
      <c r="AH1530" s="26">
        <v>0</v>
      </c>
    </row>
    <row r="1531" spans="1:34" x14ac:dyDescent="0.2">
      <c r="A1531" s="12" t="s">
        <v>232</v>
      </c>
      <c r="B1531" s="12" t="s">
        <v>231</v>
      </c>
      <c r="C1531" s="12" t="s">
        <v>58</v>
      </c>
      <c r="D1531" s="12" t="s">
        <v>15</v>
      </c>
      <c r="E1531" s="12" t="s">
        <v>8</v>
      </c>
      <c r="F1531" s="12" t="s">
        <v>17</v>
      </c>
      <c r="G1531" s="26">
        <v>0</v>
      </c>
      <c r="H1531" s="26">
        <v>0</v>
      </c>
      <c r="I1531" s="26"/>
      <c r="J1531" s="26">
        <v>0</v>
      </c>
      <c r="K1531" s="26"/>
      <c r="L1531" s="26"/>
      <c r="M1531" s="26"/>
      <c r="N1531" s="26">
        <v>0</v>
      </c>
      <c r="O1531" s="26">
        <v>0</v>
      </c>
      <c r="P1531" s="26">
        <v>0</v>
      </c>
      <c r="Q1531" s="26">
        <v>0</v>
      </c>
      <c r="R1531" s="26">
        <v>0</v>
      </c>
      <c r="S1531" s="26">
        <v>0</v>
      </c>
      <c r="T1531" s="26">
        <v>0</v>
      </c>
      <c r="U1531" s="26">
        <v>0</v>
      </c>
      <c r="V1531" s="26">
        <v>0</v>
      </c>
      <c r="W1531" s="26">
        <v>0</v>
      </c>
      <c r="X1531" s="26">
        <v>0</v>
      </c>
      <c r="Y1531" s="26">
        <v>0</v>
      </c>
      <c r="Z1531" s="26">
        <v>0</v>
      </c>
      <c r="AA1531" s="26">
        <v>0</v>
      </c>
      <c r="AB1531" s="26">
        <v>0</v>
      </c>
      <c r="AC1531" s="26">
        <v>0</v>
      </c>
      <c r="AD1531" s="26">
        <v>0</v>
      </c>
      <c r="AE1531" s="26">
        <v>0</v>
      </c>
      <c r="AF1531" s="26">
        <v>0</v>
      </c>
      <c r="AG1531" s="26"/>
      <c r="AH1531" s="26">
        <v>0</v>
      </c>
    </row>
    <row r="1532" spans="1:34" x14ac:dyDescent="0.2">
      <c r="A1532" s="12" t="s">
        <v>232</v>
      </c>
      <c r="B1532" s="12" t="s">
        <v>231</v>
      </c>
      <c r="C1532" s="12" t="s">
        <v>59</v>
      </c>
      <c r="D1532" s="12" t="s">
        <v>15</v>
      </c>
      <c r="E1532" s="12" t="s">
        <v>8</v>
      </c>
      <c r="F1532" s="12" t="s">
        <v>17</v>
      </c>
      <c r="G1532" s="26"/>
      <c r="H1532" s="26">
        <v>0</v>
      </c>
      <c r="I1532" s="26"/>
      <c r="J1532" s="26"/>
      <c r="K1532" s="26"/>
      <c r="L1532" s="26">
        <v>0</v>
      </c>
      <c r="M1532" s="26">
        <v>0</v>
      </c>
      <c r="N1532" s="26">
        <v>0</v>
      </c>
      <c r="O1532" s="26">
        <v>0</v>
      </c>
      <c r="P1532" s="26">
        <v>0</v>
      </c>
      <c r="Q1532" s="26">
        <v>0</v>
      </c>
      <c r="R1532" s="26">
        <v>0</v>
      </c>
      <c r="S1532" s="26">
        <v>0</v>
      </c>
      <c r="T1532" s="26">
        <v>0</v>
      </c>
      <c r="U1532" s="26">
        <v>0</v>
      </c>
      <c r="V1532" s="26">
        <v>0</v>
      </c>
      <c r="W1532" s="26">
        <v>0</v>
      </c>
      <c r="X1532" s="26">
        <v>0</v>
      </c>
      <c r="Y1532" s="26">
        <v>0</v>
      </c>
      <c r="Z1532" s="26">
        <v>0</v>
      </c>
      <c r="AA1532" s="26">
        <v>0</v>
      </c>
      <c r="AB1532" s="26">
        <v>0</v>
      </c>
      <c r="AC1532" s="26">
        <v>0</v>
      </c>
      <c r="AD1532" s="26">
        <v>0</v>
      </c>
      <c r="AE1532" s="26">
        <v>0</v>
      </c>
      <c r="AF1532" s="26">
        <v>0</v>
      </c>
      <c r="AG1532" s="26"/>
      <c r="AH1532" s="26">
        <v>0</v>
      </c>
    </row>
    <row r="1533" spans="1:34" x14ac:dyDescent="0.2">
      <c r="A1533" s="12" t="s">
        <v>232</v>
      </c>
      <c r="B1533" s="12" t="s">
        <v>231</v>
      </c>
      <c r="C1533" s="12" t="s">
        <v>60</v>
      </c>
      <c r="D1533" s="12" t="s">
        <v>15</v>
      </c>
      <c r="E1533" s="12" t="s">
        <v>8</v>
      </c>
      <c r="F1533" s="12" t="s">
        <v>17</v>
      </c>
      <c r="G1533" s="26"/>
      <c r="H1533" s="26">
        <v>0</v>
      </c>
      <c r="I1533" s="26"/>
      <c r="J1533" s="26"/>
      <c r="K1533" s="26">
        <v>0</v>
      </c>
      <c r="L1533" s="26">
        <v>0</v>
      </c>
      <c r="M1533" s="26">
        <v>0</v>
      </c>
      <c r="N1533" s="26">
        <v>0</v>
      </c>
      <c r="O1533" s="26">
        <v>0</v>
      </c>
      <c r="P1533" s="26">
        <v>0</v>
      </c>
      <c r="Q1533" s="26">
        <v>0</v>
      </c>
      <c r="R1533" s="26">
        <v>0</v>
      </c>
      <c r="S1533" s="26">
        <v>0</v>
      </c>
      <c r="T1533" s="26">
        <v>0</v>
      </c>
      <c r="U1533" s="26">
        <v>0</v>
      </c>
      <c r="V1533" s="26">
        <v>0</v>
      </c>
      <c r="W1533" s="26">
        <v>0</v>
      </c>
      <c r="X1533" s="26">
        <v>0</v>
      </c>
      <c r="Y1533" s="26">
        <v>0</v>
      </c>
      <c r="Z1533" s="26">
        <v>0</v>
      </c>
      <c r="AA1533" s="26">
        <v>0</v>
      </c>
      <c r="AB1533" s="26">
        <v>0</v>
      </c>
      <c r="AC1533" s="26">
        <v>0</v>
      </c>
      <c r="AD1533" s="26">
        <v>0</v>
      </c>
      <c r="AE1533" s="26">
        <v>0</v>
      </c>
      <c r="AF1533" s="26">
        <v>0</v>
      </c>
      <c r="AG1533" s="26"/>
      <c r="AH1533" s="26">
        <v>0</v>
      </c>
    </row>
    <row r="1534" spans="1:34" x14ac:dyDescent="0.2">
      <c r="A1534" s="12" t="s">
        <v>232</v>
      </c>
      <c r="B1534" s="12" t="s">
        <v>231</v>
      </c>
      <c r="C1534" s="12" t="s">
        <v>61</v>
      </c>
      <c r="D1534" s="12" t="s">
        <v>15</v>
      </c>
      <c r="E1534" s="12" t="s">
        <v>8</v>
      </c>
      <c r="F1534" s="12" t="s">
        <v>17</v>
      </c>
      <c r="G1534" s="26"/>
      <c r="H1534" s="26">
        <v>0</v>
      </c>
      <c r="I1534" s="26"/>
      <c r="J1534" s="26"/>
      <c r="K1534" s="26">
        <v>0</v>
      </c>
      <c r="L1534" s="26">
        <v>0</v>
      </c>
      <c r="M1534" s="26">
        <v>0</v>
      </c>
      <c r="N1534" s="26">
        <v>0</v>
      </c>
      <c r="O1534" s="26">
        <v>0</v>
      </c>
      <c r="P1534" s="26">
        <v>0</v>
      </c>
      <c r="Q1534" s="26">
        <v>0</v>
      </c>
      <c r="R1534" s="26">
        <v>0</v>
      </c>
      <c r="S1534" s="26">
        <v>0</v>
      </c>
      <c r="T1534" s="26">
        <v>0</v>
      </c>
      <c r="U1534" s="26">
        <v>0</v>
      </c>
      <c r="V1534" s="26">
        <v>0</v>
      </c>
      <c r="W1534" s="26">
        <v>0</v>
      </c>
      <c r="X1534" s="26">
        <v>0</v>
      </c>
      <c r="Y1534" s="26">
        <v>0</v>
      </c>
      <c r="Z1534" s="26">
        <v>0</v>
      </c>
      <c r="AA1534" s="26">
        <v>0</v>
      </c>
      <c r="AB1534" s="26">
        <v>0</v>
      </c>
      <c r="AC1534" s="26">
        <v>0</v>
      </c>
      <c r="AD1534" s="26">
        <v>0</v>
      </c>
      <c r="AE1534" s="26">
        <v>0</v>
      </c>
      <c r="AF1534" s="26">
        <v>0</v>
      </c>
      <c r="AG1534" s="26"/>
      <c r="AH1534" s="26">
        <v>0</v>
      </c>
    </row>
    <row r="1535" spans="1:34" x14ac:dyDescent="0.2">
      <c r="A1535" s="12" t="s">
        <v>232</v>
      </c>
      <c r="B1535" s="12" t="s">
        <v>231</v>
      </c>
      <c r="C1535" s="12" t="s">
        <v>62</v>
      </c>
      <c r="D1535" s="12" t="s">
        <v>15</v>
      </c>
      <c r="E1535" s="12" t="s">
        <v>8</v>
      </c>
      <c r="F1535" s="12" t="s">
        <v>17</v>
      </c>
      <c r="G1535" s="26"/>
      <c r="H1535" s="26">
        <v>0</v>
      </c>
      <c r="I1535" s="26">
        <v>0</v>
      </c>
      <c r="J1535" s="26">
        <v>0</v>
      </c>
      <c r="K1535" s="26"/>
      <c r="L1535" s="26">
        <v>0</v>
      </c>
      <c r="M1535" s="26">
        <v>0</v>
      </c>
      <c r="N1535" s="26">
        <v>0</v>
      </c>
      <c r="O1535" s="26">
        <v>0</v>
      </c>
      <c r="P1535" s="26">
        <v>0</v>
      </c>
      <c r="Q1535" s="26">
        <v>0</v>
      </c>
      <c r="R1535" s="26">
        <v>0</v>
      </c>
      <c r="S1535" s="26">
        <v>0</v>
      </c>
      <c r="T1535" s="26">
        <v>0</v>
      </c>
      <c r="U1535" s="26">
        <v>0</v>
      </c>
      <c r="V1535" s="26">
        <v>0</v>
      </c>
      <c r="W1535" s="26">
        <v>0</v>
      </c>
      <c r="X1535" s="26">
        <v>0</v>
      </c>
      <c r="Y1535" s="26">
        <v>0</v>
      </c>
      <c r="Z1535" s="26">
        <v>0</v>
      </c>
      <c r="AA1535" s="26">
        <v>0</v>
      </c>
      <c r="AB1535" s="26">
        <v>0</v>
      </c>
      <c r="AC1535" s="26">
        <v>0</v>
      </c>
      <c r="AD1535" s="26">
        <v>0</v>
      </c>
      <c r="AE1535" s="26">
        <v>0</v>
      </c>
      <c r="AF1535" s="26">
        <v>0</v>
      </c>
      <c r="AG1535" s="26"/>
      <c r="AH1535" s="26">
        <v>0</v>
      </c>
    </row>
    <row r="1536" spans="1:34" x14ac:dyDescent="0.2">
      <c r="A1536" s="12" t="s">
        <v>232</v>
      </c>
      <c r="B1536" s="12" t="s">
        <v>231</v>
      </c>
      <c r="C1536" s="12" t="s">
        <v>63</v>
      </c>
      <c r="D1536" s="12" t="s">
        <v>15</v>
      </c>
      <c r="E1536" s="12" t="s">
        <v>8</v>
      </c>
      <c r="F1536" s="12" t="s">
        <v>17</v>
      </c>
      <c r="G1536" s="26"/>
      <c r="H1536" s="26">
        <v>0</v>
      </c>
      <c r="I1536" s="26"/>
      <c r="J1536" s="26"/>
      <c r="K1536" s="26">
        <v>0</v>
      </c>
      <c r="L1536" s="26">
        <v>0</v>
      </c>
      <c r="M1536" s="26">
        <v>0</v>
      </c>
      <c r="N1536" s="26">
        <v>0</v>
      </c>
      <c r="O1536" s="26">
        <v>0</v>
      </c>
      <c r="P1536" s="26">
        <v>0</v>
      </c>
      <c r="Q1536" s="26">
        <v>0</v>
      </c>
      <c r="R1536" s="26">
        <v>0</v>
      </c>
      <c r="S1536" s="26">
        <v>0</v>
      </c>
      <c r="T1536" s="26">
        <v>0</v>
      </c>
      <c r="U1536" s="26">
        <v>0</v>
      </c>
      <c r="V1536" s="26">
        <v>0</v>
      </c>
      <c r="W1536" s="26">
        <v>0</v>
      </c>
      <c r="X1536" s="26">
        <v>0</v>
      </c>
      <c r="Y1536" s="26">
        <v>0</v>
      </c>
      <c r="Z1536" s="26">
        <v>0</v>
      </c>
      <c r="AA1536" s="26">
        <v>0</v>
      </c>
      <c r="AB1536" s="26">
        <v>0</v>
      </c>
      <c r="AC1536" s="26">
        <v>0</v>
      </c>
      <c r="AD1536" s="26">
        <v>0</v>
      </c>
      <c r="AE1536" s="26">
        <v>0</v>
      </c>
      <c r="AF1536" s="26">
        <v>0</v>
      </c>
      <c r="AG1536" s="26"/>
      <c r="AH1536" s="26">
        <v>0</v>
      </c>
    </row>
    <row r="1537" spans="1:34" x14ac:dyDescent="0.2">
      <c r="A1537" s="12" t="s">
        <v>232</v>
      </c>
      <c r="B1537" s="12" t="s">
        <v>231</v>
      </c>
      <c r="C1537" s="12" t="s">
        <v>64</v>
      </c>
      <c r="D1537" s="12" t="s">
        <v>15</v>
      </c>
      <c r="E1537" s="12" t="s">
        <v>8</v>
      </c>
      <c r="F1537" s="12" t="s">
        <v>17</v>
      </c>
      <c r="G1537" s="26">
        <v>0</v>
      </c>
      <c r="H1537" s="26">
        <v>0</v>
      </c>
      <c r="I1537" s="26">
        <v>0</v>
      </c>
      <c r="J1537" s="26">
        <v>0</v>
      </c>
      <c r="K1537" s="26">
        <v>0</v>
      </c>
      <c r="L1537" s="26">
        <v>0</v>
      </c>
      <c r="M1537" s="26">
        <v>0</v>
      </c>
      <c r="N1537" s="26">
        <v>0</v>
      </c>
      <c r="O1537" s="26">
        <v>0</v>
      </c>
      <c r="P1537" s="26">
        <v>0</v>
      </c>
      <c r="Q1537" s="26">
        <v>0</v>
      </c>
      <c r="R1537" s="26">
        <v>0</v>
      </c>
      <c r="S1537" s="26">
        <v>0</v>
      </c>
      <c r="T1537" s="26">
        <v>0</v>
      </c>
      <c r="U1537" s="26">
        <v>0</v>
      </c>
      <c r="V1537" s="26">
        <v>0</v>
      </c>
      <c r="W1537" s="26">
        <v>0</v>
      </c>
      <c r="X1537" s="26">
        <v>0</v>
      </c>
      <c r="Y1537" s="26">
        <v>0</v>
      </c>
      <c r="Z1537" s="26">
        <v>0</v>
      </c>
      <c r="AA1537" s="26">
        <v>0</v>
      </c>
      <c r="AB1537" s="26">
        <v>0</v>
      </c>
      <c r="AC1537" s="26">
        <v>0</v>
      </c>
      <c r="AD1537" s="26">
        <v>0</v>
      </c>
      <c r="AE1537" s="26">
        <v>0</v>
      </c>
      <c r="AF1537" s="26">
        <v>0</v>
      </c>
      <c r="AG1537" s="26"/>
      <c r="AH1537" s="26">
        <v>0</v>
      </c>
    </row>
    <row r="1538" spans="1:34" x14ac:dyDescent="0.2">
      <c r="A1538" s="12" t="s">
        <v>232</v>
      </c>
      <c r="B1538" s="12" t="s">
        <v>231</v>
      </c>
      <c r="C1538" s="12" t="s">
        <v>65</v>
      </c>
      <c r="D1538" s="12" t="s">
        <v>15</v>
      </c>
      <c r="E1538" s="12" t="s">
        <v>8</v>
      </c>
      <c r="F1538" s="12" t="s">
        <v>17</v>
      </c>
      <c r="G1538" s="26">
        <v>0</v>
      </c>
      <c r="H1538" s="26">
        <v>0</v>
      </c>
      <c r="I1538" s="26"/>
      <c r="J1538" s="26">
        <v>0</v>
      </c>
      <c r="K1538" s="26"/>
      <c r="L1538" s="26"/>
      <c r="M1538" s="26"/>
      <c r="N1538" s="26">
        <v>0</v>
      </c>
      <c r="O1538" s="26">
        <v>0</v>
      </c>
      <c r="P1538" s="26">
        <v>0</v>
      </c>
      <c r="Q1538" s="26">
        <v>0</v>
      </c>
      <c r="R1538" s="26">
        <v>0</v>
      </c>
      <c r="S1538" s="26">
        <v>0</v>
      </c>
      <c r="T1538" s="26"/>
      <c r="U1538" s="26"/>
      <c r="V1538" s="26"/>
      <c r="W1538" s="26"/>
      <c r="X1538" s="26">
        <v>0</v>
      </c>
      <c r="Y1538" s="26">
        <v>0</v>
      </c>
      <c r="Z1538" s="26">
        <v>0</v>
      </c>
      <c r="AA1538" s="26">
        <v>0</v>
      </c>
      <c r="AB1538" s="26">
        <v>0</v>
      </c>
      <c r="AC1538" s="26">
        <v>0</v>
      </c>
      <c r="AD1538" s="26">
        <v>0</v>
      </c>
      <c r="AE1538" s="26">
        <v>0</v>
      </c>
      <c r="AF1538" s="26">
        <v>0</v>
      </c>
      <c r="AG1538" s="26"/>
      <c r="AH1538" s="26">
        <v>0</v>
      </c>
    </row>
    <row r="1539" spans="1:34" x14ac:dyDescent="0.2">
      <c r="A1539" s="12" t="s">
        <v>232</v>
      </c>
      <c r="B1539" s="12" t="s">
        <v>231</v>
      </c>
      <c r="C1539" s="12" t="s">
        <v>66</v>
      </c>
      <c r="D1539" s="12" t="s">
        <v>15</v>
      </c>
      <c r="E1539" s="12" t="s">
        <v>8</v>
      </c>
      <c r="F1539" s="12" t="s">
        <v>17</v>
      </c>
      <c r="G1539" s="26"/>
      <c r="H1539" s="26">
        <v>0</v>
      </c>
      <c r="I1539" s="26"/>
      <c r="J1539" s="26"/>
      <c r="K1539" s="26"/>
      <c r="L1539" s="26"/>
      <c r="M1539" s="26"/>
      <c r="N1539" s="26">
        <v>0</v>
      </c>
      <c r="O1539" s="26">
        <v>0</v>
      </c>
      <c r="P1539" s="26">
        <v>0</v>
      </c>
      <c r="Q1539" s="26">
        <v>0</v>
      </c>
      <c r="R1539" s="26">
        <v>0</v>
      </c>
      <c r="S1539" s="26">
        <v>0</v>
      </c>
      <c r="T1539" s="26">
        <v>0</v>
      </c>
      <c r="U1539" s="26">
        <v>0</v>
      </c>
      <c r="V1539" s="26">
        <v>0</v>
      </c>
      <c r="W1539" s="26">
        <v>0</v>
      </c>
      <c r="X1539" s="26">
        <v>0</v>
      </c>
      <c r="Y1539" s="26">
        <v>0</v>
      </c>
      <c r="Z1539" s="26">
        <v>0</v>
      </c>
      <c r="AA1539" s="26">
        <v>0</v>
      </c>
      <c r="AB1539" s="26">
        <v>0</v>
      </c>
      <c r="AC1539" s="26">
        <v>0</v>
      </c>
      <c r="AD1539" s="26">
        <v>0</v>
      </c>
      <c r="AE1539" s="26">
        <v>0</v>
      </c>
      <c r="AF1539" s="26">
        <v>0</v>
      </c>
      <c r="AG1539" s="26"/>
      <c r="AH1539" s="26">
        <v>0</v>
      </c>
    </row>
    <row r="1540" spans="1:34" x14ac:dyDescent="0.2">
      <c r="A1540" s="12" t="s">
        <v>232</v>
      </c>
      <c r="B1540" s="12" t="s">
        <v>231</v>
      </c>
      <c r="C1540" s="12" t="s">
        <v>257</v>
      </c>
      <c r="D1540" s="12" t="s">
        <v>15</v>
      </c>
      <c r="E1540" s="12" t="s">
        <v>8</v>
      </c>
      <c r="F1540" s="12" t="s">
        <v>17</v>
      </c>
      <c r="G1540" s="26">
        <v>0</v>
      </c>
      <c r="H1540" s="26">
        <v>0</v>
      </c>
      <c r="I1540" s="26">
        <v>0</v>
      </c>
      <c r="J1540" s="26">
        <v>0</v>
      </c>
      <c r="K1540" s="26">
        <v>0</v>
      </c>
      <c r="L1540" s="26">
        <v>0</v>
      </c>
      <c r="M1540" s="26">
        <v>0</v>
      </c>
      <c r="N1540" s="26">
        <v>0</v>
      </c>
      <c r="O1540" s="26">
        <v>0</v>
      </c>
      <c r="P1540" s="26">
        <v>0</v>
      </c>
      <c r="Q1540" s="26">
        <v>0</v>
      </c>
      <c r="R1540" s="26">
        <v>0</v>
      </c>
      <c r="S1540" s="26">
        <v>0</v>
      </c>
      <c r="T1540" s="26">
        <v>0</v>
      </c>
      <c r="U1540" s="26">
        <v>0</v>
      </c>
      <c r="V1540" s="26">
        <v>0</v>
      </c>
      <c r="W1540" s="26">
        <v>0</v>
      </c>
      <c r="X1540" s="26">
        <v>0</v>
      </c>
      <c r="Y1540" s="26">
        <v>0</v>
      </c>
      <c r="Z1540" s="26">
        <v>0</v>
      </c>
      <c r="AA1540" s="26">
        <v>0</v>
      </c>
      <c r="AB1540" s="26">
        <v>0</v>
      </c>
      <c r="AC1540" s="26">
        <v>0</v>
      </c>
      <c r="AD1540" s="26">
        <v>0</v>
      </c>
      <c r="AE1540" s="26">
        <v>0</v>
      </c>
      <c r="AF1540" s="26"/>
      <c r="AG1540" s="26"/>
      <c r="AH1540" s="26">
        <v>0</v>
      </c>
    </row>
    <row r="1541" spans="1:34" x14ac:dyDescent="0.2">
      <c r="A1541" s="12" t="s">
        <v>232</v>
      </c>
      <c r="B1541" s="12" t="s">
        <v>231</v>
      </c>
      <c r="C1541" s="12" t="s">
        <v>67</v>
      </c>
      <c r="D1541" s="12" t="s">
        <v>15</v>
      </c>
      <c r="E1541" s="12" t="s">
        <v>8</v>
      </c>
      <c r="F1541" s="12" t="s">
        <v>17</v>
      </c>
      <c r="G1541" s="26"/>
      <c r="H1541" s="26">
        <v>0</v>
      </c>
      <c r="I1541" s="26"/>
      <c r="J1541" s="26"/>
      <c r="K1541" s="26">
        <v>0</v>
      </c>
      <c r="L1541" s="26"/>
      <c r="M1541" s="26">
        <v>0</v>
      </c>
      <c r="N1541" s="26">
        <v>0</v>
      </c>
      <c r="O1541" s="26">
        <v>0</v>
      </c>
      <c r="P1541" s="26">
        <v>0</v>
      </c>
      <c r="Q1541" s="26">
        <v>0</v>
      </c>
      <c r="R1541" s="26">
        <v>0</v>
      </c>
      <c r="S1541" s="26">
        <v>0</v>
      </c>
      <c r="T1541" s="26">
        <v>0</v>
      </c>
      <c r="U1541" s="26">
        <v>0</v>
      </c>
      <c r="V1541" s="26">
        <v>0</v>
      </c>
      <c r="W1541" s="26">
        <v>0</v>
      </c>
      <c r="X1541" s="26">
        <v>0</v>
      </c>
      <c r="Y1541" s="26">
        <v>0</v>
      </c>
      <c r="Z1541" s="26">
        <v>0</v>
      </c>
      <c r="AA1541" s="26">
        <v>0</v>
      </c>
      <c r="AB1541" s="26">
        <v>0</v>
      </c>
      <c r="AC1541" s="26">
        <v>0</v>
      </c>
      <c r="AD1541" s="26">
        <v>0</v>
      </c>
      <c r="AE1541" s="26">
        <v>0</v>
      </c>
      <c r="AF1541" s="26">
        <v>0</v>
      </c>
      <c r="AG1541" s="26"/>
      <c r="AH1541" s="26">
        <v>0</v>
      </c>
    </row>
    <row r="1542" spans="1:34" x14ac:dyDescent="0.2">
      <c r="A1542" s="12" t="s">
        <v>232</v>
      </c>
      <c r="B1542" s="12" t="s">
        <v>231</v>
      </c>
      <c r="C1542" s="12" t="s">
        <v>68</v>
      </c>
      <c r="D1542" s="12" t="s">
        <v>15</v>
      </c>
      <c r="E1542" s="12" t="s">
        <v>8</v>
      </c>
      <c r="F1542" s="12" t="s">
        <v>17</v>
      </c>
      <c r="G1542" s="26">
        <v>0</v>
      </c>
      <c r="H1542" s="26">
        <v>0</v>
      </c>
      <c r="I1542" s="26"/>
      <c r="J1542" s="26">
        <v>0</v>
      </c>
      <c r="K1542" s="26"/>
      <c r="L1542" s="26">
        <v>0</v>
      </c>
      <c r="M1542" s="26">
        <v>0</v>
      </c>
      <c r="N1542" s="26">
        <v>0</v>
      </c>
      <c r="O1542" s="26">
        <v>0</v>
      </c>
      <c r="P1542" s="26">
        <v>0</v>
      </c>
      <c r="Q1542" s="26">
        <v>0</v>
      </c>
      <c r="R1542" s="26">
        <v>0</v>
      </c>
      <c r="S1542" s="26">
        <v>0</v>
      </c>
      <c r="T1542" s="26">
        <v>0</v>
      </c>
      <c r="U1542" s="26">
        <v>0</v>
      </c>
      <c r="V1542" s="26">
        <v>0</v>
      </c>
      <c r="W1542" s="26">
        <v>0</v>
      </c>
      <c r="X1542" s="26">
        <v>0</v>
      </c>
      <c r="Y1542" s="26">
        <v>0</v>
      </c>
      <c r="Z1542" s="26">
        <v>0</v>
      </c>
      <c r="AA1542" s="26">
        <v>0</v>
      </c>
      <c r="AB1542" s="26">
        <v>0</v>
      </c>
      <c r="AC1542" s="26">
        <v>0</v>
      </c>
      <c r="AD1542" s="26">
        <v>0</v>
      </c>
      <c r="AE1542" s="26">
        <v>0</v>
      </c>
      <c r="AF1542" s="26">
        <v>0</v>
      </c>
      <c r="AG1542" s="26"/>
      <c r="AH1542" s="26">
        <v>0</v>
      </c>
    </row>
    <row r="1543" spans="1:34" x14ac:dyDescent="0.2">
      <c r="A1543" s="12" t="s">
        <v>232</v>
      </c>
      <c r="B1543" s="12" t="s">
        <v>231</v>
      </c>
      <c r="C1543" s="12" t="s">
        <v>69</v>
      </c>
      <c r="D1543" s="12" t="s">
        <v>15</v>
      </c>
      <c r="E1543" s="12" t="s">
        <v>8</v>
      </c>
      <c r="F1543" s="12" t="s">
        <v>17</v>
      </c>
      <c r="G1543" s="26"/>
      <c r="H1543" s="26">
        <v>0</v>
      </c>
      <c r="I1543" s="26">
        <v>0</v>
      </c>
      <c r="J1543" s="26">
        <v>0</v>
      </c>
      <c r="K1543" s="26">
        <v>0</v>
      </c>
      <c r="L1543" s="26">
        <v>0</v>
      </c>
      <c r="M1543" s="26">
        <v>0</v>
      </c>
      <c r="N1543" s="26">
        <v>0</v>
      </c>
      <c r="O1543" s="26">
        <v>0</v>
      </c>
      <c r="P1543" s="26">
        <v>0</v>
      </c>
      <c r="Q1543" s="26">
        <v>0</v>
      </c>
      <c r="R1543" s="26">
        <v>0</v>
      </c>
      <c r="S1543" s="26">
        <v>0</v>
      </c>
      <c r="T1543" s="26">
        <v>0</v>
      </c>
      <c r="U1543" s="26">
        <v>0</v>
      </c>
      <c r="V1543" s="26">
        <v>0</v>
      </c>
      <c r="W1543" s="26">
        <v>0</v>
      </c>
      <c r="X1543" s="26">
        <v>0</v>
      </c>
      <c r="Y1543" s="26">
        <v>0</v>
      </c>
      <c r="Z1543" s="26">
        <v>0</v>
      </c>
      <c r="AA1543" s="26">
        <v>0</v>
      </c>
      <c r="AB1543" s="26">
        <v>0</v>
      </c>
      <c r="AC1543" s="26">
        <v>0</v>
      </c>
      <c r="AD1543" s="26">
        <v>0</v>
      </c>
      <c r="AE1543" s="26">
        <v>0</v>
      </c>
      <c r="AF1543" s="26">
        <v>0</v>
      </c>
      <c r="AG1543" s="26"/>
      <c r="AH1543" s="26">
        <v>0</v>
      </c>
    </row>
    <row r="1544" spans="1:34" x14ac:dyDescent="0.2">
      <c r="A1544" s="12" t="s">
        <v>232</v>
      </c>
      <c r="B1544" s="12" t="s">
        <v>231</v>
      </c>
      <c r="C1544" s="12" t="s">
        <v>70</v>
      </c>
      <c r="D1544" s="12" t="s">
        <v>15</v>
      </c>
      <c r="E1544" s="12" t="s">
        <v>8</v>
      </c>
      <c r="F1544" s="12" t="s">
        <v>17</v>
      </c>
      <c r="G1544" s="26"/>
      <c r="H1544" s="26">
        <v>0</v>
      </c>
      <c r="I1544" s="26"/>
      <c r="J1544" s="26"/>
      <c r="K1544" s="26"/>
      <c r="L1544" s="26"/>
      <c r="M1544" s="26">
        <v>0</v>
      </c>
      <c r="N1544" s="26">
        <v>0</v>
      </c>
      <c r="O1544" s="26">
        <v>0</v>
      </c>
      <c r="P1544" s="26">
        <v>0</v>
      </c>
      <c r="Q1544" s="26">
        <v>0</v>
      </c>
      <c r="R1544" s="26">
        <v>0</v>
      </c>
      <c r="S1544" s="26">
        <v>0</v>
      </c>
      <c r="T1544" s="26">
        <v>0</v>
      </c>
      <c r="U1544" s="26">
        <v>0</v>
      </c>
      <c r="V1544" s="26">
        <v>0</v>
      </c>
      <c r="W1544" s="26">
        <v>0</v>
      </c>
      <c r="X1544" s="26">
        <v>0</v>
      </c>
      <c r="Y1544" s="26">
        <v>0</v>
      </c>
      <c r="Z1544" s="26">
        <v>0</v>
      </c>
      <c r="AA1544" s="26">
        <v>0</v>
      </c>
      <c r="AB1544" s="26">
        <v>0</v>
      </c>
      <c r="AC1544" s="26">
        <v>0</v>
      </c>
      <c r="AD1544" s="26">
        <v>0</v>
      </c>
      <c r="AE1544" s="26">
        <v>0</v>
      </c>
      <c r="AF1544" s="26">
        <v>0</v>
      </c>
      <c r="AG1544" s="26"/>
      <c r="AH1544" s="26">
        <v>0</v>
      </c>
    </row>
    <row r="1545" spans="1:34" x14ac:dyDescent="0.2">
      <c r="A1545" s="12" t="s">
        <v>232</v>
      </c>
      <c r="B1545" s="12" t="s">
        <v>231</v>
      </c>
      <c r="C1545" s="12" t="s">
        <v>71</v>
      </c>
      <c r="D1545" s="12" t="s">
        <v>15</v>
      </c>
      <c r="E1545" s="12" t="s">
        <v>8</v>
      </c>
      <c r="F1545" s="12" t="s">
        <v>17</v>
      </c>
      <c r="G1545" s="26"/>
      <c r="H1545" s="26">
        <v>0</v>
      </c>
      <c r="I1545" s="26">
        <v>0</v>
      </c>
      <c r="J1545" s="26">
        <v>0</v>
      </c>
      <c r="K1545" s="26">
        <v>0</v>
      </c>
      <c r="L1545" s="26">
        <v>0</v>
      </c>
      <c r="M1545" s="26">
        <v>0</v>
      </c>
      <c r="N1545" s="26">
        <v>0</v>
      </c>
      <c r="O1545" s="26">
        <v>0</v>
      </c>
      <c r="P1545" s="26">
        <v>0</v>
      </c>
      <c r="Q1545" s="26">
        <v>0</v>
      </c>
      <c r="R1545" s="26">
        <v>0</v>
      </c>
      <c r="S1545" s="26">
        <v>0</v>
      </c>
      <c r="T1545" s="26">
        <v>0</v>
      </c>
      <c r="U1545" s="26">
        <v>0</v>
      </c>
      <c r="V1545" s="26">
        <v>0</v>
      </c>
      <c r="W1545" s="26">
        <v>0</v>
      </c>
      <c r="X1545" s="26">
        <v>0</v>
      </c>
      <c r="Y1545" s="26">
        <v>0</v>
      </c>
      <c r="Z1545" s="26">
        <v>0</v>
      </c>
      <c r="AA1545" s="26">
        <v>0</v>
      </c>
      <c r="AB1545" s="26">
        <v>0</v>
      </c>
      <c r="AC1545" s="26">
        <v>0</v>
      </c>
      <c r="AD1545" s="26">
        <v>0</v>
      </c>
      <c r="AE1545" s="26">
        <v>0</v>
      </c>
      <c r="AF1545" s="26">
        <v>0</v>
      </c>
      <c r="AG1545" s="26"/>
      <c r="AH1545" s="26">
        <v>0</v>
      </c>
    </row>
    <row r="1546" spans="1:34" x14ac:dyDescent="0.2">
      <c r="A1546" s="12" t="s">
        <v>232</v>
      </c>
      <c r="B1546" s="12" t="s">
        <v>231</v>
      </c>
      <c r="C1546" s="12" t="s">
        <v>72</v>
      </c>
      <c r="D1546" s="12" t="s">
        <v>15</v>
      </c>
      <c r="E1546" s="12" t="s">
        <v>8</v>
      </c>
      <c r="F1546" s="12" t="s">
        <v>17</v>
      </c>
      <c r="G1546" s="26"/>
      <c r="H1546" s="26">
        <v>0</v>
      </c>
      <c r="I1546" s="26"/>
      <c r="J1546" s="26"/>
      <c r="K1546" s="26"/>
      <c r="L1546" s="26">
        <v>0</v>
      </c>
      <c r="M1546" s="26">
        <v>0</v>
      </c>
      <c r="N1546" s="26">
        <v>0</v>
      </c>
      <c r="O1546" s="26">
        <v>0</v>
      </c>
      <c r="P1546" s="26">
        <v>0</v>
      </c>
      <c r="Q1546" s="26">
        <v>0</v>
      </c>
      <c r="R1546" s="26">
        <v>0</v>
      </c>
      <c r="S1546" s="26">
        <v>0</v>
      </c>
      <c r="T1546" s="26">
        <v>0</v>
      </c>
      <c r="U1546" s="26">
        <v>0</v>
      </c>
      <c r="V1546" s="26">
        <v>0</v>
      </c>
      <c r="W1546" s="26">
        <v>0</v>
      </c>
      <c r="X1546" s="26">
        <v>0</v>
      </c>
      <c r="Y1546" s="26">
        <v>0</v>
      </c>
      <c r="Z1546" s="26">
        <v>0</v>
      </c>
      <c r="AA1546" s="26">
        <v>0</v>
      </c>
      <c r="AB1546" s="26">
        <v>0</v>
      </c>
      <c r="AC1546" s="26">
        <v>0</v>
      </c>
      <c r="AD1546" s="26">
        <v>0</v>
      </c>
      <c r="AE1546" s="26">
        <v>0</v>
      </c>
      <c r="AF1546" s="26">
        <v>0</v>
      </c>
      <c r="AG1546" s="26"/>
      <c r="AH1546" s="26">
        <v>0</v>
      </c>
    </row>
    <row r="1547" spans="1:34" x14ac:dyDescent="0.2">
      <c r="A1547" s="12" t="s">
        <v>232</v>
      </c>
      <c r="B1547" s="12" t="s">
        <v>231</v>
      </c>
      <c r="C1547" s="12" t="s">
        <v>73</v>
      </c>
      <c r="D1547" s="12" t="s">
        <v>15</v>
      </c>
      <c r="E1547" s="12" t="s">
        <v>8</v>
      </c>
      <c r="F1547" s="12" t="s">
        <v>17</v>
      </c>
      <c r="G1547" s="26"/>
      <c r="H1547" s="26">
        <v>0</v>
      </c>
      <c r="I1547" s="26">
        <v>0</v>
      </c>
      <c r="J1547" s="26">
        <v>0</v>
      </c>
      <c r="K1547" s="26">
        <v>0</v>
      </c>
      <c r="L1547" s="26">
        <v>0</v>
      </c>
      <c r="M1547" s="26">
        <v>0</v>
      </c>
      <c r="N1547" s="26">
        <v>0</v>
      </c>
      <c r="O1547" s="26">
        <v>0</v>
      </c>
      <c r="P1547" s="26">
        <v>0</v>
      </c>
      <c r="Q1547" s="26">
        <v>0</v>
      </c>
      <c r="R1547" s="26">
        <v>0</v>
      </c>
      <c r="S1547" s="26">
        <v>0</v>
      </c>
      <c r="T1547" s="26">
        <v>0</v>
      </c>
      <c r="U1547" s="26">
        <v>0</v>
      </c>
      <c r="V1547" s="26">
        <v>0</v>
      </c>
      <c r="W1547" s="26">
        <v>0</v>
      </c>
      <c r="X1547" s="26">
        <v>0</v>
      </c>
      <c r="Y1547" s="26">
        <v>0</v>
      </c>
      <c r="Z1547" s="26">
        <v>0</v>
      </c>
      <c r="AA1547" s="26">
        <v>0</v>
      </c>
      <c r="AB1547" s="26">
        <v>0</v>
      </c>
      <c r="AC1547" s="26">
        <v>0</v>
      </c>
      <c r="AD1547" s="26">
        <v>0</v>
      </c>
      <c r="AE1547" s="26">
        <v>0</v>
      </c>
      <c r="AF1547" s="26">
        <v>0</v>
      </c>
      <c r="AG1547" s="26"/>
      <c r="AH1547" s="26">
        <v>0</v>
      </c>
    </row>
    <row r="1548" spans="1:34" x14ac:dyDescent="0.2">
      <c r="A1548" s="12" t="s">
        <v>232</v>
      </c>
      <c r="B1548" s="12" t="s">
        <v>231</v>
      </c>
      <c r="C1548" s="12" t="s">
        <v>74</v>
      </c>
      <c r="D1548" s="12" t="s">
        <v>15</v>
      </c>
      <c r="E1548" s="12" t="s">
        <v>8</v>
      </c>
      <c r="F1548" s="12" t="s">
        <v>17</v>
      </c>
      <c r="G1548" s="26"/>
      <c r="H1548" s="26">
        <v>0</v>
      </c>
      <c r="I1548" s="26">
        <v>0</v>
      </c>
      <c r="J1548" s="26">
        <v>0</v>
      </c>
      <c r="K1548" s="26">
        <v>0</v>
      </c>
      <c r="L1548" s="26">
        <v>0</v>
      </c>
      <c r="M1548" s="26">
        <v>0</v>
      </c>
      <c r="N1548" s="26">
        <v>0</v>
      </c>
      <c r="O1548" s="26">
        <v>0</v>
      </c>
      <c r="P1548" s="26">
        <v>0</v>
      </c>
      <c r="Q1548" s="26">
        <v>0</v>
      </c>
      <c r="R1548" s="26">
        <v>0</v>
      </c>
      <c r="S1548" s="26">
        <v>0</v>
      </c>
      <c r="T1548" s="26">
        <v>0</v>
      </c>
      <c r="U1548" s="26">
        <v>0</v>
      </c>
      <c r="V1548" s="26">
        <v>0</v>
      </c>
      <c r="W1548" s="26">
        <v>0</v>
      </c>
      <c r="X1548" s="26">
        <v>0</v>
      </c>
      <c r="Y1548" s="26">
        <v>0</v>
      </c>
      <c r="Z1548" s="26">
        <v>0</v>
      </c>
      <c r="AA1548" s="26">
        <v>0</v>
      </c>
      <c r="AB1548" s="26">
        <v>0</v>
      </c>
      <c r="AC1548" s="26">
        <v>0</v>
      </c>
      <c r="AD1548" s="26">
        <v>0</v>
      </c>
      <c r="AE1548" s="26">
        <v>0</v>
      </c>
      <c r="AF1548" s="26">
        <v>0</v>
      </c>
      <c r="AG1548" s="26"/>
      <c r="AH1548" s="26">
        <v>0</v>
      </c>
    </row>
    <row r="1549" spans="1:34" x14ac:dyDescent="0.2">
      <c r="A1549" s="12" t="s">
        <v>232</v>
      </c>
      <c r="B1549" s="12" t="s">
        <v>231</v>
      </c>
      <c r="C1549" s="12" t="s">
        <v>75</v>
      </c>
      <c r="D1549" s="12" t="s">
        <v>15</v>
      </c>
      <c r="E1549" s="12" t="s">
        <v>8</v>
      </c>
      <c r="F1549" s="12" t="s">
        <v>17</v>
      </c>
      <c r="G1549" s="26">
        <v>0</v>
      </c>
      <c r="H1549" s="26">
        <v>0</v>
      </c>
      <c r="I1549" s="26">
        <v>0</v>
      </c>
      <c r="J1549" s="26">
        <v>0</v>
      </c>
      <c r="K1549" s="26">
        <v>0</v>
      </c>
      <c r="L1549" s="26">
        <v>0</v>
      </c>
      <c r="M1549" s="26">
        <v>0</v>
      </c>
      <c r="N1549" s="26">
        <v>0</v>
      </c>
      <c r="O1549" s="26">
        <v>0</v>
      </c>
      <c r="P1549" s="26">
        <v>0</v>
      </c>
      <c r="Q1549" s="26">
        <v>0</v>
      </c>
      <c r="R1549" s="26">
        <v>0</v>
      </c>
      <c r="S1549" s="26">
        <v>0</v>
      </c>
      <c r="T1549" s="26">
        <v>0</v>
      </c>
      <c r="U1549" s="26">
        <v>0</v>
      </c>
      <c r="V1549" s="26">
        <v>0</v>
      </c>
      <c r="W1549" s="26">
        <v>0</v>
      </c>
      <c r="X1549" s="26">
        <v>0</v>
      </c>
      <c r="Y1549" s="26">
        <v>0</v>
      </c>
      <c r="Z1549" s="26">
        <v>0</v>
      </c>
      <c r="AA1549" s="26">
        <v>0</v>
      </c>
      <c r="AB1549" s="26">
        <v>0</v>
      </c>
      <c r="AC1549" s="26">
        <v>0</v>
      </c>
      <c r="AD1549" s="26">
        <v>0</v>
      </c>
      <c r="AE1549" s="26">
        <v>0</v>
      </c>
      <c r="AF1549" s="26">
        <v>0</v>
      </c>
      <c r="AG1549" s="26"/>
      <c r="AH1549" s="26">
        <v>0</v>
      </c>
    </row>
    <row r="1550" spans="1:34" x14ac:dyDescent="0.2">
      <c r="A1550" s="12" t="s">
        <v>232</v>
      </c>
      <c r="B1550" s="12" t="s">
        <v>231</v>
      </c>
      <c r="C1550" s="12" t="s">
        <v>76</v>
      </c>
      <c r="D1550" s="12" t="s">
        <v>15</v>
      </c>
      <c r="E1550" s="12" t="s">
        <v>8</v>
      </c>
      <c r="F1550" s="12" t="s">
        <v>17</v>
      </c>
      <c r="G1550" s="26"/>
      <c r="H1550" s="26">
        <v>0</v>
      </c>
      <c r="I1550" s="26">
        <v>0</v>
      </c>
      <c r="J1550" s="26">
        <v>0</v>
      </c>
      <c r="K1550" s="26">
        <v>0</v>
      </c>
      <c r="L1550" s="26"/>
      <c r="M1550" s="26"/>
      <c r="N1550" s="26">
        <v>0</v>
      </c>
      <c r="O1550" s="26">
        <v>0</v>
      </c>
      <c r="P1550" s="26">
        <v>0</v>
      </c>
      <c r="Q1550" s="26">
        <v>0</v>
      </c>
      <c r="R1550" s="26">
        <v>0</v>
      </c>
      <c r="S1550" s="26">
        <v>0</v>
      </c>
      <c r="T1550" s="26">
        <v>0</v>
      </c>
      <c r="U1550" s="26">
        <v>0</v>
      </c>
      <c r="V1550" s="26">
        <v>0</v>
      </c>
      <c r="W1550" s="26">
        <v>0</v>
      </c>
      <c r="X1550" s="26">
        <v>0</v>
      </c>
      <c r="Y1550" s="26">
        <v>0</v>
      </c>
      <c r="Z1550" s="26">
        <v>0</v>
      </c>
      <c r="AA1550" s="26">
        <v>0</v>
      </c>
      <c r="AB1550" s="26">
        <v>0</v>
      </c>
      <c r="AC1550" s="26">
        <v>0</v>
      </c>
      <c r="AD1550" s="26">
        <v>0</v>
      </c>
      <c r="AE1550" s="26">
        <v>0</v>
      </c>
      <c r="AF1550" s="26">
        <v>0</v>
      </c>
      <c r="AG1550" s="26"/>
      <c r="AH1550" s="26">
        <v>0</v>
      </c>
    </row>
    <row r="1551" spans="1:34" x14ac:dyDescent="0.2">
      <c r="A1551" s="12" t="s">
        <v>232</v>
      </c>
      <c r="B1551" s="12" t="s">
        <v>231</v>
      </c>
      <c r="C1551" s="12" t="s">
        <v>77</v>
      </c>
      <c r="D1551" s="12" t="s">
        <v>15</v>
      </c>
      <c r="E1551" s="12" t="s">
        <v>8</v>
      </c>
      <c r="F1551" s="12" t="s">
        <v>17</v>
      </c>
      <c r="G1551" s="26">
        <v>0</v>
      </c>
      <c r="H1551" s="26">
        <v>0</v>
      </c>
      <c r="I1551" s="26"/>
      <c r="J1551" s="26"/>
      <c r="K1551" s="26"/>
      <c r="L1551" s="26"/>
      <c r="M1551" s="26"/>
      <c r="N1551" s="26"/>
      <c r="O1551" s="26"/>
      <c r="P1551" s="26"/>
      <c r="Q1551" s="26"/>
      <c r="R1551" s="26"/>
      <c r="S1551" s="26">
        <v>0</v>
      </c>
      <c r="T1551" s="26">
        <v>0</v>
      </c>
      <c r="U1551" s="26">
        <v>0</v>
      </c>
      <c r="V1551" s="26">
        <v>0</v>
      </c>
      <c r="W1551" s="26">
        <v>0</v>
      </c>
      <c r="X1551" s="26">
        <v>0</v>
      </c>
      <c r="Y1551" s="26">
        <v>0</v>
      </c>
      <c r="Z1551" s="26">
        <v>0</v>
      </c>
      <c r="AA1551" s="26">
        <v>0</v>
      </c>
      <c r="AB1551" s="26">
        <v>0</v>
      </c>
      <c r="AC1551" s="26">
        <v>0</v>
      </c>
      <c r="AD1551" s="26">
        <v>0</v>
      </c>
      <c r="AE1551" s="26">
        <v>0</v>
      </c>
      <c r="AF1551" s="26"/>
      <c r="AG1551" s="26"/>
      <c r="AH1551" s="26">
        <v>0</v>
      </c>
    </row>
    <row r="1552" spans="1:34" x14ac:dyDescent="0.2">
      <c r="A1552" s="12" t="s">
        <v>232</v>
      </c>
      <c r="B1552" s="12" t="s">
        <v>231</v>
      </c>
      <c r="C1552" s="12" t="s">
        <v>78</v>
      </c>
      <c r="D1552" s="12" t="s">
        <v>15</v>
      </c>
      <c r="E1552" s="12" t="s">
        <v>8</v>
      </c>
      <c r="F1552" s="12" t="s">
        <v>17</v>
      </c>
      <c r="G1552" s="26"/>
      <c r="H1552" s="26">
        <v>0.3</v>
      </c>
      <c r="I1552" s="26"/>
      <c r="J1552" s="26"/>
      <c r="K1552" s="26"/>
      <c r="L1552" s="26"/>
      <c r="M1552" s="26"/>
      <c r="N1552" s="26">
        <v>0</v>
      </c>
      <c r="O1552" s="26">
        <v>0</v>
      </c>
      <c r="P1552" s="26">
        <v>0</v>
      </c>
      <c r="Q1552" s="26">
        <v>0</v>
      </c>
      <c r="R1552" s="26">
        <v>0</v>
      </c>
      <c r="S1552" s="26">
        <v>0</v>
      </c>
      <c r="T1552" s="26">
        <v>0</v>
      </c>
      <c r="U1552" s="26">
        <v>0</v>
      </c>
      <c r="V1552" s="26">
        <v>0</v>
      </c>
      <c r="W1552" s="26">
        <v>0</v>
      </c>
      <c r="X1552" s="26">
        <v>0</v>
      </c>
      <c r="Y1552" s="26">
        <v>0</v>
      </c>
      <c r="Z1552" s="26">
        <v>0</v>
      </c>
      <c r="AA1552" s="26">
        <v>0</v>
      </c>
      <c r="AB1552" s="26">
        <v>0</v>
      </c>
      <c r="AC1552" s="26">
        <v>0</v>
      </c>
      <c r="AD1552" s="26">
        <v>0</v>
      </c>
      <c r="AE1552" s="26">
        <v>0</v>
      </c>
      <c r="AF1552" s="26">
        <v>0</v>
      </c>
      <c r="AG1552" s="26"/>
      <c r="AH1552" s="26">
        <v>0</v>
      </c>
    </row>
    <row r="1553" spans="1:34" x14ac:dyDescent="0.2">
      <c r="A1553" s="12" t="s">
        <v>232</v>
      </c>
      <c r="B1553" s="12" t="s">
        <v>231</v>
      </c>
      <c r="C1553" s="12" t="s">
        <v>79</v>
      </c>
      <c r="D1553" s="12" t="s">
        <v>15</v>
      </c>
      <c r="E1553" s="12" t="s">
        <v>8</v>
      </c>
      <c r="F1553" s="12" t="s">
        <v>17</v>
      </c>
      <c r="G1553" s="26"/>
      <c r="H1553" s="26">
        <v>0</v>
      </c>
      <c r="I1553" s="26">
        <v>0</v>
      </c>
      <c r="J1553" s="26">
        <v>0</v>
      </c>
      <c r="K1553" s="26">
        <v>0</v>
      </c>
      <c r="L1553" s="26">
        <v>0</v>
      </c>
      <c r="M1553" s="26">
        <v>0</v>
      </c>
      <c r="N1553" s="26">
        <v>0</v>
      </c>
      <c r="O1553" s="26">
        <v>0</v>
      </c>
      <c r="P1553" s="26"/>
      <c r="Q1553" s="26"/>
      <c r="R1553" s="26"/>
      <c r="S1553" s="26">
        <v>0</v>
      </c>
      <c r="T1553" s="26">
        <v>0</v>
      </c>
      <c r="U1553" s="26">
        <v>0</v>
      </c>
      <c r="V1553" s="26">
        <v>0</v>
      </c>
      <c r="W1553" s="26">
        <v>0</v>
      </c>
      <c r="X1553" s="26">
        <v>0</v>
      </c>
      <c r="Y1553" s="26">
        <v>0</v>
      </c>
      <c r="Z1553" s="26">
        <v>0</v>
      </c>
      <c r="AA1553" s="26">
        <v>0</v>
      </c>
      <c r="AB1553" s="26">
        <v>0</v>
      </c>
      <c r="AC1553" s="26">
        <v>0</v>
      </c>
      <c r="AD1553" s="26">
        <v>0</v>
      </c>
      <c r="AE1553" s="26">
        <v>0</v>
      </c>
      <c r="AF1553" s="26">
        <v>0</v>
      </c>
      <c r="AG1553" s="26"/>
      <c r="AH1553" s="26">
        <v>0</v>
      </c>
    </row>
    <row r="1554" spans="1:34" x14ac:dyDescent="0.2">
      <c r="A1554" s="12" t="s">
        <v>232</v>
      </c>
      <c r="B1554" s="12" t="s">
        <v>231</v>
      </c>
      <c r="C1554" s="12" t="s">
        <v>80</v>
      </c>
      <c r="D1554" s="12" t="s">
        <v>15</v>
      </c>
      <c r="E1554" s="12" t="s">
        <v>8</v>
      </c>
      <c r="F1554" s="12" t="s">
        <v>17</v>
      </c>
      <c r="G1554" s="26"/>
      <c r="H1554" s="26">
        <v>0</v>
      </c>
      <c r="I1554" s="26"/>
      <c r="J1554" s="26"/>
      <c r="K1554" s="26">
        <v>0</v>
      </c>
      <c r="L1554" s="26">
        <v>0</v>
      </c>
      <c r="M1554" s="26">
        <v>0</v>
      </c>
      <c r="N1554" s="26">
        <v>0</v>
      </c>
      <c r="O1554" s="26">
        <v>0</v>
      </c>
      <c r="P1554" s="26">
        <v>0</v>
      </c>
      <c r="Q1554" s="26">
        <v>0</v>
      </c>
      <c r="R1554" s="26">
        <v>0</v>
      </c>
      <c r="S1554" s="26">
        <v>0</v>
      </c>
      <c r="T1554" s="26">
        <v>0</v>
      </c>
      <c r="U1554" s="26">
        <v>0</v>
      </c>
      <c r="V1554" s="26">
        <v>0</v>
      </c>
      <c r="W1554" s="26">
        <v>0</v>
      </c>
      <c r="X1554" s="26">
        <v>0</v>
      </c>
      <c r="Y1554" s="26">
        <v>0</v>
      </c>
      <c r="Z1554" s="26">
        <v>0</v>
      </c>
      <c r="AA1554" s="26">
        <v>0</v>
      </c>
      <c r="AB1554" s="26">
        <v>0</v>
      </c>
      <c r="AC1554" s="26">
        <v>0</v>
      </c>
      <c r="AD1554" s="26">
        <v>0</v>
      </c>
      <c r="AE1554" s="26">
        <v>0</v>
      </c>
      <c r="AF1554" s="26">
        <v>0</v>
      </c>
      <c r="AG1554" s="26"/>
      <c r="AH1554" s="26">
        <v>0</v>
      </c>
    </row>
    <row r="1555" spans="1:34" x14ac:dyDescent="0.2">
      <c r="A1555" s="12" t="s">
        <v>232</v>
      </c>
      <c r="B1555" s="12" t="s">
        <v>231</v>
      </c>
      <c r="C1555" s="12" t="s">
        <v>81</v>
      </c>
      <c r="D1555" s="12" t="s">
        <v>15</v>
      </c>
      <c r="E1555" s="12" t="s">
        <v>8</v>
      </c>
      <c r="F1555" s="12" t="s">
        <v>17</v>
      </c>
      <c r="G1555" s="26"/>
      <c r="H1555" s="26">
        <v>0</v>
      </c>
      <c r="I1555" s="26">
        <v>0</v>
      </c>
      <c r="J1555" s="26">
        <v>0</v>
      </c>
      <c r="K1555" s="26">
        <v>0</v>
      </c>
      <c r="L1555" s="26">
        <v>0</v>
      </c>
      <c r="M1555" s="26">
        <v>0</v>
      </c>
      <c r="N1555" s="26">
        <v>0</v>
      </c>
      <c r="O1555" s="26">
        <v>0</v>
      </c>
      <c r="P1555" s="26">
        <v>0</v>
      </c>
      <c r="Q1555" s="26">
        <v>0</v>
      </c>
      <c r="R1555" s="26">
        <v>0</v>
      </c>
      <c r="S1555" s="26">
        <v>0</v>
      </c>
      <c r="T1555" s="26">
        <v>0</v>
      </c>
      <c r="U1555" s="26">
        <v>0</v>
      </c>
      <c r="V1555" s="26">
        <v>0</v>
      </c>
      <c r="W1555" s="26">
        <v>0</v>
      </c>
      <c r="X1555" s="26">
        <v>0</v>
      </c>
      <c r="Y1555" s="26">
        <v>0</v>
      </c>
      <c r="Z1555" s="26">
        <v>0</v>
      </c>
      <c r="AA1555" s="26">
        <v>0</v>
      </c>
      <c r="AB1555" s="26">
        <v>0</v>
      </c>
      <c r="AC1555" s="26">
        <v>0</v>
      </c>
      <c r="AD1555" s="26">
        <v>0</v>
      </c>
      <c r="AE1555" s="26">
        <v>0</v>
      </c>
      <c r="AF1555" s="26">
        <v>0</v>
      </c>
      <c r="AG1555" s="26"/>
      <c r="AH1555" s="26">
        <v>0</v>
      </c>
    </row>
    <row r="1556" spans="1:34" x14ac:dyDescent="0.2">
      <c r="A1556" s="12" t="s">
        <v>232</v>
      </c>
      <c r="B1556" s="12" t="s">
        <v>231</v>
      </c>
      <c r="C1556" s="12" t="s">
        <v>237</v>
      </c>
      <c r="D1556" s="12" t="s">
        <v>15</v>
      </c>
      <c r="E1556" s="12" t="s">
        <v>8</v>
      </c>
      <c r="F1556" s="12" t="s">
        <v>17</v>
      </c>
      <c r="G1556" s="26"/>
      <c r="H1556" s="26">
        <v>0</v>
      </c>
      <c r="I1556" s="26"/>
      <c r="J1556" s="26"/>
      <c r="K1556" s="26"/>
      <c r="L1556" s="26"/>
      <c r="M1556" s="26"/>
      <c r="N1556" s="26"/>
      <c r="O1556" s="26"/>
      <c r="P1556" s="26"/>
      <c r="Q1556" s="26"/>
      <c r="R1556" s="26"/>
      <c r="S1556" s="26"/>
      <c r="T1556" s="26"/>
      <c r="U1556" s="26"/>
      <c r="V1556" s="26"/>
      <c r="W1556" s="26"/>
      <c r="X1556" s="26"/>
      <c r="Y1556" s="26">
        <v>0</v>
      </c>
      <c r="Z1556" s="26">
        <v>0</v>
      </c>
      <c r="AA1556" s="26">
        <v>0</v>
      </c>
      <c r="AB1556" s="26">
        <v>0</v>
      </c>
      <c r="AC1556" s="26">
        <v>0</v>
      </c>
      <c r="AD1556" s="26">
        <v>0</v>
      </c>
      <c r="AE1556" s="26">
        <v>0</v>
      </c>
      <c r="AF1556" s="26"/>
      <c r="AG1556" s="26"/>
      <c r="AH1556" s="26">
        <v>0</v>
      </c>
    </row>
    <row r="1557" spans="1:34" x14ac:dyDescent="0.2">
      <c r="A1557" s="12" t="s">
        <v>232</v>
      </c>
      <c r="B1557" s="12" t="s">
        <v>231</v>
      </c>
      <c r="C1557" s="12" t="s">
        <v>82</v>
      </c>
      <c r="D1557" s="12" t="s">
        <v>15</v>
      </c>
      <c r="E1557" s="12" t="s">
        <v>8</v>
      </c>
      <c r="F1557" s="12" t="s">
        <v>17</v>
      </c>
      <c r="G1557" s="26"/>
      <c r="H1557" s="26">
        <v>0</v>
      </c>
      <c r="I1557" s="26">
        <v>0</v>
      </c>
      <c r="J1557" s="26">
        <v>0</v>
      </c>
      <c r="K1557" s="26">
        <v>0</v>
      </c>
      <c r="L1557" s="26">
        <v>0</v>
      </c>
      <c r="M1557" s="26">
        <v>0</v>
      </c>
      <c r="N1557" s="26">
        <v>0</v>
      </c>
      <c r="O1557" s="26">
        <v>0</v>
      </c>
      <c r="P1557" s="26">
        <v>0</v>
      </c>
      <c r="Q1557" s="26">
        <v>0</v>
      </c>
      <c r="R1557" s="26">
        <v>0</v>
      </c>
      <c r="S1557" s="26">
        <v>0</v>
      </c>
      <c r="T1557" s="26">
        <v>0</v>
      </c>
      <c r="U1557" s="26">
        <v>0</v>
      </c>
      <c r="V1557" s="26">
        <v>0</v>
      </c>
      <c r="W1557" s="26">
        <v>0</v>
      </c>
      <c r="X1557" s="26">
        <v>0</v>
      </c>
      <c r="Y1557" s="26">
        <v>0</v>
      </c>
      <c r="Z1557" s="26">
        <v>0</v>
      </c>
      <c r="AA1557" s="26">
        <v>0</v>
      </c>
      <c r="AB1557" s="26">
        <v>0</v>
      </c>
      <c r="AC1557" s="26">
        <v>0</v>
      </c>
      <c r="AD1557" s="26">
        <v>0</v>
      </c>
      <c r="AE1557" s="26">
        <v>0</v>
      </c>
      <c r="AF1557" s="26">
        <v>0</v>
      </c>
      <c r="AG1557" s="26"/>
      <c r="AH1557" s="26">
        <v>0</v>
      </c>
    </row>
    <row r="1558" spans="1:34" x14ac:dyDescent="0.2">
      <c r="A1558" s="12" t="s">
        <v>232</v>
      </c>
      <c r="B1558" s="12" t="s">
        <v>231</v>
      </c>
      <c r="C1558" s="12" t="s">
        <v>83</v>
      </c>
      <c r="D1558" s="12" t="s">
        <v>15</v>
      </c>
      <c r="E1558" s="12" t="s">
        <v>8</v>
      </c>
      <c r="F1558" s="12" t="s">
        <v>17</v>
      </c>
      <c r="G1558" s="26"/>
      <c r="H1558" s="26">
        <v>0</v>
      </c>
      <c r="I1558" s="26">
        <v>0</v>
      </c>
      <c r="J1558" s="26">
        <v>0</v>
      </c>
      <c r="K1558" s="26">
        <v>0</v>
      </c>
      <c r="L1558" s="26">
        <v>0</v>
      </c>
      <c r="M1558" s="26">
        <v>0</v>
      </c>
      <c r="N1558" s="26">
        <v>0</v>
      </c>
      <c r="O1558" s="26">
        <v>0</v>
      </c>
      <c r="P1558" s="26">
        <v>0</v>
      </c>
      <c r="Q1558" s="26">
        <v>0</v>
      </c>
      <c r="R1558" s="26">
        <v>0</v>
      </c>
      <c r="S1558" s="26">
        <v>0</v>
      </c>
      <c r="T1558" s="26">
        <v>0</v>
      </c>
      <c r="U1558" s="26">
        <v>0</v>
      </c>
      <c r="V1558" s="26">
        <v>0</v>
      </c>
      <c r="W1558" s="26">
        <v>0</v>
      </c>
      <c r="X1558" s="26">
        <v>0</v>
      </c>
      <c r="Y1558" s="26">
        <v>0</v>
      </c>
      <c r="Z1558" s="26">
        <v>0</v>
      </c>
      <c r="AA1558" s="26">
        <v>0</v>
      </c>
      <c r="AB1558" s="26">
        <v>0</v>
      </c>
      <c r="AC1558" s="26">
        <v>0</v>
      </c>
      <c r="AD1558" s="26">
        <v>0</v>
      </c>
      <c r="AE1558" s="26">
        <v>0</v>
      </c>
      <c r="AF1558" s="26">
        <v>0</v>
      </c>
      <c r="AG1558" s="26"/>
      <c r="AH1558" s="26">
        <v>0</v>
      </c>
    </row>
    <row r="1559" spans="1:34" x14ac:dyDescent="0.2">
      <c r="A1559" s="12" t="s">
        <v>232</v>
      </c>
      <c r="B1559" s="12" t="s">
        <v>231</v>
      </c>
      <c r="C1559" s="12" t="s">
        <v>84</v>
      </c>
      <c r="D1559" s="12" t="s">
        <v>15</v>
      </c>
      <c r="E1559" s="12" t="s">
        <v>8</v>
      </c>
      <c r="F1559" s="12" t="s">
        <v>17</v>
      </c>
      <c r="G1559" s="26"/>
      <c r="H1559" s="26">
        <v>0</v>
      </c>
      <c r="I1559" s="26">
        <v>0</v>
      </c>
      <c r="J1559" s="26">
        <v>0</v>
      </c>
      <c r="K1559" s="26">
        <v>0</v>
      </c>
      <c r="L1559" s="26">
        <v>0</v>
      </c>
      <c r="M1559" s="26">
        <v>0</v>
      </c>
      <c r="N1559" s="26">
        <v>0</v>
      </c>
      <c r="O1559" s="26">
        <v>0</v>
      </c>
      <c r="P1559" s="26">
        <v>0</v>
      </c>
      <c r="Q1559" s="26">
        <v>0</v>
      </c>
      <c r="R1559" s="26">
        <v>0</v>
      </c>
      <c r="S1559" s="26">
        <v>0</v>
      </c>
      <c r="T1559" s="26">
        <v>0</v>
      </c>
      <c r="U1559" s="26">
        <v>0</v>
      </c>
      <c r="V1559" s="26">
        <v>0</v>
      </c>
      <c r="W1559" s="26">
        <v>0</v>
      </c>
      <c r="X1559" s="26">
        <v>0</v>
      </c>
      <c r="Y1559" s="26">
        <v>0</v>
      </c>
      <c r="Z1559" s="26">
        <v>0</v>
      </c>
      <c r="AA1559" s="26">
        <v>0</v>
      </c>
      <c r="AB1559" s="26">
        <v>0</v>
      </c>
      <c r="AC1559" s="26">
        <v>0</v>
      </c>
      <c r="AD1559" s="26">
        <v>0</v>
      </c>
      <c r="AE1559" s="26">
        <v>0</v>
      </c>
      <c r="AF1559" s="26">
        <v>0</v>
      </c>
      <c r="AG1559" s="26"/>
      <c r="AH1559" s="26">
        <v>0</v>
      </c>
    </row>
    <row r="1560" spans="1:34" x14ac:dyDescent="0.2">
      <c r="A1560" s="12" t="s">
        <v>232</v>
      </c>
      <c r="B1560" s="12" t="s">
        <v>231</v>
      </c>
      <c r="C1560" s="12" t="s">
        <v>85</v>
      </c>
      <c r="D1560" s="12" t="s">
        <v>15</v>
      </c>
      <c r="E1560" s="12" t="s">
        <v>8</v>
      </c>
      <c r="F1560" s="12" t="s">
        <v>17</v>
      </c>
      <c r="G1560" s="26"/>
      <c r="H1560" s="26">
        <v>0</v>
      </c>
      <c r="I1560" s="26"/>
      <c r="J1560" s="26">
        <v>0</v>
      </c>
      <c r="K1560" s="26"/>
      <c r="L1560" s="26">
        <v>0</v>
      </c>
      <c r="M1560" s="26">
        <v>0</v>
      </c>
      <c r="N1560" s="26">
        <v>0</v>
      </c>
      <c r="O1560" s="26">
        <v>0</v>
      </c>
      <c r="P1560" s="26">
        <v>0</v>
      </c>
      <c r="Q1560" s="26">
        <v>0</v>
      </c>
      <c r="R1560" s="26">
        <v>0</v>
      </c>
      <c r="S1560" s="26">
        <v>0</v>
      </c>
      <c r="T1560" s="26">
        <v>0</v>
      </c>
      <c r="U1560" s="26">
        <v>0</v>
      </c>
      <c r="V1560" s="26">
        <v>0</v>
      </c>
      <c r="W1560" s="26">
        <v>0</v>
      </c>
      <c r="X1560" s="26">
        <v>0</v>
      </c>
      <c r="Y1560" s="26">
        <v>0</v>
      </c>
      <c r="Z1560" s="26">
        <v>0</v>
      </c>
      <c r="AA1560" s="26">
        <v>0</v>
      </c>
      <c r="AB1560" s="26">
        <v>0</v>
      </c>
      <c r="AC1560" s="26">
        <v>0</v>
      </c>
      <c r="AD1560" s="26">
        <v>0</v>
      </c>
      <c r="AE1560" s="26">
        <v>0</v>
      </c>
      <c r="AF1560" s="26">
        <v>0</v>
      </c>
      <c r="AG1560" s="26"/>
      <c r="AH1560" s="26">
        <v>0</v>
      </c>
    </row>
    <row r="1561" spans="1:34" x14ac:dyDescent="0.2">
      <c r="A1561" s="12" t="s">
        <v>232</v>
      </c>
      <c r="B1561" s="12" t="s">
        <v>231</v>
      </c>
      <c r="C1561" s="12" t="s">
        <v>86</v>
      </c>
      <c r="D1561" s="12" t="s">
        <v>15</v>
      </c>
      <c r="E1561" s="12" t="s">
        <v>8</v>
      </c>
      <c r="F1561" s="12" t="s">
        <v>17</v>
      </c>
      <c r="G1561" s="26"/>
      <c r="H1561" s="26">
        <v>0</v>
      </c>
      <c r="I1561" s="26"/>
      <c r="J1561" s="26"/>
      <c r="K1561" s="26"/>
      <c r="L1561" s="26"/>
      <c r="M1561" s="26">
        <v>0</v>
      </c>
      <c r="N1561" s="26">
        <v>0</v>
      </c>
      <c r="O1561" s="26">
        <v>0</v>
      </c>
      <c r="P1561" s="26">
        <v>0</v>
      </c>
      <c r="Q1561" s="26">
        <v>0</v>
      </c>
      <c r="R1561" s="26">
        <v>0</v>
      </c>
      <c r="S1561" s="26">
        <v>0</v>
      </c>
      <c r="T1561" s="26">
        <v>0</v>
      </c>
      <c r="U1561" s="26">
        <v>0</v>
      </c>
      <c r="V1561" s="26">
        <v>0</v>
      </c>
      <c r="W1561" s="26">
        <v>0</v>
      </c>
      <c r="X1561" s="26">
        <v>0</v>
      </c>
      <c r="Y1561" s="26">
        <v>0</v>
      </c>
      <c r="Z1561" s="26">
        <v>0</v>
      </c>
      <c r="AA1561" s="26">
        <v>0</v>
      </c>
      <c r="AB1561" s="26">
        <v>0</v>
      </c>
      <c r="AC1561" s="26">
        <v>0</v>
      </c>
      <c r="AD1561" s="26">
        <v>0</v>
      </c>
      <c r="AE1561" s="26">
        <v>0</v>
      </c>
      <c r="AF1561" s="26"/>
      <c r="AG1561" s="26"/>
      <c r="AH1561" s="26">
        <v>0</v>
      </c>
    </row>
    <row r="1562" spans="1:34" x14ac:dyDescent="0.2">
      <c r="A1562" s="12" t="s">
        <v>232</v>
      </c>
      <c r="B1562" s="12" t="s">
        <v>231</v>
      </c>
      <c r="C1562" s="12" t="s">
        <v>87</v>
      </c>
      <c r="D1562" s="12" t="s">
        <v>15</v>
      </c>
      <c r="E1562" s="12" t="s">
        <v>8</v>
      </c>
      <c r="F1562" s="12" t="s">
        <v>17</v>
      </c>
      <c r="G1562" s="26"/>
      <c r="H1562" s="26">
        <v>0</v>
      </c>
      <c r="I1562" s="26"/>
      <c r="J1562" s="26">
        <v>0</v>
      </c>
      <c r="K1562" s="26">
        <v>0</v>
      </c>
      <c r="L1562" s="26">
        <v>0</v>
      </c>
      <c r="M1562" s="26">
        <v>0</v>
      </c>
      <c r="N1562" s="26">
        <v>0</v>
      </c>
      <c r="O1562" s="26">
        <v>0</v>
      </c>
      <c r="P1562" s="26">
        <v>0</v>
      </c>
      <c r="Q1562" s="26">
        <v>0</v>
      </c>
      <c r="R1562" s="26">
        <v>0</v>
      </c>
      <c r="S1562" s="26">
        <v>0</v>
      </c>
      <c r="T1562" s="26">
        <v>0</v>
      </c>
      <c r="U1562" s="26">
        <v>0</v>
      </c>
      <c r="V1562" s="26">
        <v>0</v>
      </c>
      <c r="W1562" s="26">
        <v>0</v>
      </c>
      <c r="X1562" s="26">
        <v>0</v>
      </c>
      <c r="Y1562" s="26">
        <v>0</v>
      </c>
      <c r="Z1562" s="26">
        <v>0</v>
      </c>
      <c r="AA1562" s="26">
        <v>0</v>
      </c>
      <c r="AB1562" s="26">
        <v>0</v>
      </c>
      <c r="AC1562" s="26">
        <v>0</v>
      </c>
      <c r="AD1562" s="26">
        <v>0</v>
      </c>
      <c r="AE1562" s="26">
        <v>0</v>
      </c>
      <c r="AF1562" s="26">
        <v>0</v>
      </c>
      <c r="AG1562" s="26"/>
      <c r="AH1562" s="26">
        <v>0</v>
      </c>
    </row>
    <row r="1563" spans="1:34" x14ac:dyDescent="0.2">
      <c r="A1563" s="12" t="s">
        <v>232</v>
      </c>
      <c r="B1563" s="12" t="s">
        <v>231</v>
      </c>
      <c r="C1563" s="12" t="s">
        <v>88</v>
      </c>
      <c r="D1563" s="12" t="s">
        <v>15</v>
      </c>
      <c r="E1563" s="12" t="s">
        <v>8</v>
      </c>
      <c r="F1563" s="12" t="s">
        <v>17</v>
      </c>
      <c r="G1563" s="26"/>
      <c r="H1563" s="26">
        <v>0</v>
      </c>
      <c r="I1563" s="26"/>
      <c r="J1563" s="26"/>
      <c r="K1563" s="26">
        <v>0</v>
      </c>
      <c r="L1563" s="26"/>
      <c r="M1563" s="26"/>
      <c r="N1563" s="26"/>
      <c r="O1563" s="26"/>
      <c r="P1563" s="26">
        <v>0</v>
      </c>
      <c r="Q1563" s="26">
        <v>0</v>
      </c>
      <c r="R1563" s="26">
        <v>0</v>
      </c>
      <c r="S1563" s="26">
        <v>0</v>
      </c>
      <c r="T1563" s="26">
        <v>0</v>
      </c>
      <c r="U1563" s="26">
        <v>0</v>
      </c>
      <c r="V1563" s="26">
        <v>0</v>
      </c>
      <c r="W1563" s="26">
        <v>0</v>
      </c>
      <c r="X1563" s="26">
        <v>0</v>
      </c>
      <c r="Y1563" s="26">
        <v>0</v>
      </c>
      <c r="Z1563" s="26">
        <v>0</v>
      </c>
      <c r="AA1563" s="26">
        <v>0</v>
      </c>
      <c r="AB1563" s="26">
        <v>0</v>
      </c>
      <c r="AC1563" s="26">
        <v>0</v>
      </c>
      <c r="AD1563" s="26">
        <v>0</v>
      </c>
      <c r="AE1563" s="26">
        <v>0</v>
      </c>
      <c r="AF1563" s="26"/>
      <c r="AG1563" s="26"/>
      <c r="AH1563" s="26">
        <v>0</v>
      </c>
    </row>
    <row r="1564" spans="1:34" x14ac:dyDescent="0.2">
      <c r="A1564" s="12" t="s">
        <v>232</v>
      </c>
      <c r="B1564" s="12" t="s">
        <v>231</v>
      </c>
      <c r="C1564" s="12" t="s">
        <v>89</v>
      </c>
      <c r="D1564" s="12" t="s">
        <v>15</v>
      </c>
      <c r="E1564" s="12" t="s">
        <v>8</v>
      </c>
      <c r="F1564" s="12" t="s">
        <v>17</v>
      </c>
      <c r="G1564" s="26"/>
      <c r="H1564" s="26">
        <v>0</v>
      </c>
      <c r="I1564" s="26"/>
      <c r="J1564" s="26"/>
      <c r="K1564" s="26"/>
      <c r="L1564" s="26">
        <v>0</v>
      </c>
      <c r="M1564" s="26">
        <v>0</v>
      </c>
      <c r="N1564" s="26">
        <v>0</v>
      </c>
      <c r="O1564" s="26">
        <v>0</v>
      </c>
      <c r="P1564" s="26">
        <v>0</v>
      </c>
      <c r="Q1564" s="26">
        <v>0</v>
      </c>
      <c r="R1564" s="26">
        <v>0</v>
      </c>
      <c r="S1564" s="26">
        <v>0</v>
      </c>
      <c r="T1564" s="26">
        <v>0</v>
      </c>
      <c r="U1564" s="26">
        <v>0</v>
      </c>
      <c r="V1564" s="26">
        <v>0</v>
      </c>
      <c r="W1564" s="26">
        <v>0</v>
      </c>
      <c r="X1564" s="26">
        <v>0</v>
      </c>
      <c r="Y1564" s="26">
        <v>0</v>
      </c>
      <c r="Z1564" s="26">
        <v>0</v>
      </c>
      <c r="AA1564" s="26">
        <v>0</v>
      </c>
      <c r="AB1564" s="26">
        <v>0</v>
      </c>
      <c r="AC1564" s="26">
        <v>0</v>
      </c>
      <c r="AD1564" s="26">
        <v>0</v>
      </c>
      <c r="AE1564" s="26">
        <v>0</v>
      </c>
      <c r="AF1564" s="26">
        <v>0</v>
      </c>
      <c r="AG1564" s="26"/>
      <c r="AH1564" s="26">
        <v>0</v>
      </c>
    </row>
    <row r="1565" spans="1:34" x14ac:dyDescent="0.2">
      <c r="A1565" s="12" t="s">
        <v>232</v>
      </c>
      <c r="B1565" s="12" t="s">
        <v>231</v>
      </c>
      <c r="C1565" s="12" t="s">
        <v>90</v>
      </c>
      <c r="D1565" s="12" t="s">
        <v>15</v>
      </c>
      <c r="E1565" s="12" t="s">
        <v>8</v>
      </c>
      <c r="F1565" s="12" t="s">
        <v>17</v>
      </c>
      <c r="G1565" s="26"/>
      <c r="H1565" s="26">
        <v>0</v>
      </c>
      <c r="I1565" s="26"/>
      <c r="J1565" s="26"/>
      <c r="K1565" s="26"/>
      <c r="L1565" s="26"/>
      <c r="M1565" s="26">
        <v>0</v>
      </c>
      <c r="N1565" s="26">
        <v>0</v>
      </c>
      <c r="O1565" s="26">
        <v>0</v>
      </c>
      <c r="P1565" s="26">
        <v>0</v>
      </c>
      <c r="Q1565" s="26">
        <v>0</v>
      </c>
      <c r="R1565" s="26">
        <v>0</v>
      </c>
      <c r="S1565" s="26">
        <v>0</v>
      </c>
      <c r="T1565" s="26">
        <v>0</v>
      </c>
      <c r="U1565" s="26">
        <v>0</v>
      </c>
      <c r="V1565" s="26">
        <v>0</v>
      </c>
      <c r="W1565" s="26">
        <v>0</v>
      </c>
      <c r="X1565" s="26">
        <v>0</v>
      </c>
      <c r="Y1565" s="26">
        <v>0</v>
      </c>
      <c r="Z1565" s="26">
        <v>0</v>
      </c>
      <c r="AA1565" s="26">
        <v>0</v>
      </c>
      <c r="AB1565" s="26">
        <v>0</v>
      </c>
      <c r="AC1565" s="26">
        <v>0</v>
      </c>
      <c r="AD1565" s="26">
        <v>0</v>
      </c>
      <c r="AE1565" s="26">
        <v>0</v>
      </c>
      <c r="AF1565" s="26">
        <v>0</v>
      </c>
      <c r="AG1565" s="26"/>
      <c r="AH1565" s="26">
        <v>0</v>
      </c>
    </row>
    <row r="1566" spans="1:34" x14ac:dyDescent="0.2">
      <c r="A1566" s="12" t="s">
        <v>232</v>
      </c>
      <c r="B1566" s="12" t="s">
        <v>231</v>
      </c>
      <c r="C1566" s="12" t="s">
        <v>91</v>
      </c>
      <c r="D1566" s="12" t="s">
        <v>15</v>
      </c>
      <c r="E1566" s="12" t="s">
        <v>8</v>
      </c>
      <c r="F1566" s="12" t="s">
        <v>17</v>
      </c>
      <c r="G1566" s="26">
        <v>0</v>
      </c>
      <c r="H1566" s="26">
        <v>0</v>
      </c>
      <c r="I1566" s="26">
        <v>0</v>
      </c>
      <c r="J1566" s="26">
        <v>0</v>
      </c>
      <c r="K1566" s="26">
        <v>0</v>
      </c>
      <c r="L1566" s="26">
        <v>0</v>
      </c>
      <c r="M1566" s="26">
        <v>0</v>
      </c>
      <c r="N1566" s="26">
        <v>0</v>
      </c>
      <c r="O1566" s="26">
        <v>0</v>
      </c>
      <c r="P1566" s="26">
        <v>0</v>
      </c>
      <c r="Q1566" s="26">
        <v>0</v>
      </c>
      <c r="R1566" s="26">
        <v>0</v>
      </c>
      <c r="S1566" s="26">
        <v>0</v>
      </c>
      <c r="T1566" s="26">
        <v>0</v>
      </c>
      <c r="U1566" s="26">
        <v>0</v>
      </c>
      <c r="V1566" s="26">
        <v>0</v>
      </c>
      <c r="W1566" s="26">
        <v>0</v>
      </c>
      <c r="X1566" s="26">
        <v>0</v>
      </c>
      <c r="Y1566" s="26">
        <v>0</v>
      </c>
      <c r="Z1566" s="26">
        <v>0</v>
      </c>
      <c r="AA1566" s="26">
        <v>0</v>
      </c>
      <c r="AB1566" s="26">
        <v>0</v>
      </c>
      <c r="AC1566" s="26">
        <v>0</v>
      </c>
      <c r="AD1566" s="26">
        <v>0</v>
      </c>
      <c r="AE1566" s="26">
        <v>0</v>
      </c>
      <c r="AF1566" s="26">
        <v>0</v>
      </c>
      <c r="AG1566" s="26"/>
      <c r="AH1566" s="26">
        <v>0</v>
      </c>
    </row>
    <row r="1567" spans="1:34" x14ac:dyDescent="0.2">
      <c r="A1567" s="12" t="s">
        <v>232</v>
      </c>
      <c r="B1567" s="12" t="s">
        <v>231</v>
      </c>
      <c r="C1567" s="12" t="s">
        <v>249</v>
      </c>
      <c r="D1567" s="12" t="s">
        <v>15</v>
      </c>
      <c r="E1567" s="12" t="s">
        <v>8</v>
      </c>
      <c r="F1567" s="12" t="s">
        <v>17</v>
      </c>
      <c r="G1567" s="26">
        <v>0</v>
      </c>
      <c r="H1567" s="26">
        <v>0</v>
      </c>
      <c r="I1567" s="26">
        <v>0</v>
      </c>
      <c r="J1567" s="26">
        <v>0</v>
      </c>
      <c r="K1567" s="26">
        <v>0</v>
      </c>
      <c r="L1567" s="26">
        <v>0</v>
      </c>
      <c r="M1567" s="26">
        <v>0</v>
      </c>
      <c r="N1567" s="26"/>
      <c r="O1567" s="26"/>
      <c r="P1567" s="26">
        <v>0</v>
      </c>
      <c r="Q1567" s="26">
        <v>0</v>
      </c>
      <c r="R1567" s="26">
        <v>0</v>
      </c>
      <c r="S1567" s="26">
        <v>0</v>
      </c>
      <c r="T1567" s="26">
        <v>0</v>
      </c>
      <c r="U1567" s="26">
        <v>0</v>
      </c>
      <c r="V1567" s="26">
        <v>0</v>
      </c>
      <c r="W1567" s="26">
        <v>0</v>
      </c>
      <c r="X1567" s="26">
        <v>0</v>
      </c>
      <c r="Y1567" s="26">
        <v>0</v>
      </c>
      <c r="Z1567" s="26">
        <v>0</v>
      </c>
      <c r="AA1567" s="26">
        <v>0</v>
      </c>
      <c r="AB1567" s="26">
        <v>0</v>
      </c>
      <c r="AC1567" s="26">
        <v>0</v>
      </c>
      <c r="AD1567" s="26">
        <v>0</v>
      </c>
      <c r="AE1567" s="26">
        <v>0</v>
      </c>
      <c r="AF1567" s="26"/>
      <c r="AG1567" s="26"/>
      <c r="AH1567" s="26">
        <v>0</v>
      </c>
    </row>
    <row r="1568" spans="1:34" x14ac:dyDescent="0.2">
      <c r="A1568" s="12" t="s">
        <v>232</v>
      </c>
      <c r="B1568" s="12" t="s">
        <v>231</v>
      </c>
      <c r="C1568" s="12" t="s">
        <v>92</v>
      </c>
      <c r="D1568" s="12" t="s">
        <v>15</v>
      </c>
      <c r="E1568" s="12" t="s">
        <v>8</v>
      </c>
      <c r="F1568" s="12" t="s">
        <v>17</v>
      </c>
      <c r="G1568" s="26"/>
      <c r="H1568" s="26">
        <v>0.3</v>
      </c>
      <c r="I1568" s="26"/>
      <c r="J1568" s="26"/>
      <c r="K1568" s="26"/>
      <c r="L1568" s="26"/>
      <c r="M1568" s="26"/>
      <c r="N1568" s="26">
        <v>0</v>
      </c>
      <c r="O1568" s="26">
        <v>0</v>
      </c>
      <c r="P1568" s="26">
        <v>0</v>
      </c>
      <c r="Q1568" s="26">
        <v>0</v>
      </c>
      <c r="R1568" s="26">
        <v>0</v>
      </c>
      <c r="S1568" s="26">
        <v>0</v>
      </c>
      <c r="T1568" s="26">
        <v>0</v>
      </c>
      <c r="U1568" s="26">
        <v>0</v>
      </c>
      <c r="V1568" s="26">
        <v>0</v>
      </c>
      <c r="W1568" s="26">
        <v>0</v>
      </c>
      <c r="X1568" s="26">
        <v>0</v>
      </c>
      <c r="Y1568" s="26">
        <v>0</v>
      </c>
      <c r="Z1568" s="26">
        <v>0</v>
      </c>
      <c r="AA1568" s="26">
        <v>0</v>
      </c>
      <c r="AB1568" s="26">
        <v>0</v>
      </c>
      <c r="AC1568" s="26">
        <v>0</v>
      </c>
      <c r="AD1568" s="26">
        <v>0</v>
      </c>
      <c r="AE1568" s="26">
        <v>0</v>
      </c>
      <c r="AF1568" s="26">
        <v>0</v>
      </c>
      <c r="AG1568" s="26"/>
      <c r="AH1568" s="26">
        <v>0</v>
      </c>
    </row>
    <row r="1569" spans="1:34" x14ac:dyDescent="0.2">
      <c r="A1569" s="12" t="s">
        <v>232</v>
      </c>
      <c r="B1569" s="12" t="s">
        <v>231</v>
      </c>
      <c r="C1569" s="12" t="s">
        <v>93</v>
      </c>
      <c r="D1569" s="12" t="s">
        <v>15</v>
      </c>
      <c r="E1569" s="12" t="s">
        <v>8</v>
      </c>
      <c r="F1569" s="12" t="s">
        <v>17</v>
      </c>
      <c r="G1569" s="26"/>
      <c r="H1569" s="26">
        <v>0</v>
      </c>
      <c r="I1569" s="26"/>
      <c r="J1569" s="26">
        <v>0</v>
      </c>
      <c r="K1569" s="26">
        <v>0</v>
      </c>
      <c r="L1569" s="26">
        <v>0</v>
      </c>
      <c r="M1569" s="26">
        <v>0</v>
      </c>
      <c r="N1569" s="26">
        <v>0</v>
      </c>
      <c r="O1569" s="26">
        <v>0</v>
      </c>
      <c r="P1569" s="26">
        <v>0</v>
      </c>
      <c r="Q1569" s="26">
        <v>0</v>
      </c>
      <c r="R1569" s="26">
        <v>0</v>
      </c>
      <c r="S1569" s="26">
        <v>0</v>
      </c>
      <c r="T1569" s="26">
        <v>0</v>
      </c>
      <c r="U1569" s="26">
        <v>0</v>
      </c>
      <c r="V1569" s="26">
        <v>0</v>
      </c>
      <c r="W1569" s="26">
        <v>0</v>
      </c>
      <c r="X1569" s="26">
        <v>0</v>
      </c>
      <c r="Y1569" s="26">
        <v>0</v>
      </c>
      <c r="Z1569" s="26">
        <v>0</v>
      </c>
      <c r="AA1569" s="26">
        <v>0</v>
      </c>
      <c r="AB1569" s="26">
        <v>0</v>
      </c>
      <c r="AC1569" s="26">
        <v>0</v>
      </c>
      <c r="AD1569" s="26">
        <v>0</v>
      </c>
      <c r="AE1569" s="26">
        <v>0</v>
      </c>
      <c r="AF1569" s="26">
        <v>0</v>
      </c>
      <c r="AG1569" s="26"/>
      <c r="AH1569" s="26">
        <v>0</v>
      </c>
    </row>
    <row r="1570" spans="1:34" x14ac:dyDescent="0.2">
      <c r="A1570" s="12" t="s">
        <v>232</v>
      </c>
      <c r="B1570" s="12" t="s">
        <v>231</v>
      </c>
      <c r="C1570" s="12" t="s">
        <v>94</v>
      </c>
      <c r="D1570" s="12" t="s">
        <v>15</v>
      </c>
      <c r="E1570" s="12" t="s">
        <v>8</v>
      </c>
      <c r="F1570" s="12" t="s">
        <v>17</v>
      </c>
      <c r="G1570" s="26"/>
      <c r="H1570" s="26">
        <v>0</v>
      </c>
      <c r="I1570" s="26"/>
      <c r="J1570" s="26">
        <v>0</v>
      </c>
      <c r="K1570" s="26">
        <v>0</v>
      </c>
      <c r="L1570" s="26">
        <v>0</v>
      </c>
      <c r="M1570" s="26">
        <v>0</v>
      </c>
      <c r="N1570" s="26">
        <v>0</v>
      </c>
      <c r="O1570" s="26">
        <v>0</v>
      </c>
      <c r="P1570" s="26">
        <v>0</v>
      </c>
      <c r="Q1570" s="26">
        <v>0</v>
      </c>
      <c r="R1570" s="26">
        <v>0</v>
      </c>
      <c r="S1570" s="26">
        <v>0</v>
      </c>
      <c r="T1570" s="26">
        <v>0</v>
      </c>
      <c r="U1570" s="26">
        <v>0</v>
      </c>
      <c r="V1570" s="26">
        <v>0</v>
      </c>
      <c r="W1570" s="26">
        <v>0</v>
      </c>
      <c r="X1570" s="26">
        <v>0</v>
      </c>
      <c r="Y1570" s="26">
        <v>0</v>
      </c>
      <c r="Z1570" s="26">
        <v>0</v>
      </c>
      <c r="AA1570" s="26">
        <v>0</v>
      </c>
      <c r="AB1570" s="26">
        <v>0</v>
      </c>
      <c r="AC1570" s="26">
        <v>0</v>
      </c>
      <c r="AD1570" s="26">
        <v>0</v>
      </c>
      <c r="AE1570" s="26">
        <v>0</v>
      </c>
      <c r="AF1570" s="26">
        <v>0</v>
      </c>
      <c r="AG1570" s="26"/>
      <c r="AH1570" s="26">
        <v>0</v>
      </c>
    </row>
    <row r="1571" spans="1:34" x14ac:dyDescent="0.2">
      <c r="A1571" s="12" t="s">
        <v>232</v>
      </c>
      <c r="B1571" s="12" t="s">
        <v>231</v>
      </c>
      <c r="C1571" s="12" t="s">
        <v>95</v>
      </c>
      <c r="D1571" s="12" t="s">
        <v>15</v>
      </c>
      <c r="E1571" s="12" t="s">
        <v>8</v>
      </c>
      <c r="F1571" s="12" t="s">
        <v>17</v>
      </c>
      <c r="G1571" s="26"/>
      <c r="H1571" s="26">
        <v>0</v>
      </c>
      <c r="I1571" s="26">
        <v>0</v>
      </c>
      <c r="J1571" s="26">
        <v>0</v>
      </c>
      <c r="K1571" s="26">
        <v>0</v>
      </c>
      <c r="L1571" s="26">
        <v>0</v>
      </c>
      <c r="M1571" s="26">
        <v>0</v>
      </c>
      <c r="N1571" s="26">
        <v>0</v>
      </c>
      <c r="O1571" s="26">
        <v>0</v>
      </c>
      <c r="P1571" s="26">
        <v>0</v>
      </c>
      <c r="Q1571" s="26">
        <v>0</v>
      </c>
      <c r="R1571" s="26">
        <v>0</v>
      </c>
      <c r="S1571" s="26">
        <v>0</v>
      </c>
      <c r="T1571" s="26">
        <v>0</v>
      </c>
      <c r="U1571" s="26">
        <v>0</v>
      </c>
      <c r="V1571" s="26">
        <v>0</v>
      </c>
      <c r="W1571" s="26">
        <v>0</v>
      </c>
      <c r="X1571" s="26">
        <v>0</v>
      </c>
      <c r="Y1571" s="26">
        <v>0</v>
      </c>
      <c r="Z1571" s="26">
        <v>0</v>
      </c>
      <c r="AA1571" s="26">
        <v>0</v>
      </c>
      <c r="AB1571" s="26">
        <v>0</v>
      </c>
      <c r="AC1571" s="26">
        <v>0</v>
      </c>
      <c r="AD1571" s="26">
        <v>0</v>
      </c>
      <c r="AE1571" s="26">
        <v>0</v>
      </c>
      <c r="AF1571" s="26">
        <v>0</v>
      </c>
      <c r="AG1571" s="26"/>
      <c r="AH1571" s="26">
        <v>0</v>
      </c>
    </row>
    <row r="1572" spans="1:34" x14ac:dyDescent="0.2">
      <c r="A1572" s="12" t="s">
        <v>232</v>
      </c>
      <c r="B1572" s="12" t="s">
        <v>231</v>
      </c>
      <c r="C1572" s="12" t="s">
        <v>96</v>
      </c>
      <c r="D1572" s="12" t="s">
        <v>15</v>
      </c>
      <c r="E1572" s="12" t="s">
        <v>8</v>
      </c>
      <c r="F1572" s="12" t="s">
        <v>17</v>
      </c>
      <c r="G1572" s="26"/>
      <c r="H1572" s="26">
        <v>0</v>
      </c>
      <c r="I1572" s="26">
        <v>0</v>
      </c>
      <c r="J1572" s="26">
        <v>0</v>
      </c>
      <c r="K1572" s="26">
        <v>0</v>
      </c>
      <c r="L1572" s="26">
        <v>0</v>
      </c>
      <c r="M1572" s="26">
        <v>0</v>
      </c>
      <c r="N1572" s="26">
        <v>0</v>
      </c>
      <c r="O1572" s="26">
        <v>0</v>
      </c>
      <c r="P1572" s="26">
        <v>0</v>
      </c>
      <c r="Q1572" s="26">
        <v>0</v>
      </c>
      <c r="R1572" s="26">
        <v>0</v>
      </c>
      <c r="S1572" s="26">
        <v>0</v>
      </c>
      <c r="T1572" s="26">
        <v>0</v>
      </c>
      <c r="U1572" s="26">
        <v>0</v>
      </c>
      <c r="V1572" s="26">
        <v>0</v>
      </c>
      <c r="W1572" s="26">
        <v>0</v>
      </c>
      <c r="X1572" s="26">
        <v>0</v>
      </c>
      <c r="Y1572" s="26">
        <v>0</v>
      </c>
      <c r="Z1572" s="26">
        <v>0</v>
      </c>
      <c r="AA1572" s="26">
        <v>0</v>
      </c>
      <c r="AB1572" s="26">
        <v>0</v>
      </c>
      <c r="AC1572" s="26">
        <v>0</v>
      </c>
      <c r="AD1572" s="26">
        <v>0</v>
      </c>
      <c r="AE1572" s="26">
        <v>0</v>
      </c>
      <c r="AF1572" s="26">
        <v>0</v>
      </c>
      <c r="AG1572" s="26"/>
      <c r="AH1572" s="26">
        <v>0</v>
      </c>
    </row>
    <row r="1573" spans="1:34" x14ac:dyDescent="0.2">
      <c r="A1573" s="12" t="s">
        <v>232</v>
      </c>
      <c r="B1573" s="12" t="s">
        <v>231</v>
      </c>
      <c r="C1573" s="12" t="s">
        <v>97</v>
      </c>
      <c r="D1573" s="12" t="s">
        <v>15</v>
      </c>
      <c r="E1573" s="12" t="s">
        <v>8</v>
      </c>
      <c r="F1573" s="12" t="s">
        <v>17</v>
      </c>
      <c r="G1573" s="26">
        <v>0</v>
      </c>
      <c r="H1573" s="26">
        <v>0</v>
      </c>
      <c r="I1573" s="26"/>
      <c r="J1573" s="26"/>
      <c r="K1573" s="26"/>
      <c r="L1573" s="26">
        <v>0</v>
      </c>
      <c r="M1573" s="26">
        <v>0</v>
      </c>
      <c r="N1573" s="26">
        <v>0</v>
      </c>
      <c r="O1573" s="26">
        <v>0</v>
      </c>
      <c r="P1573" s="26">
        <v>0</v>
      </c>
      <c r="Q1573" s="26">
        <v>0</v>
      </c>
      <c r="R1573" s="26">
        <v>0</v>
      </c>
      <c r="S1573" s="26">
        <v>0</v>
      </c>
      <c r="T1573" s="26">
        <v>0</v>
      </c>
      <c r="U1573" s="26">
        <v>0</v>
      </c>
      <c r="V1573" s="26">
        <v>0</v>
      </c>
      <c r="W1573" s="26">
        <v>0</v>
      </c>
      <c r="X1573" s="26">
        <v>0</v>
      </c>
      <c r="Y1573" s="26">
        <v>0</v>
      </c>
      <c r="Z1573" s="26">
        <v>0</v>
      </c>
      <c r="AA1573" s="26">
        <v>0</v>
      </c>
      <c r="AB1573" s="26">
        <v>0</v>
      </c>
      <c r="AC1573" s="26">
        <v>0</v>
      </c>
      <c r="AD1573" s="26">
        <v>0</v>
      </c>
      <c r="AE1573" s="26">
        <v>0</v>
      </c>
      <c r="AF1573" s="26">
        <v>0</v>
      </c>
      <c r="AG1573" s="26"/>
      <c r="AH1573" s="26">
        <v>0</v>
      </c>
    </row>
    <row r="1574" spans="1:34" x14ac:dyDescent="0.2">
      <c r="A1574" s="12" t="s">
        <v>232</v>
      </c>
      <c r="B1574" s="12" t="s">
        <v>231</v>
      </c>
      <c r="C1574" s="12" t="s">
        <v>98</v>
      </c>
      <c r="D1574" s="12" t="s">
        <v>15</v>
      </c>
      <c r="E1574" s="12" t="s">
        <v>8</v>
      </c>
      <c r="F1574" s="12" t="s">
        <v>17</v>
      </c>
      <c r="G1574" s="26">
        <v>0</v>
      </c>
      <c r="H1574" s="26">
        <v>0</v>
      </c>
      <c r="I1574" s="26"/>
      <c r="J1574" s="26"/>
      <c r="K1574" s="26"/>
      <c r="L1574" s="26"/>
      <c r="M1574" s="26">
        <v>0</v>
      </c>
      <c r="N1574" s="26">
        <v>0</v>
      </c>
      <c r="O1574" s="26">
        <v>0</v>
      </c>
      <c r="P1574" s="26">
        <v>0</v>
      </c>
      <c r="Q1574" s="26">
        <v>0</v>
      </c>
      <c r="R1574" s="26">
        <v>0</v>
      </c>
      <c r="S1574" s="26">
        <v>0</v>
      </c>
      <c r="T1574" s="26">
        <v>0</v>
      </c>
      <c r="U1574" s="26">
        <v>0</v>
      </c>
      <c r="V1574" s="26">
        <v>0</v>
      </c>
      <c r="W1574" s="26">
        <v>0</v>
      </c>
      <c r="X1574" s="26">
        <v>0</v>
      </c>
      <c r="Y1574" s="26">
        <v>0</v>
      </c>
      <c r="Z1574" s="26">
        <v>0</v>
      </c>
      <c r="AA1574" s="26">
        <v>0</v>
      </c>
      <c r="AB1574" s="26">
        <v>0</v>
      </c>
      <c r="AC1574" s="26">
        <v>0</v>
      </c>
      <c r="AD1574" s="26">
        <v>0</v>
      </c>
      <c r="AE1574" s="26">
        <v>0</v>
      </c>
      <c r="AF1574" s="26">
        <v>0</v>
      </c>
      <c r="AG1574" s="26"/>
      <c r="AH1574" s="26">
        <v>0</v>
      </c>
    </row>
    <row r="1575" spans="1:34" x14ac:dyDescent="0.2">
      <c r="A1575" s="12" t="s">
        <v>232</v>
      </c>
      <c r="B1575" s="12" t="s">
        <v>231</v>
      </c>
      <c r="C1575" s="12" t="s">
        <v>99</v>
      </c>
      <c r="D1575" s="12" t="s">
        <v>15</v>
      </c>
      <c r="E1575" s="12" t="s">
        <v>8</v>
      </c>
      <c r="F1575" s="12" t="s">
        <v>17</v>
      </c>
      <c r="G1575" s="26"/>
      <c r="H1575" s="26">
        <v>0</v>
      </c>
      <c r="I1575" s="26"/>
      <c r="J1575" s="26"/>
      <c r="K1575" s="26"/>
      <c r="L1575" s="26">
        <v>0</v>
      </c>
      <c r="M1575" s="26">
        <v>0</v>
      </c>
      <c r="N1575" s="26">
        <v>0</v>
      </c>
      <c r="O1575" s="26">
        <v>0</v>
      </c>
      <c r="P1575" s="26">
        <v>0</v>
      </c>
      <c r="Q1575" s="26">
        <v>0</v>
      </c>
      <c r="R1575" s="26">
        <v>0</v>
      </c>
      <c r="S1575" s="26">
        <v>0</v>
      </c>
      <c r="T1575" s="26">
        <v>0</v>
      </c>
      <c r="U1575" s="26">
        <v>0</v>
      </c>
      <c r="V1575" s="26">
        <v>0</v>
      </c>
      <c r="W1575" s="26">
        <v>0</v>
      </c>
      <c r="X1575" s="26">
        <v>0</v>
      </c>
      <c r="Y1575" s="26">
        <v>0</v>
      </c>
      <c r="Z1575" s="26">
        <v>0</v>
      </c>
      <c r="AA1575" s="26">
        <v>0</v>
      </c>
      <c r="AB1575" s="26">
        <v>0</v>
      </c>
      <c r="AC1575" s="26">
        <v>0</v>
      </c>
      <c r="AD1575" s="26">
        <v>0</v>
      </c>
      <c r="AE1575" s="26">
        <v>0</v>
      </c>
      <c r="AF1575" s="26">
        <v>0</v>
      </c>
      <c r="AG1575" s="26"/>
      <c r="AH1575" s="26">
        <v>0</v>
      </c>
    </row>
    <row r="1576" spans="1:34" x14ac:dyDescent="0.2">
      <c r="A1576" s="12" t="s">
        <v>232</v>
      </c>
      <c r="B1576" s="12" t="s">
        <v>231</v>
      </c>
      <c r="C1576" s="12" t="s">
        <v>100</v>
      </c>
      <c r="D1576" s="12" t="s">
        <v>15</v>
      </c>
      <c r="E1576" s="12" t="s">
        <v>8</v>
      </c>
      <c r="F1576" s="12" t="s">
        <v>17</v>
      </c>
      <c r="G1576" s="26"/>
      <c r="H1576" s="26">
        <v>0</v>
      </c>
      <c r="I1576" s="26">
        <v>0</v>
      </c>
      <c r="J1576" s="26">
        <v>0</v>
      </c>
      <c r="K1576" s="26">
        <v>0</v>
      </c>
      <c r="L1576" s="26">
        <v>0</v>
      </c>
      <c r="M1576" s="26">
        <v>0</v>
      </c>
      <c r="N1576" s="26">
        <v>0</v>
      </c>
      <c r="O1576" s="26">
        <v>0</v>
      </c>
      <c r="P1576" s="26">
        <v>0</v>
      </c>
      <c r="Q1576" s="26">
        <v>0</v>
      </c>
      <c r="R1576" s="26">
        <v>0</v>
      </c>
      <c r="S1576" s="26">
        <v>0</v>
      </c>
      <c r="T1576" s="26">
        <v>0</v>
      </c>
      <c r="U1576" s="26">
        <v>0</v>
      </c>
      <c r="V1576" s="26">
        <v>0</v>
      </c>
      <c r="W1576" s="26">
        <v>0</v>
      </c>
      <c r="X1576" s="26">
        <v>0</v>
      </c>
      <c r="Y1576" s="26">
        <v>0</v>
      </c>
      <c r="Z1576" s="26">
        <v>0</v>
      </c>
      <c r="AA1576" s="26">
        <v>0</v>
      </c>
      <c r="AB1576" s="26">
        <v>0</v>
      </c>
      <c r="AC1576" s="26">
        <v>0</v>
      </c>
      <c r="AD1576" s="26">
        <v>0</v>
      </c>
      <c r="AE1576" s="26">
        <v>0</v>
      </c>
      <c r="AF1576" s="26">
        <v>0</v>
      </c>
      <c r="AG1576" s="26"/>
      <c r="AH1576" s="26">
        <v>0</v>
      </c>
    </row>
    <row r="1577" spans="1:34" x14ac:dyDescent="0.2">
      <c r="A1577" s="12" t="s">
        <v>232</v>
      </c>
      <c r="B1577" s="12" t="s">
        <v>231</v>
      </c>
      <c r="C1577" s="12" t="s">
        <v>101</v>
      </c>
      <c r="D1577" s="12" t="s">
        <v>15</v>
      </c>
      <c r="E1577" s="12" t="s">
        <v>8</v>
      </c>
      <c r="F1577" s="12" t="s">
        <v>17</v>
      </c>
      <c r="G1577" s="26">
        <v>0</v>
      </c>
      <c r="H1577" s="26">
        <v>0</v>
      </c>
      <c r="I1577" s="26"/>
      <c r="J1577" s="26">
        <v>0</v>
      </c>
      <c r="K1577" s="26"/>
      <c r="L1577" s="26"/>
      <c r="M1577" s="26"/>
      <c r="N1577" s="26">
        <v>0</v>
      </c>
      <c r="O1577" s="26">
        <v>0</v>
      </c>
      <c r="P1577" s="26">
        <v>0</v>
      </c>
      <c r="Q1577" s="26">
        <v>0</v>
      </c>
      <c r="R1577" s="26">
        <v>0</v>
      </c>
      <c r="S1577" s="26">
        <v>0</v>
      </c>
      <c r="T1577" s="26">
        <v>0</v>
      </c>
      <c r="U1577" s="26">
        <v>0</v>
      </c>
      <c r="V1577" s="26">
        <v>0</v>
      </c>
      <c r="W1577" s="26">
        <v>0</v>
      </c>
      <c r="X1577" s="26">
        <v>0</v>
      </c>
      <c r="Y1577" s="26">
        <v>0</v>
      </c>
      <c r="Z1577" s="26">
        <v>0</v>
      </c>
      <c r="AA1577" s="26">
        <v>0</v>
      </c>
      <c r="AB1577" s="26">
        <v>0</v>
      </c>
      <c r="AC1577" s="26">
        <v>0</v>
      </c>
      <c r="AD1577" s="26">
        <v>0</v>
      </c>
      <c r="AE1577" s="26">
        <v>0</v>
      </c>
      <c r="AF1577" s="26">
        <v>0</v>
      </c>
      <c r="AG1577" s="26"/>
      <c r="AH1577" s="26">
        <v>0</v>
      </c>
    </row>
    <row r="1578" spans="1:34" x14ac:dyDescent="0.2">
      <c r="A1578" s="12" t="s">
        <v>232</v>
      </c>
      <c r="B1578" s="12" t="s">
        <v>231</v>
      </c>
      <c r="C1578" s="12" t="s">
        <v>102</v>
      </c>
      <c r="D1578" s="12" t="s">
        <v>15</v>
      </c>
      <c r="E1578" s="12" t="s">
        <v>8</v>
      </c>
      <c r="F1578" s="12" t="s">
        <v>17</v>
      </c>
      <c r="G1578" s="26"/>
      <c r="H1578" s="26">
        <v>0</v>
      </c>
      <c r="I1578" s="26"/>
      <c r="J1578" s="26"/>
      <c r="K1578" s="26"/>
      <c r="L1578" s="26"/>
      <c r="M1578" s="26"/>
      <c r="N1578" s="26">
        <v>0</v>
      </c>
      <c r="O1578" s="26">
        <v>0</v>
      </c>
      <c r="P1578" s="26">
        <v>0</v>
      </c>
      <c r="Q1578" s="26">
        <v>0</v>
      </c>
      <c r="R1578" s="26">
        <v>0</v>
      </c>
      <c r="S1578" s="26">
        <v>0</v>
      </c>
      <c r="T1578" s="26">
        <v>0</v>
      </c>
      <c r="U1578" s="26">
        <v>0</v>
      </c>
      <c r="V1578" s="26">
        <v>0</v>
      </c>
      <c r="W1578" s="26">
        <v>0</v>
      </c>
      <c r="X1578" s="26">
        <v>0</v>
      </c>
      <c r="Y1578" s="26">
        <v>0</v>
      </c>
      <c r="Z1578" s="26">
        <v>0</v>
      </c>
      <c r="AA1578" s="26">
        <v>0</v>
      </c>
      <c r="AB1578" s="26">
        <v>0</v>
      </c>
      <c r="AC1578" s="26">
        <v>0</v>
      </c>
      <c r="AD1578" s="26">
        <v>0</v>
      </c>
      <c r="AE1578" s="26">
        <v>0</v>
      </c>
      <c r="AF1578" s="26">
        <v>0</v>
      </c>
      <c r="AG1578" s="26"/>
      <c r="AH1578" s="26">
        <v>0</v>
      </c>
    </row>
    <row r="1579" spans="1:34" x14ac:dyDescent="0.2">
      <c r="A1579" s="12" t="s">
        <v>232</v>
      </c>
      <c r="B1579" s="12" t="s">
        <v>231</v>
      </c>
      <c r="C1579" s="12" t="s">
        <v>103</v>
      </c>
      <c r="D1579" s="12" t="s">
        <v>15</v>
      </c>
      <c r="E1579" s="12" t="s">
        <v>8</v>
      </c>
      <c r="F1579" s="12" t="s">
        <v>17</v>
      </c>
      <c r="G1579" s="26"/>
      <c r="H1579" s="26">
        <v>0</v>
      </c>
      <c r="I1579" s="26"/>
      <c r="J1579" s="26"/>
      <c r="K1579" s="26"/>
      <c r="L1579" s="26"/>
      <c r="M1579" s="26"/>
      <c r="N1579" s="26"/>
      <c r="O1579" s="26"/>
      <c r="P1579" s="26"/>
      <c r="Q1579" s="26"/>
      <c r="R1579" s="26"/>
      <c r="S1579" s="26"/>
      <c r="T1579" s="26"/>
      <c r="U1579" s="26"/>
      <c r="V1579" s="26"/>
      <c r="W1579" s="26"/>
      <c r="X1579" s="26"/>
      <c r="Y1579" s="26">
        <v>0</v>
      </c>
      <c r="Z1579" s="26">
        <v>0</v>
      </c>
      <c r="AA1579" s="26">
        <v>0</v>
      </c>
      <c r="AB1579" s="26">
        <v>0</v>
      </c>
      <c r="AC1579" s="26">
        <v>0</v>
      </c>
      <c r="AD1579" s="26">
        <v>0</v>
      </c>
      <c r="AE1579" s="26">
        <v>0</v>
      </c>
      <c r="AF1579" s="26">
        <v>0</v>
      </c>
      <c r="AG1579" s="26"/>
      <c r="AH1579" s="26">
        <v>0</v>
      </c>
    </row>
    <row r="1580" spans="1:34" x14ac:dyDescent="0.2">
      <c r="A1580" s="12" t="s">
        <v>232</v>
      </c>
      <c r="B1580" s="12" t="s">
        <v>231</v>
      </c>
      <c r="C1580" s="12" t="s">
        <v>104</v>
      </c>
      <c r="D1580" s="12" t="s">
        <v>15</v>
      </c>
      <c r="E1580" s="12" t="s">
        <v>8</v>
      </c>
      <c r="F1580" s="12" t="s">
        <v>17</v>
      </c>
      <c r="G1580" s="26"/>
      <c r="H1580" s="26">
        <v>0</v>
      </c>
      <c r="I1580" s="26">
        <v>0</v>
      </c>
      <c r="J1580" s="26">
        <v>0</v>
      </c>
      <c r="K1580" s="26"/>
      <c r="L1580" s="26"/>
      <c r="M1580" s="26">
        <v>0</v>
      </c>
      <c r="N1580" s="26">
        <v>0</v>
      </c>
      <c r="O1580" s="26">
        <v>0</v>
      </c>
      <c r="P1580" s="26">
        <v>0</v>
      </c>
      <c r="Q1580" s="26">
        <v>0</v>
      </c>
      <c r="R1580" s="26">
        <v>0</v>
      </c>
      <c r="S1580" s="26">
        <v>0</v>
      </c>
      <c r="T1580" s="26">
        <v>0</v>
      </c>
      <c r="U1580" s="26">
        <v>0</v>
      </c>
      <c r="V1580" s="26">
        <v>0</v>
      </c>
      <c r="W1580" s="26">
        <v>0</v>
      </c>
      <c r="X1580" s="26">
        <v>0</v>
      </c>
      <c r="Y1580" s="26">
        <v>0</v>
      </c>
      <c r="Z1580" s="26">
        <v>0</v>
      </c>
      <c r="AA1580" s="26">
        <v>0</v>
      </c>
      <c r="AB1580" s="26">
        <v>0</v>
      </c>
      <c r="AC1580" s="26">
        <v>0</v>
      </c>
      <c r="AD1580" s="26">
        <v>0</v>
      </c>
      <c r="AE1580" s="26">
        <v>0</v>
      </c>
      <c r="AF1580" s="26">
        <v>0</v>
      </c>
      <c r="AG1580" s="26"/>
      <c r="AH1580" s="26">
        <v>0</v>
      </c>
    </row>
    <row r="1581" spans="1:34" x14ac:dyDescent="0.2">
      <c r="A1581" s="12" t="s">
        <v>232</v>
      </c>
      <c r="B1581" s="12" t="s">
        <v>231</v>
      </c>
      <c r="C1581" s="12" t="s">
        <v>105</v>
      </c>
      <c r="D1581" s="12" t="s">
        <v>15</v>
      </c>
      <c r="E1581" s="12" t="s">
        <v>8</v>
      </c>
      <c r="F1581" s="12" t="s">
        <v>17</v>
      </c>
      <c r="G1581" s="26"/>
      <c r="H1581" s="26">
        <v>0</v>
      </c>
      <c r="I1581" s="26"/>
      <c r="J1581" s="26"/>
      <c r="K1581" s="26"/>
      <c r="L1581" s="26"/>
      <c r="M1581" s="26">
        <v>0</v>
      </c>
      <c r="N1581" s="26">
        <v>0</v>
      </c>
      <c r="O1581" s="26">
        <v>0</v>
      </c>
      <c r="P1581" s="26">
        <v>0</v>
      </c>
      <c r="Q1581" s="26">
        <v>0</v>
      </c>
      <c r="R1581" s="26">
        <v>0</v>
      </c>
      <c r="S1581" s="26">
        <v>0</v>
      </c>
      <c r="T1581" s="26">
        <v>0</v>
      </c>
      <c r="U1581" s="26">
        <v>0</v>
      </c>
      <c r="V1581" s="26">
        <v>0</v>
      </c>
      <c r="W1581" s="26">
        <v>0</v>
      </c>
      <c r="X1581" s="26">
        <v>0</v>
      </c>
      <c r="Y1581" s="26">
        <v>0</v>
      </c>
      <c r="Z1581" s="26">
        <v>0</v>
      </c>
      <c r="AA1581" s="26">
        <v>0</v>
      </c>
      <c r="AB1581" s="26">
        <v>0</v>
      </c>
      <c r="AC1581" s="26">
        <v>0</v>
      </c>
      <c r="AD1581" s="26">
        <v>0</v>
      </c>
      <c r="AE1581" s="26">
        <v>0</v>
      </c>
      <c r="AF1581" s="26">
        <v>0</v>
      </c>
      <c r="AG1581" s="26"/>
      <c r="AH1581" s="26">
        <v>0</v>
      </c>
    </row>
    <row r="1582" spans="1:34" x14ac:dyDescent="0.2">
      <c r="A1582" s="12" t="s">
        <v>232</v>
      </c>
      <c r="B1582" s="12" t="s">
        <v>231</v>
      </c>
      <c r="C1582" s="12" t="s">
        <v>106</v>
      </c>
      <c r="D1582" s="12" t="s">
        <v>15</v>
      </c>
      <c r="E1582" s="12" t="s">
        <v>8</v>
      </c>
      <c r="F1582" s="12" t="s">
        <v>17</v>
      </c>
      <c r="G1582" s="26"/>
      <c r="H1582" s="26">
        <v>0</v>
      </c>
      <c r="I1582" s="26"/>
      <c r="J1582" s="26">
        <v>0</v>
      </c>
      <c r="K1582" s="26">
        <v>0</v>
      </c>
      <c r="L1582" s="26"/>
      <c r="M1582" s="26">
        <v>0</v>
      </c>
      <c r="N1582" s="26">
        <v>0</v>
      </c>
      <c r="O1582" s="26">
        <v>0</v>
      </c>
      <c r="P1582" s="26">
        <v>0</v>
      </c>
      <c r="Q1582" s="26">
        <v>0</v>
      </c>
      <c r="R1582" s="26">
        <v>0</v>
      </c>
      <c r="S1582" s="26">
        <v>0</v>
      </c>
      <c r="T1582" s="26">
        <v>0</v>
      </c>
      <c r="U1582" s="26">
        <v>0</v>
      </c>
      <c r="V1582" s="26">
        <v>0</v>
      </c>
      <c r="W1582" s="26">
        <v>0</v>
      </c>
      <c r="X1582" s="26">
        <v>0</v>
      </c>
      <c r="Y1582" s="26">
        <v>0</v>
      </c>
      <c r="Z1582" s="26">
        <v>0</v>
      </c>
      <c r="AA1582" s="26">
        <v>0</v>
      </c>
      <c r="AB1582" s="26">
        <v>0</v>
      </c>
      <c r="AC1582" s="26">
        <v>0</v>
      </c>
      <c r="AD1582" s="26">
        <v>0</v>
      </c>
      <c r="AE1582" s="26">
        <v>0</v>
      </c>
      <c r="AF1582" s="26"/>
      <c r="AG1582" s="26"/>
      <c r="AH1582" s="26">
        <v>0</v>
      </c>
    </row>
    <row r="1583" spans="1:34" x14ac:dyDescent="0.2">
      <c r="A1583" s="12" t="s">
        <v>232</v>
      </c>
      <c r="B1583" s="12" t="s">
        <v>231</v>
      </c>
      <c r="C1583" s="12" t="s">
        <v>107</v>
      </c>
      <c r="D1583" s="12" t="s">
        <v>15</v>
      </c>
      <c r="E1583" s="12" t="s">
        <v>8</v>
      </c>
      <c r="F1583" s="12" t="s">
        <v>17</v>
      </c>
      <c r="G1583" s="26"/>
      <c r="H1583" s="26">
        <v>0</v>
      </c>
      <c r="I1583" s="26"/>
      <c r="J1583" s="26"/>
      <c r="K1583" s="26"/>
      <c r="L1583" s="26">
        <v>0</v>
      </c>
      <c r="M1583" s="26">
        <v>0</v>
      </c>
      <c r="N1583" s="26">
        <v>0</v>
      </c>
      <c r="O1583" s="26">
        <v>0</v>
      </c>
      <c r="P1583" s="26">
        <v>0</v>
      </c>
      <c r="Q1583" s="26">
        <v>0</v>
      </c>
      <c r="R1583" s="26">
        <v>0</v>
      </c>
      <c r="S1583" s="26">
        <v>0</v>
      </c>
      <c r="T1583" s="26">
        <v>0</v>
      </c>
      <c r="U1583" s="26">
        <v>0</v>
      </c>
      <c r="V1583" s="26">
        <v>0</v>
      </c>
      <c r="W1583" s="26">
        <v>0</v>
      </c>
      <c r="X1583" s="26">
        <v>0</v>
      </c>
      <c r="Y1583" s="26">
        <v>0</v>
      </c>
      <c r="Z1583" s="26">
        <v>0</v>
      </c>
      <c r="AA1583" s="26">
        <v>0</v>
      </c>
      <c r="AB1583" s="26">
        <v>0</v>
      </c>
      <c r="AC1583" s="26">
        <v>0</v>
      </c>
      <c r="AD1583" s="26">
        <v>0</v>
      </c>
      <c r="AE1583" s="26">
        <v>0</v>
      </c>
      <c r="AF1583" s="26">
        <v>0</v>
      </c>
      <c r="AG1583" s="26"/>
      <c r="AH1583" s="26">
        <v>0</v>
      </c>
    </row>
    <row r="1584" spans="1:34" x14ac:dyDescent="0.2">
      <c r="A1584" s="12" t="s">
        <v>232</v>
      </c>
      <c r="B1584" s="12" t="s">
        <v>231</v>
      </c>
      <c r="C1584" s="12" t="s">
        <v>108</v>
      </c>
      <c r="D1584" s="12" t="s">
        <v>15</v>
      </c>
      <c r="E1584" s="12" t="s">
        <v>8</v>
      </c>
      <c r="F1584" s="12" t="s">
        <v>17</v>
      </c>
      <c r="G1584" s="26">
        <v>0</v>
      </c>
      <c r="H1584" s="26">
        <v>0</v>
      </c>
      <c r="I1584" s="26"/>
      <c r="J1584" s="26"/>
      <c r="K1584" s="26"/>
      <c r="L1584" s="26"/>
      <c r="M1584" s="26"/>
      <c r="N1584" s="26">
        <v>0</v>
      </c>
      <c r="O1584" s="26">
        <v>0</v>
      </c>
      <c r="P1584" s="26">
        <v>0</v>
      </c>
      <c r="Q1584" s="26">
        <v>0</v>
      </c>
      <c r="R1584" s="26">
        <v>0</v>
      </c>
      <c r="S1584" s="26">
        <v>0</v>
      </c>
      <c r="T1584" s="26">
        <v>0</v>
      </c>
      <c r="U1584" s="26">
        <v>0</v>
      </c>
      <c r="V1584" s="26">
        <v>0</v>
      </c>
      <c r="W1584" s="26">
        <v>0</v>
      </c>
      <c r="X1584" s="26">
        <v>0</v>
      </c>
      <c r="Y1584" s="26">
        <v>0</v>
      </c>
      <c r="Z1584" s="26">
        <v>0</v>
      </c>
      <c r="AA1584" s="26">
        <v>0</v>
      </c>
      <c r="AB1584" s="26">
        <v>0</v>
      </c>
      <c r="AC1584" s="26">
        <v>0</v>
      </c>
      <c r="AD1584" s="26">
        <v>0</v>
      </c>
      <c r="AE1584" s="26">
        <v>0</v>
      </c>
      <c r="AF1584" s="26">
        <v>0</v>
      </c>
      <c r="AG1584" s="26"/>
      <c r="AH1584" s="26">
        <v>0</v>
      </c>
    </row>
    <row r="1585" spans="1:34" x14ac:dyDescent="0.2">
      <c r="A1585" s="12" t="s">
        <v>232</v>
      </c>
      <c r="B1585" s="12" t="s">
        <v>231</v>
      </c>
      <c r="C1585" s="12" t="s">
        <v>109</v>
      </c>
      <c r="D1585" s="12" t="s">
        <v>15</v>
      </c>
      <c r="E1585" s="12" t="s">
        <v>8</v>
      </c>
      <c r="F1585" s="12" t="s">
        <v>17</v>
      </c>
      <c r="G1585" s="26"/>
      <c r="H1585" s="26">
        <v>0</v>
      </c>
      <c r="I1585" s="26"/>
      <c r="J1585" s="26">
        <v>0</v>
      </c>
      <c r="K1585" s="26">
        <v>0</v>
      </c>
      <c r="L1585" s="26">
        <v>0</v>
      </c>
      <c r="M1585" s="26">
        <v>0</v>
      </c>
      <c r="N1585" s="26">
        <v>0</v>
      </c>
      <c r="O1585" s="26">
        <v>0</v>
      </c>
      <c r="P1585" s="26">
        <v>0</v>
      </c>
      <c r="Q1585" s="26">
        <v>0</v>
      </c>
      <c r="R1585" s="26">
        <v>0</v>
      </c>
      <c r="S1585" s="26">
        <v>0</v>
      </c>
      <c r="T1585" s="26">
        <v>0</v>
      </c>
      <c r="U1585" s="26">
        <v>0</v>
      </c>
      <c r="V1585" s="26">
        <v>0</v>
      </c>
      <c r="W1585" s="26">
        <v>0</v>
      </c>
      <c r="X1585" s="26">
        <v>0</v>
      </c>
      <c r="Y1585" s="26">
        <v>0</v>
      </c>
      <c r="Z1585" s="26">
        <v>0</v>
      </c>
      <c r="AA1585" s="26">
        <v>0</v>
      </c>
      <c r="AB1585" s="26">
        <v>0</v>
      </c>
      <c r="AC1585" s="26">
        <v>0</v>
      </c>
      <c r="AD1585" s="26">
        <v>0</v>
      </c>
      <c r="AE1585" s="26">
        <v>0</v>
      </c>
      <c r="AF1585" s="26">
        <v>0</v>
      </c>
      <c r="AG1585" s="26"/>
      <c r="AH1585" s="26">
        <v>0</v>
      </c>
    </row>
    <row r="1586" spans="1:34" x14ac:dyDescent="0.2">
      <c r="A1586" s="12" t="s">
        <v>232</v>
      </c>
      <c r="B1586" s="12" t="s">
        <v>231</v>
      </c>
      <c r="C1586" s="12" t="s">
        <v>110</v>
      </c>
      <c r="D1586" s="12" t="s">
        <v>15</v>
      </c>
      <c r="E1586" s="12" t="s">
        <v>8</v>
      </c>
      <c r="F1586" s="12" t="s">
        <v>17</v>
      </c>
      <c r="G1586" s="26"/>
      <c r="H1586" s="26">
        <v>0</v>
      </c>
      <c r="I1586" s="26">
        <v>0</v>
      </c>
      <c r="J1586" s="26">
        <v>0</v>
      </c>
      <c r="K1586" s="26">
        <v>0</v>
      </c>
      <c r="L1586" s="26">
        <v>0</v>
      </c>
      <c r="M1586" s="26">
        <v>0</v>
      </c>
      <c r="N1586" s="26">
        <v>0</v>
      </c>
      <c r="O1586" s="26">
        <v>0</v>
      </c>
      <c r="P1586" s="26">
        <v>0</v>
      </c>
      <c r="Q1586" s="26">
        <v>0</v>
      </c>
      <c r="R1586" s="26">
        <v>0</v>
      </c>
      <c r="S1586" s="26">
        <v>0</v>
      </c>
      <c r="T1586" s="26">
        <v>0</v>
      </c>
      <c r="U1586" s="26">
        <v>0</v>
      </c>
      <c r="V1586" s="26">
        <v>0</v>
      </c>
      <c r="W1586" s="26">
        <v>0</v>
      </c>
      <c r="X1586" s="26">
        <v>0</v>
      </c>
      <c r="Y1586" s="26">
        <v>0</v>
      </c>
      <c r="Z1586" s="26">
        <v>0</v>
      </c>
      <c r="AA1586" s="26">
        <v>0</v>
      </c>
      <c r="AB1586" s="26">
        <v>0</v>
      </c>
      <c r="AC1586" s="26">
        <v>0</v>
      </c>
      <c r="AD1586" s="26">
        <v>0</v>
      </c>
      <c r="AE1586" s="26">
        <v>0</v>
      </c>
      <c r="AF1586" s="26">
        <v>0</v>
      </c>
      <c r="AG1586" s="26"/>
      <c r="AH1586" s="26">
        <v>0</v>
      </c>
    </row>
    <row r="1587" spans="1:34" x14ac:dyDescent="0.2">
      <c r="A1587" s="12" t="s">
        <v>232</v>
      </c>
      <c r="B1587" s="12" t="s">
        <v>231</v>
      </c>
      <c r="C1587" s="12" t="s">
        <v>111</v>
      </c>
      <c r="D1587" s="12" t="s">
        <v>15</v>
      </c>
      <c r="E1587" s="12" t="s">
        <v>8</v>
      </c>
      <c r="F1587" s="12" t="s">
        <v>17</v>
      </c>
      <c r="G1587" s="26"/>
      <c r="H1587" s="26">
        <v>0</v>
      </c>
      <c r="I1587" s="26">
        <v>0</v>
      </c>
      <c r="J1587" s="26">
        <v>0</v>
      </c>
      <c r="K1587" s="26">
        <v>0</v>
      </c>
      <c r="L1587" s="26">
        <v>0</v>
      </c>
      <c r="M1587" s="26">
        <v>0</v>
      </c>
      <c r="N1587" s="26">
        <v>0</v>
      </c>
      <c r="O1587" s="26">
        <v>0</v>
      </c>
      <c r="P1587" s="26">
        <v>0</v>
      </c>
      <c r="Q1587" s="26">
        <v>0</v>
      </c>
      <c r="R1587" s="26">
        <v>0</v>
      </c>
      <c r="S1587" s="26">
        <v>0</v>
      </c>
      <c r="T1587" s="26">
        <v>0</v>
      </c>
      <c r="U1587" s="26">
        <v>0</v>
      </c>
      <c r="V1587" s="26">
        <v>0</v>
      </c>
      <c r="W1587" s="26">
        <v>0</v>
      </c>
      <c r="X1587" s="26">
        <v>0</v>
      </c>
      <c r="Y1587" s="26">
        <v>0</v>
      </c>
      <c r="Z1587" s="26">
        <v>0</v>
      </c>
      <c r="AA1587" s="26">
        <v>0</v>
      </c>
      <c r="AB1587" s="26">
        <v>0</v>
      </c>
      <c r="AC1587" s="26">
        <v>0</v>
      </c>
      <c r="AD1587" s="26">
        <v>0</v>
      </c>
      <c r="AE1587" s="26">
        <v>0</v>
      </c>
      <c r="AF1587" s="26">
        <v>0</v>
      </c>
      <c r="AG1587" s="26"/>
      <c r="AH1587" s="26">
        <v>0</v>
      </c>
    </row>
    <row r="1588" spans="1:34" s="12" customFormat="1" x14ac:dyDescent="0.2">
      <c r="A1588" s="12" t="s">
        <v>232</v>
      </c>
      <c r="B1588" s="12" t="s">
        <v>231</v>
      </c>
      <c r="C1588" s="12" t="s">
        <v>112</v>
      </c>
      <c r="D1588" s="12" t="s">
        <v>15</v>
      </c>
      <c r="E1588" s="12" t="s">
        <v>8</v>
      </c>
      <c r="F1588" s="12" t="s">
        <v>17</v>
      </c>
      <c r="G1588" s="26">
        <v>0</v>
      </c>
      <c r="H1588" s="26">
        <v>0</v>
      </c>
      <c r="I1588" s="26"/>
      <c r="J1588" s="26">
        <v>0</v>
      </c>
      <c r="K1588" s="26">
        <v>0</v>
      </c>
      <c r="L1588" s="26">
        <v>0</v>
      </c>
      <c r="M1588" s="26">
        <v>0</v>
      </c>
      <c r="N1588" s="26">
        <v>0</v>
      </c>
      <c r="O1588" s="26">
        <v>0</v>
      </c>
      <c r="P1588" s="26">
        <v>0</v>
      </c>
      <c r="Q1588" s="26">
        <v>0</v>
      </c>
      <c r="R1588" s="26">
        <v>0</v>
      </c>
      <c r="S1588" s="26">
        <v>0</v>
      </c>
      <c r="T1588" s="26">
        <v>0</v>
      </c>
      <c r="U1588" s="26">
        <v>0</v>
      </c>
      <c r="V1588" s="26">
        <v>0</v>
      </c>
      <c r="W1588" s="26">
        <v>0</v>
      </c>
      <c r="X1588" s="26">
        <v>0</v>
      </c>
      <c r="Y1588" s="26">
        <v>0</v>
      </c>
      <c r="Z1588" s="26">
        <v>0</v>
      </c>
      <c r="AA1588" s="26">
        <v>0</v>
      </c>
      <c r="AB1588" s="26">
        <v>0</v>
      </c>
      <c r="AC1588" s="26">
        <v>0</v>
      </c>
      <c r="AD1588" s="26">
        <v>0</v>
      </c>
      <c r="AE1588" s="26">
        <v>0</v>
      </c>
      <c r="AF1588" s="26">
        <v>0</v>
      </c>
      <c r="AG1588" s="26"/>
      <c r="AH1588" s="26">
        <v>0</v>
      </c>
    </row>
    <row r="1589" spans="1:34" x14ac:dyDescent="0.2">
      <c r="A1589" s="12" t="s">
        <v>232</v>
      </c>
      <c r="B1589" s="12" t="s">
        <v>231</v>
      </c>
      <c r="C1589" s="12" t="s">
        <v>113</v>
      </c>
      <c r="D1589" s="12" t="s">
        <v>15</v>
      </c>
      <c r="E1589" s="12" t="s">
        <v>8</v>
      </c>
      <c r="F1589" s="12" t="s">
        <v>17</v>
      </c>
      <c r="G1589" s="26">
        <v>0</v>
      </c>
      <c r="H1589" s="26">
        <v>0</v>
      </c>
      <c r="I1589" s="26"/>
      <c r="J1589" s="26">
        <v>0</v>
      </c>
      <c r="K1589" s="26"/>
      <c r="L1589" s="26"/>
      <c r="M1589" s="26"/>
      <c r="N1589" s="26">
        <v>0</v>
      </c>
      <c r="O1589" s="26">
        <v>0</v>
      </c>
      <c r="P1589" s="26">
        <v>0</v>
      </c>
      <c r="Q1589" s="26">
        <v>0</v>
      </c>
      <c r="R1589" s="26">
        <v>0</v>
      </c>
      <c r="S1589" s="26">
        <v>0</v>
      </c>
      <c r="T1589" s="26"/>
      <c r="U1589" s="26"/>
      <c r="V1589" s="26">
        <v>0</v>
      </c>
      <c r="W1589" s="26">
        <v>0</v>
      </c>
      <c r="X1589" s="26">
        <v>0</v>
      </c>
      <c r="Y1589" s="26">
        <v>0</v>
      </c>
      <c r="Z1589" s="26">
        <v>0</v>
      </c>
      <c r="AA1589" s="26">
        <v>0</v>
      </c>
      <c r="AB1589" s="26">
        <v>0</v>
      </c>
      <c r="AC1589" s="26">
        <v>0</v>
      </c>
      <c r="AD1589" s="26">
        <v>0</v>
      </c>
      <c r="AE1589" s="26">
        <v>0</v>
      </c>
      <c r="AF1589" s="26">
        <v>0</v>
      </c>
      <c r="AG1589" s="26"/>
      <c r="AH1589" s="26">
        <v>0</v>
      </c>
    </row>
    <row r="1590" spans="1:34" x14ac:dyDescent="0.2">
      <c r="A1590" s="12" t="s">
        <v>232</v>
      </c>
      <c r="B1590" s="12" t="s">
        <v>231</v>
      </c>
      <c r="C1590" s="12" t="s">
        <v>114</v>
      </c>
      <c r="D1590" s="12" t="s">
        <v>15</v>
      </c>
      <c r="E1590" s="12" t="s">
        <v>8</v>
      </c>
      <c r="F1590" s="12" t="s">
        <v>17</v>
      </c>
      <c r="G1590" s="26"/>
      <c r="H1590" s="26">
        <v>0</v>
      </c>
      <c r="I1590" s="26"/>
      <c r="J1590" s="26"/>
      <c r="K1590" s="26">
        <v>0</v>
      </c>
      <c r="L1590" s="26">
        <v>0</v>
      </c>
      <c r="M1590" s="26">
        <v>0</v>
      </c>
      <c r="N1590" s="26">
        <v>0</v>
      </c>
      <c r="O1590" s="26">
        <v>0</v>
      </c>
      <c r="P1590" s="26">
        <v>0</v>
      </c>
      <c r="Q1590" s="26">
        <v>0</v>
      </c>
      <c r="R1590" s="26">
        <v>0</v>
      </c>
      <c r="S1590" s="26">
        <v>0</v>
      </c>
      <c r="T1590" s="26">
        <v>0</v>
      </c>
      <c r="U1590" s="26">
        <v>0</v>
      </c>
      <c r="V1590" s="26">
        <v>0</v>
      </c>
      <c r="W1590" s="26">
        <v>0</v>
      </c>
      <c r="X1590" s="26">
        <v>0</v>
      </c>
      <c r="Y1590" s="26">
        <v>0</v>
      </c>
      <c r="Z1590" s="26">
        <v>0</v>
      </c>
      <c r="AA1590" s="26">
        <v>0</v>
      </c>
      <c r="AB1590" s="26">
        <v>0</v>
      </c>
      <c r="AC1590" s="26">
        <v>0</v>
      </c>
      <c r="AD1590" s="26">
        <v>0</v>
      </c>
      <c r="AE1590" s="26">
        <v>0</v>
      </c>
      <c r="AF1590" s="26">
        <v>0</v>
      </c>
      <c r="AG1590" s="26"/>
      <c r="AH1590" s="26">
        <v>0</v>
      </c>
    </row>
    <row r="1591" spans="1:34" x14ac:dyDescent="0.2">
      <c r="A1591" s="12" t="s">
        <v>232</v>
      </c>
      <c r="B1591" s="12" t="s">
        <v>231</v>
      </c>
      <c r="C1591" s="12" t="s">
        <v>115</v>
      </c>
      <c r="D1591" s="12" t="s">
        <v>15</v>
      </c>
      <c r="E1591" s="12" t="s">
        <v>8</v>
      </c>
      <c r="F1591" s="12" t="s">
        <v>17</v>
      </c>
      <c r="G1591" s="26"/>
      <c r="H1591" s="26">
        <v>0</v>
      </c>
      <c r="I1591" s="26"/>
      <c r="J1591" s="26">
        <v>0</v>
      </c>
      <c r="K1591" s="26">
        <v>0</v>
      </c>
      <c r="L1591" s="26">
        <v>0</v>
      </c>
      <c r="M1591" s="26">
        <v>0</v>
      </c>
      <c r="N1591" s="26">
        <v>0</v>
      </c>
      <c r="O1591" s="26">
        <v>0</v>
      </c>
      <c r="P1591" s="26">
        <v>0</v>
      </c>
      <c r="Q1591" s="26">
        <v>0</v>
      </c>
      <c r="R1591" s="26">
        <v>0</v>
      </c>
      <c r="S1591" s="26">
        <v>0</v>
      </c>
      <c r="T1591" s="26">
        <v>0</v>
      </c>
      <c r="U1591" s="26">
        <v>0</v>
      </c>
      <c r="V1591" s="26">
        <v>0</v>
      </c>
      <c r="W1591" s="26">
        <v>0</v>
      </c>
      <c r="X1591" s="26">
        <v>0</v>
      </c>
      <c r="Y1591" s="26">
        <v>0</v>
      </c>
      <c r="Z1591" s="26">
        <v>0</v>
      </c>
      <c r="AA1591" s="26">
        <v>0</v>
      </c>
      <c r="AB1591" s="26">
        <v>0</v>
      </c>
      <c r="AC1591" s="26">
        <v>0</v>
      </c>
      <c r="AD1591" s="26">
        <v>0</v>
      </c>
      <c r="AE1591" s="26">
        <v>0</v>
      </c>
      <c r="AF1591" s="26">
        <v>0</v>
      </c>
      <c r="AG1591" s="26"/>
      <c r="AH1591" s="26">
        <v>0</v>
      </c>
    </row>
    <row r="1592" spans="1:34" x14ac:dyDescent="0.2">
      <c r="A1592" s="12" t="s">
        <v>232</v>
      </c>
      <c r="B1592" s="12" t="s">
        <v>231</v>
      </c>
      <c r="C1592" s="12" t="s">
        <v>116</v>
      </c>
      <c r="D1592" s="12" t="s">
        <v>15</v>
      </c>
      <c r="E1592" s="12" t="s">
        <v>8</v>
      </c>
      <c r="F1592" s="12" t="s">
        <v>17</v>
      </c>
      <c r="G1592" s="26"/>
      <c r="H1592" s="26">
        <v>0</v>
      </c>
      <c r="I1592" s="26"/>
      <c r="J1592" s="26"/>
      <c r="K1592" s="26"/>
      <c r="L1592" s="26"/>
      <c r="M1592" s="26"/>
      <c r="N1592" s="26"/>
      <c r="O1592" s="26"/>
      <c r="P1592" s="26"/>
      <c r="Q1592" s="26">
        <v>0</v>
      </c>
      <c r="R1592" s="26">
        <v>0</v>
      </c>
      <c r="S1592" s="26">
        <v>0</v>
      </c>
      <c r="T1592" s="26">
        <v>0</v>
      </c>
      <c r="U1592" s="26">
        <v>0</v>
      </c>
      <c r="V1592" s="26">
        <v>0</v>
      </c>
      <c r="W1592" s="26">
        <v>0</v>
      </c>
      <c r="X1592" s="26">
        <v>0</v>
      </c>
      <c r="Y1592" s="26">
        <v>0</v>
      </c>
      <c r="Z1592" s="26">
        <v>0</v>
      </c>
      <c r="AA1592" s="26">
        <v>0</v>
      </c>
      <c r="AB1592" s="26">
        <v>0</v>
      </c>
      <c r="AC1592" s="26">
        <v>0</v>
      </c>
      <c r="AD1592" s="26">
        <v>0</v>
      </c>
      <c r="AE1592" s="26">
        <v>0</v>
      </c>
      <c r="AF1592" s="26">
        <v>0</v>
      </c>
      <c r="AG1592" s="26"/>
      <c r="AH1592" s="26">
        <v>0</v>
      </c>
    </row>
    <row r="1593" spans="1:34" x14ac:dyDescent="0.2">
      <c r="A1593" s="12" t="s">
        <v>232</v>
      </c>
      <c r="B1593" s="12" t="s">
        <v>231</v>
      </c>
      <c r="C1593" s="12" t="s">
        <v>117</v>
      </c>
      <c r="D1593" s="12" t="s">
        <v>15</v>
      </c>
      <c r="E1593" s="12" t="s">
        <v>8</v>
      </c>
      <c r="F1593" s="12" t="s">
        <v>17</v>
      </c>
      <c r="G1593" s="26"/>
      <c r="H1593" s="26">
        <v>0</v>
      </c>
      <c r="I1593" s="26">
        <v>0</v>
      </c>
      <c r="J1593" s="26">
        <v>0</v>
      </c>
      <c r="K1593" s="26">
        <v>0</v>
      </c>
      <c r="L1593" s="26">
        <v>0</v>
      </c>
      <c r="M1593" s="26">
        <v>0</v>
      </c>
      <c r="N1593" s="26">
        <v>0</v>
      </c>
      <c r="O1593" s="26">
        <v>0</v>
      </c>
      <c r="P1593" s="26">
        <v>0</v>
      </c>
      <c r="Q1593" s="26">
        <v>0</v>
      </c>
      <c r="R1593" s="26">
        <v>0</v>
      </c>
      <c r="S1593" s="26">
        <v>0</v>
      </c>
      <c r="T1593" s="26">
        <v>0</v>
      </c>
      <c r="U1593" s="26">
        <v>0</v>
      </c>
      <c r="V1593" s="26">
        <v>0</v>
      </c>
      <c r="W1593" s="26">
        <v>0</v>
      </c>
      <c r="X1593" s="26">
        <v>0</v>
      </c>
      <c r="Y1593" s="26">
        <v>0</v>
      </c>
      <c r="Z1593" s="26">
        <v>0</v>
      </c>
      <c r="AA1593" s="26">
        <v>0</v>
      </c>
      <c r="AB1593" s="26">
        <v>0</v>
      </c>
      <c r="AC1593" s="26">
        <v>0</v>
      </c>
      <c r="AD1593" s="26">
        <v>0</v>
      </c>
      <c r="AE1593" s="26">
        <v>0</v>
      </c>
      <c r="AF1593" s="26">
        <v>0</v>
      </c>
      <c r="AG1593" s="26"/>
      <c r="AH1593" s="26">
        <v>0</v>
      </c>
    </row>
    <row r="1594" spans="1:34" x14ac:dyDescent="0.2">
      <c r="A1594" s="12" t="s">
        <v>232</v>
      </c>
      <c r="B1594" s="12" t="s">
        <v>231</v>
      </c>
      <c r="C1594" s="12" t="s">
        <v>118</v>
      </c>
      <c r="D1594" s="12" t="s">
        <v>15</v>
      </c>
      <c r="E1594" s="12" t="s">
        <v>8</v>
      </c>
      <c r="F1594" s="12" t="s">
        <v>17</v>
      </c>
      <c r="G1594" s="26"/>
      <c r="H1594" s="26">
        <v>0</v>
      </c>
      <c r="I1594" s="26"/>
      <c r="J1594" s="26">
        <v>0</v>
      </c>
      <c r="K1594" s="26">
        <v>0</v>
      </c>
      <c r="L1594" s="26">
        <v>0</v>
      </c>
      <c r="M1594" s="26">
        <v>0</v>
      </c>
      <c r="N1594" s="26">
        <v>0</v>
      </c>
      <c r="O1594" s="26">
        <v>0</v>
      </c>
      <c r="P1594" s="26">
        <v>0</v>
      </c>
      <c r="Q1594" s="26">
        <v>0</v>
      </c>
      <c r="R1594" s="26">
        <v>0</v>
      </c>
      <c r="S1594" s="26">
        <v>0</v>
      </c>
      <c r="T1594" s="26">
        <v>0</v>
      </c>
      <c r="U1594" s="26">
        <v>0</v>
      </c>
      <c r="V1594" s="26">
        <v>0</v>
      </c>
      <c r="W1594" s="26">
        <v>0</v>
      </c>
      <c r="X1594" s="26">
        <v>0</v>
      </c>
      <c r="Y1594" s="26">
        <v>0</v>
      </c>
      <c r="Z1594" s="26">
        <v>0</v>
      </c>
      <c r="AA1594" s="26">
        <v>0</v>
      </c>
      <c r="AB1594" s="26">
        <v>0</v>
      </c>
      <c r="AC1594" s="26">
        <v>0</v>
      </c>
      <c r="AD1594" s="26">
        <v>0</v>
      </c>
      <c r="AE1594" s="26">
        <v>0</v>
      </c>
      <c r="AF1594" s="26">
        <v>0</v>
      </c>
      <c r="AG1594" s="26"/>
      <c r="AH1594" s="26">
        <v>0</v>
      </c>
    </row>
    <row r="1595" spans="1:34" x14ac:dyDescent="0.2">
      <c r="A1595" s="12" t="s">
        <v>232</v>
      </c>
      <c r="B1595" s="12" t="s">
        <v>231</v>
      </c>
      <c r="C1595" s="12" t="s">
        <v>119</v>
      </c>
      <c r="D1595" s="12" t="s">
        <v>15</v>
      </c>
      <c r="E1595" s="12" t="s">
        <v>8</v>
      </c>
      <c r="F1595" s="12" t="s">
        <v>17</v>
      </c>
      <c r="G1595" s="26"/>
      <c r="H1595" s="26">
        <v>0</v>
      </c>
      <c r="I1595" s="26"/>
      <c r="J1595" s="26"/>
      <c r="K1595" s="26">
        <v>0</v>
      </c>
      <c r="L1595" s="26">
        <v>0</v>
      </c>
      <c r="M1595" s="26">
        <v>0</v>
      </c>
      <c r="N1595" s="26"/>
      <c r="O1595" s="26"/>
      <c r="P1595" s="26"/>
      <c r="Q1595" s="26">
        <v>0</v>
      </c>
      <c r="R1595" s="26">
        <v>0</v>
      </c>
      <c r="S1595" s="26">
        <v>0</v>
      </c>
      <c r="T1595" s="26">
        <v>0</v>
      </c>
      <c r="U1595" s="26">
        <v>0</v>
      </c>
      <c r="V1595" s="26">
        <v>0</v>
      </c>
      <c r="W1595" s="26">
        <v>0</v>
      </c>
      <c r="X1595" s="26">
        <v>0</v>
      </c>
      <c r="Y1595" s="26">
        <v>0</v>
      </c>
      <c r="Z1595" s="26">
        <v>0</v>
      </c>
      <c r="AA1595" s="26">
        <v>0</v>
      </c>
      <c r="AB1595" s="26">
        <v>0</v>
      </c>
      <c r="AC1595" s="26">
        <v>0</v>
      </c>
      <c r="AD1595" s="26">
        <v>0</v>
      </c>
      <c r="AE1595" s="26">
        <v>0</v>
      </c>
      <c r="AF1595" s="26">
        <v>0</v>
      </c>
      <c r="AG1595" s="26"/>
      <c r="AH1595" s="26">
        <v>0</v>
      </c>
    </row>
    <row r="1596" spans="1:34" x14ac:dyDescent="0.2">
      <c r="A1596" s="12" t="s">
        <v>232</v>
      </c>
      <c r="B1596" s="12" t="s">
        <v>231</v>
      </c>
      <c r="C1596" s="12" t="s">
        <v>120</v>
      </c>
      <c r="D1596" s="12" t="s">
        <v>15</v>
      </c>
      <c r="E1596" s="12" t="s">
        <v>8</v>
      </c>
      <c r="F1596" s="12" t="s">
        <v>17</v>
      </c>
      <c r="G1596" s="26">
        <v>0</v>
      </c>
      <c r="H1596" s="26">
        <v>0</v>
      </c>
      <c r="I1596" s="26">
        <v>0</v>
      </c>
      <c r="J1596" s="26">
        <v>0</v>
      </c>
      <c r="K1596" s="26">
        <v>0</v>
      </c>
      <c r="L1596" s="26">
        <v>0</v>
      </c>
      <c r="M1596" s="26">
        <v>0</v>
      </c>
      <c r="N1596" s="26">
        <v>0</v>
      </c>
      <c r="O1596" s="26">
        <v>0</v>
      </c>
      <c r="P1596" s="26">
        <v>0</v>
      </c>
      <c r="Q1596" s="26">
        <v>0</v>
      </c>
      <c r="R1596" s="26">
        <v>0</v>
      </c>
      <c r="S1596" s="26">
        <v>0</v>
      </c>
      <c r="T1596" s="26">
        <v>0</v>
      </c>
      <c r="U1596" s="26">
        <v>0</v>
      </c>
      <c r="V1596" s="26">
        <v>0</v>
      </c>
      <c r="W1596" s="26">
        <v>0</v>
      </c>
      <c r="X1596" s="26">
        <v>0</v>
      </c>
      <c r="Y1596" s="26">
        <v>0</v>
      </c>
      <c r="Z1596" s="26">
        <v>0</v>
      </c>
      <c r="AA1596" s="26">
        <v>0</v>
      </c>
      <c r="AB1596" s="26">
        <v>0</v>
      </c>
      <c r="AC1596" s="26">
        <v>0</v>
      </c>
      <c r="AD1596" s="26">
        <v>0</v>
      </c>
      <c r="AE1596" s="26">
        <v>0</v>
      </c>
      <c r="AF1596" s="26">
        <v>0</v>
      </c>
      <c r="AG1596" s="26"/>
      <c r="AH1596" s="26">
        <v>0</v>
      </c>
    </row>
    <row r="1597" spans="1:34" x14ac:dyDescent="0.2">
      <c r="A1597" s="12" t="s">
        <v>232</v>
      </c>
      <c r="B1597" s="12" t="s">
        <v>231</v>
      </c>
      <c r="C1597" s="12" t="s">
        <v>121</v>
      </c>
      <c r="D1597" s="12" t="s">
        <v>15</v>
      </c>
      <c r="E1597" s="12" t="s">
        <v>8</v>
      </c>
      <c r="F1597" s="12" t="s">
        <v>17</v>
      </c>
      <c r="G1597" s="26"/>
      <c r="H1597" s="26">
        <v>0</v>
      </c>
      <c r="I1597" s="26">
        <v>0</v>
      </c>
      <c r="J1597" s="26">
        <v>0</v>
      </c>
      <c r="K1597" s="26">
        <v>0</v>
      </c>
      <c r="L1597" s="26">
        <v>0</v>
      </c>
      <c r="M1597" s="26">
        <v>0</v>
      </c>
      <c r="N1597" s="26">
        <v>0</v>
      </c>
      <c r="O1597" s="26">
        <v>0</v>
      </c>
      <c r="P1597" s="26">
        <v>0</v>
      </c>
      <c r="Q1597" s="26">
        <v>0</v>
      </c>
      <c r="R1597" s="26">
        <v>0</v>
      </c>
      <c r="S1597" s="26">
        <v>0</v>
      </c>
      <c r="T1597" s="26">
        <v>0</v>
      </c>
      <c r="U1597" s="26">
        <v>0</v>
      </c>
      <c r="V1597" s="26">
        <v>0</v>
      </c>
      <c r="W1597" s="26">
        <v>0</v>
      </c>
      <c r="X1597" s="26">
        <v>0</v>
      </c>
      <c r="Y1597" s="26">
        <v>0</v>
      </c>
      <c r="Z1597" s="26">
        <v>0</v>
      </c>
      <c r="AA1597" s="26">
        <v>0</v>
      </c>
      <c r="AB1597" s="26">
        <v>0</v>
      </c>
      <c r="AC1597" s="26">
        <v>0</v>
      </c>
      <c r="AD1597" s="26">
        <v>0</v>
      </c>
      <c r="AE1597" s="26">
        <v>0</v>
      </c>
      <c r="AF1597" s="26">
        <v>0</v>
      </c>
      <c r="AG1597" s="26"/>
      <c r="AH1597" s="26">
        <v>0</v>
      </c>
    </row>
    <row r="1598" spans="1:34" x14ac:dyDescent="0.2">
      <c r="A1598" s="12" t="s">
        <v>232</v>
      </c>
      <c r="B1598" s="12" t="s">
        <v>231</v>
      </c>
      <c r="C1598" s="12" t="s">
        <v>122</v>
      </c>
      <c r="D1598" s="12" t="s">
        <v>15</v>
      </c>
      <c r="E1598" s="12" t="s">
        <v>8</v>
      </c>
      <c r="F1598" s="12" t="s">
        <v>17</v>
      </c>
      <c r="G1598" s="26"/>
      <c r="H1598" s="26">
        <v>0</v>
      </c>
      <c r="I1598" s="26"/>
      <c r="J1598" s="26"/>
      <c r="K1598" s="26"/>
      <c r="L1598" s="26"/>
      <c r="M1598" s="26"/>
      <c r="N1598" s="26">
        <v>0</v>
      </c>
      <c r="O1598" s="26">
        <v>0</v>
      </c>
      <c r="P1598" s="26">
        <v>0</v>
      </c>
      <c r="Q1598" s="26">
        <v>0</v>
      </c>
      <c r="R1598" s="26">
        <v>0</v>
      </c>
      <c r="S1598" s="26">
        <v>0</v>
      </c>
      <c r="T1598" s="26">
        <v>0</v>
      </c>
      <c r="U1598" s="26">
        <v>0</v>
      </c>
      <c r="V1598" s="26">
        <v>0</v>
      </c>
      <c r="W1598" s="26">
        <v>0</v>
      </c>
      <c r="X1598" s="26">
        <v>0</v>
      </c>
      <c r="Y1598" s="26">
        <v>0</v>
      </c>
      <c r="Z1598" s="26">
        <v>0</v>
      </c>
      <c r="AA1598" s="26">
        <v>0</v>
      </c>
      <c r="AB1598" s="26">
        <v>0</v>
      </c>
      <c r="AC1598" s="26">
        <v>0</v>
      </c>
      <c r="AD1598" s="26">
        <v>0</v>
      </c>
      <c r="AE1598" s="26">
        <v>0</v>
      </c>
      <c r="AF1598" s="26"/>
      <c r="AG1598" s="26"/>
      <c r="AH1598" s="26">
        <v>0</v>
      </c>
    </row>
    <row r="1599" spans="1:34" x14ac:dyDescent="0.2">
      <c r="A1599" s="12" t="s">
        <v>232</v>
      </c>
      <c r="B1599" s="12" t="s">
        <v>231</v>
      </c>
      <c r="C1599" s="12" t="s">
        <v>123</v>
      </c>
      <c r="D1599" s="12" t="s">
        <v>15</v>
      </c>
      <c r="E1599" s="12" t="s">
        <v>8</v>
      </c>
      <c r="F1599" s="12" t="s">
        <v>17</v>
      </c>
      <c r="G1599" s="26"/>
      <c r="H1599" s="26">
        <v>0</v>
      </c>
      <c r="I1599" s="26"/>
      <c r="J1599" s="26"/>
      <c r="K1599" s="26">
        <v>0</v>
      </c>
      <c r="L1599" s="26">
        <v>0</v>
      </c>
      <c r="M1599" s="26">
        <v>0</v>
      </c>
      <c r="N1599" s="26">
        <v>0</v>
      </c>
      <c r="O1599" s="26">
        <v>0</v>
      </c>
      <c r="P1599" s="26">
        <v>0</v>
      </c>
      <c r="Q1599" s="26">
        <v>0</v>
      </c>
      <c r="R1599" s="26">
        <v>0</v>
      </c>
      <c r="S1599" s="26">
        <v>0</v>
      </c>
      <c r="T1599" s="26">
        <v>0</v>
      </c>
      <c r="U1599" s="26">
        <v>0</v>
      </c>
      <c r="V1599" s="26">
        <v>0</v>
      </c>
      <c r="W1599" s="26">
        <v>0</v>
      </c>
      <c r="X1599" s="26">
        <v>0</v>
      </c>
      <c r="Y1599" s="26">
        <v>0</v>
      </c>
      <c r="Z1599" s="26">
        <v>0</v>
      </c>
      <c r="AA1599" s="26">
        <v>0</v>
      </c>
      <c r="AB1599" s="26">
        <v>0</v>
      </c>
      <c r="AC1599" s="26">
        <v>0</v>
      </c>
      <c r="AD1599" s="26">
        <v>0</v>
      </c>
      <c r="AE1599" s="26">
        <v>0</v>
      </c>
      <c r="AF1599" s="26">
        <v>0</v>
      </c>
      <c r="AG1599" s="26"/>
      <c r="AH1599" s="26">
        <v>0</v>
      </c>
    </row>
    <row r="1600" spans="1:34" x14ac:dyDescent="0.2">
      <c r="A1600" s="12" t="s">
        <v>232</v>
      </c>
      <c r="B1600" s="12" t="s">
        <v>231</v>
      </c>
      <c r="C1600" s="12" t="s">
        <v>124</v>
      </c>
      <c r="D1600" s="12" t="s">
        <v>15</v>
      </c>
      <c r="E1600" s="12" t="s">
        <v>8</v>
      </c>
      <c r="F1600" s="12" t="s">
        <v>17</v>
      </c>
      <c r="G1600" s="26"/>
      <c r="H1600" s="26">
        <v>0</v>
      </c>
      <c r="I1600" s="26"/>
      <c r="J1600" s="26"/>
      <c r="K1600" s="26"/>
      <c r="L1600" s="26"/>
      <c r="M1600" s="26"/>
      <c r="N1600" s="26"/>
      <c r="O1600" s="26">
        <v>0</v>
      </c>
      <c r="P1600" s="26">
        <v>0</v>
      </c>
      <c r="Q1600" s="26">
        <v>0</v>
      </c>
      <c r="R1600" s="26">
        <v>0</v>
      </c>
      <c r="S1600" s="26">
        <v>0</v>
      </c>
      <c r="T1600" s="26">
        <v>0</v>
      </c>
      <c r="U1600" s="26">
        <v>0</v>
      </c>
      <c r="V1600" s="26">
        <v>0</v>
      </c>
      <c r="W1600" s="26">
        <v>0</v>
      </c>
      <c r="X1600" s="26">
        <v>0</v>
      </c>
      <c r="Y1600" s="26">
        <v>0</v>
      </c>
      <c r="Z1600" s="26">
        <v>0</v>
      </c>
      <c r="AA1600" s="26">
        <v>0</v>
      </c>
      <c r="AB1600" s="26">
        <v>0</v>
      </c>
      <c r="AC1600" s="26">
        <v>0</v>
      </c>
      <c r="AD1600" s="26">
        <v>0</v>
      </c>
      <c r="AE1600" s="26">
        <v>0</v>
      </c>
      <c r="AF1600" s="26">
        <v>0</v>
      </c>
      <c r="AG1600" s="26"/>
      <c r="AH1600" s="26">
        <v>0</v>
      </c>
    </row>
    <row r="1601" spans="1:34" x14ac:dyDescent="0.2">
      <c r="A1601" s="12" t="s">
        <v>232</v>
      </c>
      <c r="B1601" s="12" t="s">
        <v>231</v>
      </c>
      <c r="C1601" s="12" t="s">
        <v>126</v>
      </c>
      <c r="D1601" s="12" t="s">
        <v>15</v>
      </c>
      <c r="E1601" s="12" t="s">
        <v>8</v>
      </c>
      <c r="F1601" s="12" t="s">
        <v>17</v>
      </c>
      <c r="G1601" s="26">
        <v>0</v>
      </c>
      <c r="H1601" s="26">
        <v>0</v>
      </c>
      <c r="I1601" s="26">
        <v>0</v>
      </c>
      <c r="J1601" s="26">
        <v>0</v>
      </c>
      <c r="K1601" s="26">
        <v>0</v>
      </c>
      <c r="L1601" s="26">
        <v>0</v>
      </c>
      <c r="M1601" s="26">
        <v>0</v>
      </c>
      <c r="N1601" s="26">
        <v>0</v>
      </c>
      <c r="O1601" s="26">
        <v>0</v>
      </c>
      <c r="P1601" s="26">
        <v>0</v>
      </c>
      <c r="Q1601" s="26">
        <v>0</v>
      </c>
      <c r="R1601" s="26">
        <v>0</v>
      </c>
      <c r="S1601" s="26">
        <v>0</v>
      </c>
      <c r="T1601" s="26">
        <v>0</v>
      </c>
      <c r="U1601" s="26">
        <v>0</v>
      </c>
      <c r="V1601" s="26">
        <v>0</v>
      </c>
      <c r="W1601" s="26">
        <v>0</v>
      </c>
      <c r="X1601" s="26">
        <v>0</v>
      </c>
      <c r="Y1601" s="26">
        <v>0</v>
      </c>
      <c r="Z1601" s="26">
        <v>0</v>
      </c>
      <c r="AA1601" s="26">
        <v>0</v>
      </c>
      <c r="AB1601" s="26">
        <v>0</v>
      </c>
      <c r="AC1601" s="26">
        <v>0</v>
      </c>
      <c r="AD1601" s="26">
        <v>0</v>
      </c>
      <c r="AE1601" s="26">
        <v>0</v>
      </c>
      <c r="AF1601" s="26">
        <v>0</v>
      </c>
      <c r="AG1601" s="26"/>
      <c r="AH1601" s="26">
        <v>0</v>
      </c>
    </row>
    <row r="1602" spans="1:34" x14ac:dyDescent="0.2">
      <c r="A1602" s="12" t="s">
        <v>232</v>
      </c>
      <c r="B1602" s="12" t="s">
        <v>231</v>
      </c>
      <c r="C1602" s="12" t="s">
        <v>127</v>
      </c>
      <c r="D1602" s="12" t="s">
        <v>15</v>
      </c>
      <c r="E1602" s="12" t="s">
        <v>8</v>
      </c>
      <c r="F1602" s="12" t="s">
        <v>17</v>
      </c>
      <c r="G1602" s="26"/>
      <c r="H1602" s="26">
        <v>0</v>
      </c>
      <c r="I1602" s="26"/>
      <c r="J1602" s="26"/>
      <c r="K1602" s="26">
        <v>0</v>
      </c>
      <c r="L1602" s="26">
        <v>0</v>
      </c>
      <c r="M1602" s="26">
        <v>0</v>
      </c>
      <c r="N1602" s="26">
        <v>0</v>
      </c>
      <c r="O1602" s="26">
        <v>0</v>
      </c>
      <c r="P1602" s="26">
        <v>0</v>
      </c>
      <c r="Q1602" s="26">
        <v>0</v>
      </c>
      <c r="R1602" s="26">
        <v>0</v>
      </c>
      <c r="S1602" s="26">
        <v>0</v>
      </c>
      <c r="T1602" s="26">
        <v>0</v>
      </c>
      <c r="U1602" s="26">
        <v>0</v>
      </c>
      <c r="V1602" s="26">
        <v>0</v>
      </c>
      <c r="W1602" s="26">
        <v>0</v>
      </c>
      <c r="X1602" s="26">
        <v>0</v>
      </c>
      <c r="Y1602" s="26">
        <v>0</v>
      </c>
      <c r="Z1602" s="26">
        <v>0</v>
      </c>
      <c r="AA1602" s="26">
        <v>0</v>
      </c>
      <c r="AB1602" s="26">
        <v>0</v>
      </c>
      <c r="AC1602" s="26">
        <v>0</v>
      </c>
      <c r="AD1602" s="26">
        <v>0</v>
      </c>
      <c r="AE1602" s="26">
        <v>0</v>
      </c>
      <c r="AF1602" s="26">
        <v>0</v>
      </c>
      <c r="AG1602" s="26"/>
      <c r="AH1602" s="26">
        <v>0</v>
      </c>
    </row>
    <row r="1603" spans="1:34" x14ac:dyDescent="0.2">
      <c r="A1603" s="12" t="s">
        <v>232</v>
      </c>
      <c r="B1603" s="12" t="s">
        <v>231</v>
      </c>
      <c r="C1603" s="12" t="s">
        <v>128</v>
      </c>
      <c r="D1603" s="12" t="s">
        <v>15</v>
      </c>
      <c r="E1603" s="12" t="s">
        <v>8</v>
      </c>
      <c r="F1603" s="12" t="s">
        <v>17</v>
      </c>
      <c r="G1603" s="26"/>
      <c r="H1603" s="26">
        <v>0</v>
      </c>
      <c r="I1603" s="26"/>
      <c r="J1603" s="26"/>
      <c r="K1603" s="26"/>
      <c r="L1603" s="26">
        <v>0</v>
      </c>
      <c r="M1603" s="26">
        <v>0</v>
      </c>
      <c r="N1603" s="26">
        <v>0</v>
      </c>
      <c r="O1603" s="26">
        <v>0</v>
      </c>
      <c r="P1603" s="26">
        <v>0</v>
      </c>
      <c r="Q1603" s="26">
        <v>0</v>
      </c>
      <c r="R1603" s="26">
        <v>0</v>
      </c>
      <c r="S1603" s="26">
        <v>0</v>
      </c>
      <c r="T1603" s="26">
        <v>0</v>
      </c>
      <c r="U1603" s="26">
        <v>0</v>
      </c>
      <c r="V1603" s="26">
        <v>0</v>
      </c>
      <c r="W1603" s="26">
        <v>0</v>
      </c>
      <c r="X1603" s="26">
        <v>0</v>
      </c>
      <c r="Y1603" s="26">
        <v>0</v>
      </c>
      <c r="Z1603" s="26">
        <v>0</v>
      </c>
      <c r="AA1603" s="26">
        <v>0</v>
      </c>
      <c r="AB1603" s="26">
        <v>0</v>
      </c>
      <c r="AC1603" s="26">
        <v>0</v>
      </c>
      <c r="AD1603" s="26">
        <v>0</v>
      </c>
      <c r="AE1603" s="26">
        <v>0</v>
      </c>
      <c r="AF1603" s="26">
        <v>0</v>
      </c>
      <c r="AG1603" s="26"/>
      <c r="AH1603" s="26">
        <v>0</v>
      </c>
    </row>
    <row r="1604" spans="1:34" x14ac:dyDescent="0.2">
      <c r="A1604" s="12" t="s">
        <v>232</v>
      </c>
      <c r="B1604" s="12" t="s">
        <v>231</v>
      </c>
      <c r="C1604" s="12" t="s">
        <v>129</v>
      </c>
      <c r="D1604" s="12" t="s">
        <v>15</v>
      </c>
      <c r="E1604" s="12" t="s">
        <v>8</v>
      </c>
      <c r="F1604" s="12" t="s">
        <v>17</v>
      </c>
      <c r="G1604" s="26"/>
      <c r="H1604" s="26">
        <v>0</v>
      </c>
      <c r="I1604" s="26"/>
      <c r="J1604" s="26"/>
      <c r="K1604" s="26"/>
      <c r="L1604" s="26"/>
      <c r="M1604" s="26"/>
      <c r="N1604" s="26">
        <v>0</v>
      </c>
      <c r="O1604" s="26">
        <v>0</v>
      </c>
      <c r="P1604" s="26">
        <v>0</v>
      </c>
      <c r="Q1604" s="26">
        <v>0</v>
      </c>
      <c r="R1604" s="26">
        <v>0</v>
      </c>
      <c r="S1604" s="26">
        <v>0</v>
      </c>
      <c r="T1604" s="26">
        <v>0</v>
      </c>
      <c r="U1604" s="26">
        <v>0</v>
      </c>
      <c r="V1604" s="26">
        <v>0</v>
      </c>
      <c r="W1604" s="26">
        <v>0</v>
      </c>
      <c r="X1604" s="26">
        <v>0</v>
      </c>
      <c r="Y1604" s="26">
        <v>0</v>
      </c>
      <c r="Z1604" s="26">
        <v>0</v>
      </c>
      <c r="AA1604" s="26">
        <v>0</v>
      </c>
      <c r="AB1604" s="26">
        <v>0</v>
      </c>
      <c r="AC1604" s="26">
        <v>0</v>
      </c>
      <c r="AD1604" s="26">
        <v>0</v>
      </c>
      <c r="AE1604" s="26">
        <v>0</v>
      </c>
      <c r="AF1604" s="26">
        <v>0</v>
      </c>
      <c r="AG1604" s="26"/>
      <c r="AH1604" s="26">
        <v>0</v>
      </c>
    </row>
    <row r="1605" spans="1:34" x14ac:dyDescent="0.2">
      <c r="A1605" s="12" t="s">
        <v>232</v>
      </c>
      <c r="B1605" s="12" t="s">
        <v>231</v>
      </c>
      <c r="C1605" s="12" t="s">
        <v>130</v>
      </c>
      <c r="D1605" s="12" t="s">
        <v>15</v>
      </c>
      <c r="E1605" s="12" t="s">
        <v>8</v>
      </c>
      <c r="F1605" s="12" t="s">
        <v>17</v>
      </c>
      <c r="G1605" s="26"/>
      <c r="H1605" s="26">
        <v>0</v>
      </c>
      <c r="I1605" s="26"/>
      <c r="J1605" s="26"/>
      <c r="K1605" s="26"/>
      <c r="L1605" s="26"/>
      <c r="M1605" s="26"/>
      <c r="N1605" s="26">
        <v>0</v>
      </c>
      <c r="O1605" s="26">
        <v>0</v>
      </c>
      <c r="P1605" s="26">
        <v>0</v>
      </c>
      <c r="Q1605" s="26">
        <v>0</v>
      </c>
      <c r="R1605" s="26">
        <v>0</v>
      </c>
      <c r="S1605" s="26">
        <v>0</v>
      </c>
      <c r="T1605" s="26">
        <v>0</v>
      </c>
      <c r="U1605" s="26">
        <v>0</v>
      </c>
      <c r="V1605" s="26">
        <v>0</v>
      </c>
      <c r="W1605" s="26">
        <v>0</v>
      </c>
      <c r="X1605" s="26">
        <v>0</v>
      </c>
      <c r="Y1605" s="26">
        <v>0</v>
      </c>
      <c r="Z1605" s="26">
        <v>0</v>
      </c>
      <c r="AA1605" s="26">
        <v>0</v>
      </c>
      <c r="AB1605" s="26">
        <v>0</v>
      </c>
      <c r="AC1605" s="26">
        <v>0</v>
      </c>
      <c r="AD1605" s="26">
        <v>0</v>
      </c>
      <c r="AE1605" s="26">
        <v>0</v>
      </c>
      <c r="AF1605" s="26">
        <v>0</v>
      </c>
      <c r="AG1605" s="26"/>
      <c r="AH1605" s="26">
        <v>0</v>
      </c>
    </row>
    <row r="1606" spans="1:34" x14ac:dyDescent="0.2">
      <c r="A1606" s="12" t="s">
        <v>232</v>
      </c>
      <c r="B1606" s="12" t="s">
        <v>231</v>
      </c>
      <c r="C1606" s="12" t="s">
        <v>131</v>
      </c>
      <c r="D1606" s="12" t="s">
        <v>15</v>
      </c>
      <c r="E1606" s="12" t="s">
        <v>8</v>
      </c>
      <c r="F1606" s="12" t="s">
        <v>17</v>
      </c>
      <c r="G1606" s="26">
        <v>0</v>
      </c>
      <c r="H1606" s="26">
        <v>0</v>
      </c>
      <c r="I1606" s="26">
        <v>0</v>
      </c>
      <c r="J1606" s="26">
        <v>0</v>
      </c>
      <c r="K1606" s="26">
        <v>0</v>
      </c>
      <c r="L1606" s="26">
        <v>0</v>
      </c>
      <c r="M1606" s="26">
        <v>0</v>
      </c>
      <c r="N1606" s="26">
        <v>0</v>
      </c>
      <c r="O1606" s="26">
        <v>0</v>
      </c>
      <c r="P1606" s="26">
        <v>0</v>
      </c>
      <c r="Q1606" s="26">
        <v>0</v>
      </c>
      <c r="R1606" s="26">
        <v>0</v>
      </c>
      <c r="S1606" s="26">
        <v>0</v>
      </c>
      <c r="T1606" s="26">
        <v>0</v>
      </c>
      <c r="U1606" s="26">
        <v>0</v>
      </c>
      <c r="V1606" s="26">
        <v>0</v>
      </c>
      <c r="W1606" s="26">
        <v>0</v>
      </c>
      <c r="X1606" s="26">
        <v>0</v>
      </c>
      <c r="Y1606" s="26">
        <v>0</v>
      </c>
      <c r="Z1606" s="26">
        <v>0</v>
      </c>
      <c r="AA1606" s="26">
        <v>0</v>
      </c>
      <c r="AB1606" s="26">
        <v>0</v>
      </c>
      <c r="AC1606" s="26">
        <v>0</v>
      </c>
      <c r="AD1606" s="26">
        <v>0</v>
      </c>
      <c r="AE1606" s="26">
        <v>0</v>
      </c>
      <c r="AF1606" s="26">
        <v>0</v>
      </c>
      <c r="AG1606" s="26"/>
      <c r="AH1606" s="26">
        <v>0</v>
      </c>
    </row>
    <row r="1607" spans="1:34" x14ac:dyDescent="0.2">
      <c r="A1607" s="12" t="s">
        <v>232</v>
      </c>
      <c r="B1607" s="12" t="s">
        <v>231</v>
      </c>
      <c r="C1607" s="12" t="s">
        <v>132</v>
      </c>
      <c r="D1607" s="12" t="s">
        <v>15</v>
      </c>
      <c r="E1607" s="12" t="s">
        <v>8</v>
      </c>
      <c r="F1607" s="12" t="s">
        <v>17</v>
      </c>
      <c r="G1607" s="26"/>
      <c r="H1607" s="26">
        <v>0</v>
      </c>
      <c r="I1607" s="26"/>
      <c r="J1607" s="26"/>
      <c r="K1607" s="26">
        <v>0</v>
      </c>
      <c r="L1607" s="26">
        <v>0</v>
      </c>
      <c r="M1607" s="26">
        <v>0</v>
      </c>
      <c r="N1607" s="26">
        <v>0</v>
      </c>
      <c r="O1607" s="26">
        <v>0</v>
      </c>
      <c r="P1607" s="26">
        <v>0</v>
      </c>
      <c r="Q1607" s="26">
        <v>0</v>
      </c>
      <c r="R1607" s="26">
        <v>0</v>
      </c>
      <c r="S1607" s="26">
        <v>0</v>
      </c>
      <c r="T1607" s="26">
        <v>0</v>
      </c>
      <c r="U1607" s="26">
        <v>0</v>
      </c>
      <c r="V1607" s="26">
        <v>0</v>
      </c>
      <c r="W1607" s="26">
        <v>0</v>
      </c>
      <c r="X1607" s="26">
        <v>0</v>
      </c>
      <c r="Y1607" s="26">
        <v>0</v>
      </c>
      <c r="Z1607" s="26">
        <v>0</v>
      </c>
      <c r="AA1607" s="26">
        <v>0</v>
      </c>
      <c r="AB1607" s="26">
        <v>0</v>
      </c>
      <c r="AC1607" s="26">
        <v>0</v>
      </c>
      <c r="AD1607" s="26">
        <v>0</v>
      </c>
      <c r="AE1607" s="26">
        <v>0</v>
      </c>
      <c r="AF1607" s="26"/>
      <c r="AG1607" s="26"/>
      <c r="AH1607" s="26">
        <v>0</v>
      </c>
    </row>
    <row r="1608" spans="1:34" x14ac:dyDescent="0.2">
      <c r="A1608" s="12" t="s">
        <v>232</v>
      </c>
      <c r="B1608" s="12" t="s">
        <v>231</v>
      </c>
      <c r="C1608" s="12" t="s">
        <v>133</v>
      </c>
      <c r="D1608" s="12" t="s">
        <v>15</v>
      </c>
      <c r="E1608" s="12" t="s">
        <v>8</v>
      </c>
      <c r="F1608" s="12" t="s">
        <v>17</v>
      </c>
      <c r="G1608" s="26"/>
      <c r="H1608" s="26">
        <v>0</v>
      </c>
      <c r="I1608" s="26"/>
      <c r="J1608" s="26">
        <v>0</v>
      </c>
      <c r="K1608" s="26"/>
      <c r="L1608" s="26">
        <v>0</v>
      </c>
      <c r="M1608" s="26">
        <v>0</v>
      </c>
      <c r="N1608" s="26">
        <v>0</v>
      </c>
      <c r="O1608" s="26">
        <v>0</v>
      </c>
      <c r="P1608" s="26">
        <v>0</v>
      </c>
      <c r="Q1608" s="26">
        <v>0</v>
      </c>
      <c r="R1608" s="26">
        <v>0</v>
      </c>
      <c r="S1608" s="26">
        <v>0</v>
      </c>
      <c r="T1608" s="26">
        <v>0</v>
      </c>
      <c r="U1608" s="26">
        <v>0</v>
      </c>
      <c r="V1608" s="26">
        <v>0</v>
      </c>
      <c r="W1608" s="26">
        <v>0</v>
      </c>
      <c r="X1608" s="26">
        <v>0</v>
      </c>
      <c r="Y1608" s="26">
        <v>0</v>
      </c>
      <c r="Z1608" s="26">
        <v>0</v>
      </c>
      <c r="AA1608" s="26">
        <v>0</v>
      </c>
      <c r="AB1608" s="26">
        <v>0</v>
      </c>
      <c r="AC1608" s="26">
        <v>0</v>
      </c>
      <c r="AD1608" s="26">
        <v>0</v>
      </c>
      <c r="AE1608" s="26">
        <v>0</v>
      </c>
      <c r="AF1608" s="26">
        <v>0</v>
      </c>
      <c r="AG1608" s="26"/>
      <c r="AH1608" s="26">
        <v>0</v>
      </c>
    </row>
    <row r="1609" spans="1:34" x14ac:dyDescent="0.2">
      <c r="A1609" s="12" t="s">
        <v>232</v>
      </c>
      <c r="B1609" s="12" t="s">
        <v>231</v>
      </c>
      <c r="C1609" s="12" t="s">
        <v>134</v>
      </c>
      <c r="D1609" s="12" t="s">
        <v>15</v>
      </c>
      <c r="E1609" s="12" t="s">
        <v>8</v>
      </c>
      <c r="F1609" s="12" t="s">
        <v>17</v>
      </c>
      <c r="G1609" s="26"/>
      <c r="H1609" s="26">
        <v>0</v>
      </c>
      <c r="I1609" s="26"/>
      <c r="J1609" s="26"/>
      <c r="K1609" s="26"/>
      <c r="L1609" s="26"/>
      <c r="M1609" s="26"/>
      <c r="N1609" s="26"/>
      <c r="O1609" s="26"/>
      <c r="P1609" s="26"/>
      <c r="Q1609" s="26"/>
      <c r="R1609" s="26"/>
      <c r="S1609" s="26">
        <v>0</v>
      </c>
      <c r="T1609" s="26">
        <v>0</v>
      </c>
      <c r="U1609" s="26">
        <v>0</v>
      </c>
      <c r="V1609" s="26">
        <v>0</v>
      </c>
      <c r="W1609" s="26">
        <v>0</v>
      </c>
      <c r="X1609" s="26">
        <v>0</v>
      </c>
      <c r="Y1609" s="26">
        <v>0</v>
      </c>
      <c r="Z1609" s="26">
        <v>0</v>
      </c>
      <c r="AA1609" s="26">
        <v>0</v>
      </c>
      <c r="AB1609" s="26">
        <v>0</v>
      </c>
      <c r="AC1609" s="26">
        <v>0</v>
      </c>
      <c r="AD1609" s="26">
        <v>0</v>
      </c>
      <c r="AE1609" s="26">
        <v>0</v>
      </c>
      <c r="AF1609" s="26">
        <v>0</v>
      </c>
      <c r="AG1609" s="26"/>
      <c r="AH1609" s="26">
        <v>0</v>
      </c>
    </row>
    <row r="1610" spans="1:34" x14ac:dyDescent="0.2">
      <c r="A1610" s="12" t="s">
        <v>232</v>
      </c>
      <c r="B1610" s="12" t="s">
        <v>231</v>
      </c>
      <c r="C1610" s="12" t="s">
        <v>135</v>
      </c>
      <c r="D1610" s="12" t="s">
        <v>15</v>
      </c>
      <c r="E1610" s="12" t="s">
        <v>8</v>
      </c>
      <c r="F1610" s="12" t="s">
        <v>17</v>
      </c>
      <c r="G1610" s="26"/>
      <c r="H1610" s="26">
        <v>0</v>
      </c>
      <c r="I1610" s="26"/>
      <c r="J1610" s="26">
        <v>0</v>
      </c>
      <c r="K1610" s="26">
        <v>0</v>
      </c>
      <c r="L1610" s="26">
        <v>0</v>
      </c>
      <c r="M1610" s="26">
        <v>0</v>
      </c>
      <c r="N1610" s="26">
        <v>0</v>
      </c>
      <c r="O1610" s="26">
        <v>0</v>
      </c>
      <c r="P1610" s="26">
        <v>0</v>
      </c>
      <c r="Q1610" s="26">
        <v>0</v>
      </c>
      <c r="R1610" s="26">
        <v>0</v>
      </c>
      <c r="S1610" s="26">
        <v>0</v>
      </c>
      <c r="T1610" s="26">
        <v>0</v>
      </c>
      <c r="U1610" s="26">
        <v>0</v>
      </c>
      <c r="V1610" s="26">
        <v>0</v>
      </c>
      <c r="W1610" s="26">
        <v>0</v>
      </c>
      <c r="X1610" s="26">
        <v>0</v>
      </c>
      <c r="Y1610" s="26">
        <v>0</v>
      </c>
      <c r="Z1610" s="26">
        <v>0</v>
      </c>
      <c r="AA1610" s="26">
        <v>0</v>
      </c>
      <c r="AB1610" s="26">
        <v>0</v>
      </c>
      <c r="AC1610" s="26">
        <v>0</v>
      </c>
      <c r="AD1610" s="26">
        <v>0</v>
      </c>
      <c r="AE1610" s="26">
        <v>0</v>
      </c>
      <c r="AF1610" s="26">
        <v>0</v>
      </c>
      <c r="AG1610" s="26"/>
      <c r="AH1610" s="26">
        <v>0</v>
      </c>
    </row>
    <row r="1611" spans="1:34" x14ac:dyDescent="0.2">
      <c r="A1611" s="12" t="s">
        <v>232</v>
      </c>
      <c r="B1611" s="12" t="s">
        <v>231</v>
      </c>
      <c r="C1611" s="12" t="s">
        <v>136</v>
      </c>
      <c r="D1611" s="12" t="s">
        <v>15</v>
      </c>
      <c r="E1611" s="12" t="s">
        <v>8</v>
      </c>
      <c r="F1611" s="12" t="s">
        <v>17</v>
      </c>
      <c r="G1611" s="26">
        <v>0</v>
      </c>
      <c r="H1611" s="26">
        <v>0</v>
      </c>
      <c r="I1611" s="26">
        <v>0</v>
      </c>
      <c r="J1611" s="26">
        <v>0</v>
      </c>
      <c r="K1611" s="26">
        <v>0</v>
      </c>
      <c r="L1611" s="26">
        <v>0</v>
      </c>
      <c r="M1611" s="26">
        <v>0</v>
      </c>
      <c r="N1611" s="26">
        <v>0</v>
      </c>
      <c r="O1611" s="26">
        <v>0</v>
      </c>
      <c r="P1611" s="26">
        <v>0</v>
      </c>
      <c r="Q1611" s="26">
        <v>0</v>
      </c>
      <c r="R1611" s="26">
        <v>0</v>
      </c>
      <c r="S1611" s="26">
        <v>0</v>
      </c>
      <c r="T1611" s="26">
        <v>0</v>
      </c>
      <c r="U1611" s="26">
        <v>0</v>
      </c>
      <c r="V1611" s="26">
        <v>0</v>
      </c>
      <c r="W1611" s="26">
        <v>0</v>
      </c>
      <c r="X1611" s="26">
        <v>0</v>
      </c>
      <c r="Y1611" s="26">
        <v>0</v>
      </c>
      <c r="Z1611" s="26">
        <v>0</v>
      </c>
      <c r="AA1611" s="26">
        <v>0</v>
      </c>
      <c r="AB1611" s="26">
        <v>0</v>
      </c>
      <c r="AC1611" s="26">
        <v>0</v>
      </c>
      <c r="AD1611" s="26">
        <v>0</v>
      </c>
      <c r="AE1611" s="26">
        <v>0</v>
      </c>
      <c r="AF1611" s="26"/>
      <c r="AG1611" s="26"/>
      <c r="AH1611" s="26">
        <v>0</v>
      </c>
    </row>
    <row r="1612" spans="1:34" x14ac:dyDescent="0.2">
      <c r="A1612" s="12" t="s">
        <v>232</v>
      </c>
      <c r="B1612" s="12" t="s">
        <v>231</v>
      </c>
      <c r="C1612" s="12" t="s">
        <v>137</v>
      </c>
      <c r="D1612" s="12" t="s">
        <v>15</v>
      </c>
      <c r="E1612" s="12" t="s">
        <v>8</v>
      </c>
      <c r="F1612" s="12" t="s">
        <v>17</v>
      </c>
      <c r="G1612" s="26"/>
      <c r="H1612" s="26">
        <v>0</v>
      </c>
      <c r="I1612" s="26">
        <v>0</v>
      </c>
      <c r="J1612" s="26"/>
      <c r="K1612" s="26"/>
      <c r="L1612" s="26">
        <v>0</v>
      </c>
      <c r="M1612" s="26">
        <v>0</v>
      </c>
      <c r="N1612" s="26">
        <v>0</v>
      </c>
      <c r="O1612" s="26">
        <v>0</v>
      </c>
      <c r="P1612" s="26">
        <v>0</v>
      </c>
      <c r="Q1612" s="26">
        <v>0</v>
      </c>
      <c r="R1612" s="26">
        <v>0</v>
      </c>
      <c r="S1612" s="26">
        <v>0</v>
      </c>
      <c r="T1612" s="26">
        <v>0</v>
      </c>
      <c r="U1612" s="26">
        <v>0</v>
      </c>
      <c r="V1612" s="26">
        <v>0</v>
      </c>
      <c r="W1612" s="26">
        <v>0</v>
      </c>
      <c r="X1612" s="26">
        <v>0</v>
      </c>
      <c r="Y1612" s="26">
        <v>0</v>
      </c>
      <c r="Z1612" s="26">
        <v>0</v>
      </c>
      <c r="AA1612" s="26">
        <v>0</v>
      </c>
      <c r="AB1612" s="26">
        <v>0</v>
      </c>
      <c r="AC1612" s="26">
        <v>0</v>
      </c>
      <c r="AD1612" s="26">
        <v>0</v>
      </c>
      <c r="AE1612" s="26">
        <v>0</v>
      </c>
      <c r="AF1612" s="26">
        <v>0</v>
      </c>
      <c r="AG1612" s="26"/>
      <c r="AH1612" s="26">
        <v>0</v>
      </c>
    </row>
    <row r="1613" spans="1:34" x14ac:dyDescent="0.2">
      <c r="A1613" s="12" t="s">
        <v>232</v>
      </c>
      <c r="B1613" s="12" t="s">
        <v>231</v>
      </c>
      <c r="C1613" s="12" t="s">
        <v>138</v>
      </c>
      <c r="D1613" s="12" t="s">
        <v>15</v>
      </c>
      <c r="E1613" s="12" t="s">
        <v>8</v>
      </c>
      <c r="F1613" s="12" t="s">
        <v>17</v>
      </c>
      <c r="G1613" s="26"/>
      <c r="H1613" s="26">
        <v>0</v>
      </c>
      <c r="I1613" s="26">
        <v>0</v>
      </c>
      <c r="J1613" s="26">
        <v>0</v>
      </c>
      <c r="K1613" s="26">
        <v>0</v>
      </c>
      <c r="L1613" s="26">
        <v>0</v>
      </c>
      <c r="M1613" s="26">
        <v>0</v>
      </c>
      <c r="N1613" s="26">
        <v>0</v>
      </c>
      <c r="O1613" s="26">
        <v>0</v>
      </c>
      <c r="P1613" s="26">
        <v>0</v>
      </c>
      <c r="Q1613" s="26">
        <v>0</v>
      </c>
      <c r="R1613" s="26">
        <v>0</v>
      </c>
      <c r="S1613" s="26">
        <v>0</v>
      </c>
      <c r="T1613" s="26">
        <v>0</v>
      </c>
      <c r="U1613" s="26">
        <v>0</v>
      </c>
      <c r="V1613" s="26">
        <v>0</v>
      </c>
      <c r="W1613" s="26">
        <v>0</v>
      </c>
      <c r="X1613" s="26">
        <v>0</v>
      </c>
      <c r="Y1613" s="26">
        <v>0</v>
      </c>
      <c r="Z1613" s="26">
        <v>0</v>
      </c>
      <c r="AA1613" s="26">
        <v>0</v>
      </c>
      <c r="AB1613" s="26">
        <v>0</v>
      </c>
      <c r="AC1613" s="26">
        <v>0</v>
      </c>
      <c r="AD1613" s="26">
        <v>0</v>
      </c>
      <c r="AE1613" s="26">
        <v>0</v>
      </c>
      <c r="AF1613" s="26">
        <v>0</v>
      </c>
      <c r="AG1613" s="26"/>
      <c r="AH1613" s="26">
        <v>0</v>
      </c>
    </row>
    <row r="1614" spans="1:34" x14ac:dyDescent="0.2">
      <c r="A1614" s="12" t="s">
        <v>232</v>
      </c>
      <c r="B1614" s="12" t="s">
        <v>231</v>
      </c>
      <c r="C1614" s="12" t="s">
        <v>139</v>
      </c>
      <c r="D1614" s="12" t="s">
        <v>15</v>
      </c>
      <c r="E1614" s="12" t="s">
        <v>8</v>
      </c>
      <c r="F1614" s="12" t="s">
        <v>17</v>
      </c>
      <c r="G1614" s="26"/>
      <c r="H1614" s="26">
        <v>0</v>
      </c>
      <c r="I1614" s="26">
        <v>0</v>
      </c>
      <c r="J1614" s="26">
        <v>0</v>
      </c>
      <c r="K1614" s="26">
        <v>0</v>
      </c>
      <c r="L1614" s="26">
        <v>0</v>
      </c>
      <c r="M1614" s="26">
        <v>0</v>
      </c>
      <c r="N1614" s="26">
        <v>0</v>
      </c>
      <c r="O1614" s="26">
        <v>0</v>
      </c>
      <c r="P1614" s="26">
        <v>0</v>
      </c>
      <c r="Q1614" s="26">
        <v>0</v>
      </c>
      <c r="R1614" s="26">
        <v>0</v>
      </c>
      <c r="S1614" s="26">
        <v>0</v>
      </c>
      <c r="T1614" s="26">
        <v>0</v>
      </c>
      <c r="U1614" s="26">
        <v>0</v>
      </c>
      <c r="V1614" s="26">
        <v>0</v>
      </c>
      <c r="W1614" s="26">
        <v>0</v>
      </c>
      <c r="X1614" s="26">
        <v>0</v>
      </c>
      <c r="Y1614" s="26">
        <v>0</v>
      </c>
      <c r="Z1614" s="26">
        <v>0</v>
      </c>
      <c r="AA1614" s="26">
        <v>0</v>
      </c>
      <c r="AB1614" s="26">
        <v>0</v>
      </c>
      <c r="AC1614" s="26">
        <v>0</v>
      </c>
      <c r="AD1614" s="26">
        <v>0</v>
      </c>
      <c r="AE1614" s="26">
        <v>0</v>
      </c>
      <c r="AF1614" s="26">
        <v>0</v>
      </c>
      <c r="AG1614" s="26"/>
      <c r="AH1614" s="26">
        <v>0</v>
      </c>
    </row>
    <row r="1615" spans="1:34" x14ac:dyDescent="0.2">
      <c r="A1615" s="12" t="s">
        <v>232</v>
      </c>
      <c r="B1615" s="12" t="s">
        <v>231</v>
      </c>
      <c r="C1615" s="12" t="s">
        <v>253</v>
      </c>
      <c r="D1615" s="12" t="s">
        <v>15</v>
      </c>
      <c r="E1615" s="12" t="s">
        <v>8</v>
      </c>
      <c r="F1615" s="12" t="s">
        <v>17</v>
      </c>
      <c r="G1615" s="26"/>
      <c r="H1615" s="26">
        <v>0</v>
      </c>
      <c r="I1615" s="26"/>
      <c r="J1615" s="26"/>
      <c r="K1615" s="26"/>
      <c r="L1615" s="26"/>
      <c r="M1615" s="26"/>
      <c r="N1615" s="26"/>
      <c r="O1615" s="26"/>
      <c r="P1615" s="26"/>
      <c r="Q1615" s="26"/>
      <c r="R1615" s="26"/>
      <c r="S1615" s="26"/>
      <c r="T1615" s="26"/>
      <c r="U1615" s="26"/>
      <c r="V1615" s="26"/>
      <c r="W1615" s="26"/>
      <c r="X1615" s="26"/>
      <c r="Y1615" s="26"/>
      <c r="Z1615" s="26"/>
      <c r="AA1615" s="26"/>
      <c r="AB1615" s="26"/>
      <c r="AC1615" s="26"/>
      <c r="AD1615" s="26"/>
      <c r="AE1615" s="26">
        <v>0</v>
      </c>
      <c r="AF1615" s="26">
        <v>0</v>
      </c>
      <c r="AG1615" s="26"/>
      <c r="AH1615" s="26"/>
    </row>
    <row r="1616" spans="1:34" x14ac:dyDescent="0.2">
      <c r="A1616" s="12" t="s">
        <v>232</v>
      </c>
      <c r="B1616" s="12" t="s">
        <v>231</v>
      </c>
      <c r="C1616" s="12" t="s">
        <v>140</v>
      </c>
      <c r="D1616" s="12" t="s">
        <v>15</v>
      </c>
      <c r="E1616" s="12" t="s">
        <v>8</v>
      </c>
      <c r="F1616" s="12" t="s">
        <v>17</v>
      </c>
      <c r="G1616" s="26"/>
      <c r="H1616" s="26">
        <v>0</v>
      </c>
      <c r="I1616" s="26">
        <v>0</v>
      </c>
      <c r="J1616" s="26">
        <v>0</v>
      </c>
      <c r="K1616" s="26">
        <v>0</v>
      </c>
      <c r="L1616" s="26">
        <v>0</v>
      </c>
      <c r="M1616" s="26">
        <v>0</v>
      </c>
      <c r="N1616" s="26">
        <v>0</v>
      </c>
      <c r="O1616" s="26">
        <v>0</v>
      </c>
      <c r="P1616" s="26">
        <v>0</v>
      </c>
      <c r="Q1616" s="26">
        <v>0</v>
      </c>
      <c r="R1616" s="26">
        <v>0</v>
      </c>
      <c r="S1616" s="26">
        <v>0</v>
      </c>
      <c r="T1616" s="26">
        <v>0</v>
      </c>
      <c r="U1616" s="26">
        <v>0</v>
      </c>
      <c r="V1616" s="26">
        <v>0</v>
      </c>
      <c r="W1616" s="26">
        <v>0</v>
      </c>
      <c r="X1616" s="26">
        <v>0</v>
      </c>
      <c r="Y1616" s="26">
        <v>0</v>
      </c>
      <c r="Z1616" s="26">
        <v>0</v>
      </c>
      <c r="AA1616" s="26">
        <v>0</v>
      </c>
      <c r="AB1616" s="26">
        <v>0</v>
      </c>
      <c r="AC1616" s="26">
        <v>0</v>
      </c>
      <c r="AD1616" s="26">
        <v>0</v>
      </c>
      <c r="AE1616" s="26">
        <v>0</v>
      </c>
      <c r="AF1616" s="26">
        <v>0</v>
      </c>
      <c r="AG1616" s="26"/>
      <c r="AH1616" s="26">
        <v>0</v>
      </c>
    </row>
    <row r="1617" spans="1:34" x14ac:dyDescent="0.2">
      <c r="A1617" s="12" t="s">
        <v>232</v>
      </c>
      <c r="B1617" s="12" t="s">
        <v>231</v>
      </c>
      <c r="C1617" s="12" t="s">
        <v>141</v>
      </c>
      <c r="D1617" s="12" t="s">
        <v>15</v>
      </c>
      <c r="E1617" s="12" t="s">
        <v>8</v>
      </c>
      <c r="F1617" s="12" t="s">
        <v>17</v>
      </c>
      <c r="G1617" s="26"/>
      <c r="H1617" s="26">
        <v>0</v>
      </c>
      <c r="I1617" s="26"/>
      <c r="J1617" s="26">
        <v>0</v>
      </c>
      <c r="K1617" s="26"/>
      <c r="L1617" s="26">
        <v>0</v>
      </c>
      <c r="M1617" s="26">
        <v>0</v>
      </c>
      <c r="N1617" s="26">
        <v>0</v>
      </c>
      <c r="O1617" s="26">
        <v>0</v>
      </c>
      <c r="P1617" s="26">
        <v>0</v>
      </c>
      <c r="Q1617" s="26">
        <v>0</v>
      </c>
      <c r="R1617" s="26">
        <v>0</v>
      </c>
      <c r="S1617" s="26">
        <v>0</v>
      </c>
      <c r="T1617" s="26">
        <v>0</v>
      </c>
      <c r="U1617" s="26">
        <v>0</v>
      </c>
      <c r="V1617" s="26">
        <v>0</v>
      </c>
      <c r="W1617" s="26">
        <v>0</v>
      </c>
      <c r="X1617" s="26">
        <v>0</v>
      </c>
      <c r="Y1617" s="26">
        <v>0</v>
      </c>
      <c r="Z1617" s="26">
        <v>0</v>
      </c>
      <c r="AA1617" s="26">
        <v>0</v>
      </c>
      <c r="AB1617" s="26">
        <v>0</v>
      </c>
      <c r="AC1617" s="26">
        <v>0</v>
      </c>
      <c r="AD1617" s="26">
        <v>0</v>
      </c>
      <c r="AE1617" s="26">
        <v>0</v>
      </c>
      <c r="AF1617" s="26">
        <v>0</v>
      </c>
      <c r="AG1617" s="26"/>
      <c r="AH1617" s="26">
        <v>0</v>
      </c>
    </row>
    <row r="1618" spans="1:34" x14ac:dyDescent="0.2">
      <c r="A1618" s="12" t="s">
        <v>232</v>
      </c>
      <c r="B1618" s="12" t="s">
        <v>231</v>
      </c>
      <c r="C1618" s="12" t="s">
        <v>142</v>
      </c>
      <c r="D1618" s="12" t="s">
        <v>15</v>
      </c>
      <c r="E1618" s="12" t="s">
        <v>8</v>
      </c>
      <c r="F1618" s="12" t="s">
        <v>17</v>
      </c>
      <c r="G1618" s="26"/>
      <c r="H1618" s="26">
        <v>0</v>
      </c>
      <c r="I1618" s="26"/>
      <c r="J1618" s="26">
        <v>0</v>
      </c>
      <c r="K1618" s="26"/>
      <c r="L1618" s="26"/>
      <c r="M1618" s="26"/>
      <c r="N1618" s="26">
        <v>0</v>
      </c>
      <c r="O1618" s="26">
        <v>0</v>
      </c>
      <c r="P1618" s="26">
        <v>0</v>
      </c>
      <c r="Q1618" s="26">
        <v>0</v>
      </c>
      <c r="R1618" s="26">
        <v>0</v>
      </c>
      <c r="S1618" s="26">
        <v>0</v>
      </c>
      <c r="T1618" s="26">
        <v>0</v>
      </c>
      <c r="U1618" s="26">
        <v>0</v>
      </c>
      <c r="V1618" s="26">
        <v>0</v>
      </c>
      <c r="W1618" s="26">
        <v>0</v>
      </c>
      <c r="X1618" s="26">
        <v>0</v>
      </c>
      <c r="Y1618" s="26">
        <v>0</v>
      </c>
      <c r="Z1618" s="26">
        <v>0</v>
      </c>
      <c r="AA1618" s="26">
        <v>0</v>
      </c>
      <c r="AB1618" s="26">
        <v>0</v>
      </c>
      <c r="AC1618" s="26">
        <v>0</v>
      </c>
      <c r="AD1618" s="26">
        <v>0</v>
      </c>
      <c r="AE1618" s="26">
        <v>0</v>
      </c>
      <c r="AF1618" s="26">
        <v>0</v>
      </c>
      <c r="AG1618" s="26"/>
      <c r="AH1618" s="26">
        <v>0</v>
      </c>
    </row>
    <row r="1619" spans="1:34" x14ac:dyDescent="0.2">
      <c r="A1619" s="12" t="s">
        <v>232</v>
      </c>
      <c r="B1619" s="12" t="s">
        <v>231</v>
      </c>
      <c r="C1619" s="12" t="s">
        <v>143</v>
      </c>
      <c r="D1619" s="12" t="s">
        <v>15</v>
      </c>
      <c r="E1619" s="12" t="s">
        <v>8</v>
      </c>
      <c r="F1619" s="12" t="s">
        <v>17</v>
      </c>
      <c r="G1619" s="26"/>
      <c r="H1619" s="26">
        <v>0</v>
      </c>
      <c r="I1619" s="26"/>
      <c r="J1619" s="26"/>
      <c r="K1619" s="26"/>
      <c r="L1619" s="26">
        <v>0</v>
      </c>
      <c r="M1619" s="26">
        <v>0</v>
      </c>
      <c r="N1619" s="26">
        <v>0</v>
      </c>
      <c r="O1619" s="26">
        <v>0</v>
      </c>
      <c r="P1619" s="26">
        <v>0</v>
      </c>
      <c r="Q1619" s="26">
        <v>0</v>
      </c>
      <c r="R1619" s="26">
        <v>0</v>
      </c>
      <c r="S1619" s="26">
        <v>0.3</v>
      </c>
      <c r="T1619" s="26">
        <v>0</v>
      </c>
      <c r="U1619" s="26">
        <v>0</v>
      </c>
      <c r="V1619" s="26">
        <v>0</v>
      </c>
      <c r="W1619" s="26">
        <v>0</v>
      </c>
      <c r="X1619" s="26">
        <v>0</v>
      </c>
      <c r="Y1619" s="26">
        <v>0</v>
      </c>
      <c r="Z1619" s="26">
        <v>0</v>
      </c>
      <c r="AA1619" s="26">
        <v>0</v>
      </c>
      <c r="AB1619" s="26">
        <v>0</v>
      </c>
      <c r="AC1619" s="26">
        <v>0</v>
      </c>
      <c r="AD1619" s="26">
        <v>0</v>
      </c>
      <c r="AE1619" s="26">
        <v>0</v>
      </c>
      <c r="AF1619" s="26">
        <v>0</v>
      </c>
      <c r="AG1619" s="26"/>
      <c r="AH1619" s="26">
        <v>0</v>
      </c>
    </row>
    <row r="1620" spans="1:34" x14ac:dyDescent="0.2">
      <c r="A1620" s="12" t="s">
        <v>232</v>
      </c>
      <c r="B1620" s="12" t="s">
        <v>231</v>
      </c>
      <c r="C1620" s="12" t="s">
        <v>144</v>
      </c>
      <c r="D1620" s="12" t="s">
        <v>15</v>
      </c>
      <c r="E1620" s="12" t="s">
        <v>8</v>
      </c>
      <c r="F1620" s="12" t="s">
        <v>17</v>
      </c>
      <c r="G1620" s="26"/>
      <c r="H1620" s="26">
        <v>0</v>
      </c>
      <c r="I1620" s="26">
        <v>0</v>
      </c>
      <c r="J1620" s="26">
        <v>0</v>
      </c>
      <c r="K1620" s="26">
        <v>0</v>
      </c>
      <c r="L1620" s="26">
        <v>0</v>
      </c>
      <c r="M1620" s="26"/>
      <c r="N1620" s="26">
        <v>0</v>
      </c>
      <c r="O1620" s="26">
        <v>0</v>
      </c>
      <c r="P1620" s="26">
        <v>0</v>
      </c>
      <c r="Q1620" s="26">
        <v>0</v>
      </c>
      <c r="R1620" s="26">
        <v>0</v>
      </c>
      <c r="S1620" s="26">
        <v>0</v>
      </c>
      <c r="T1620" s="26">
        <v>0</v>
      </c>
      <c r="U1620" s="26">
        <v>0</v>
      </c>
      <c r="V1620" s="26">
        <v>0</v>
      </c>
      <c r="W1620" s="26">
        <v>0</v>
      </c>
      <c r="X1620" s="26">
        <v>0</v>
      </c>
      <c r="Y1620" s="26">
        <v>0</v>
      </c>
      <c r="Z1620" s="26">
        <v>0</v>
      </c>
      <c r="AA1620" s="26">
        <v>0</v>
      </c>
      <c r="AB1620" s="26">
        <v>0</v>
      </c>
      <c r="AC1620" s="26">
        <v>0</v>
      </c>
      <c r="AD1620" s="26">
        <v>0</v>
      </c>
      <c r="AE1620" s="26">
        <v>0</v>
      </c>
      <c r="AF1620" s="26">
        <v>0</v>
      </c>
      <c r="AG1620" s="26"/>
      <c r="AH1620" s="26">
        <v>0</v>
      </c>
    </row>
    <row r="1621" spans="1:34" x14ac:dyDescent="0.2">
      <c r="A1621" s="12" t="s">
        <v>232</v>
      </c>
      <c r="B1621" s="12" t="s">
        <v>231</v>
      </c>
      <c r="C1621" s="12" t="s">
        <v>145</v>
      </c>
      <c r="D1621" s="12" t="s">
        <v>15</v>
      </c>
      <c r="E1621" s="12" t="s">
        <v>8</v>
      </c>
      <c r="F1621" s="12" t="s">
        <v>17</v>
      </c>
      <c r="G1621" s="26"/>
      <c r="H1621" s="26">
        <v>0</v>
      </c>
      <c r="I1621" s="26"/>
      <c r="J1621" s="26">
        <v>0</v>
      </c>
      <c r="K1621" s="26">
        <v>0</v>
      </c>
      <c r="L1621" s="26">
        <v>0</v>
      </c>
      <c r="M1621" s="26">
        <v>0</v>
      </c>
      <c r="N1621" s="26">
        <v>0</v>
      </c>
      <c r="O1621" s="26">
        <v>0</v>
      </c>
      <c r="P1621" s="26">
        <v>0</v>
      </c>
      <c r="Q1621" s="26">
        <v>0</v>
      </c>
      <c r="R1621" s="26">
        <v>0</v>
      </c>
      <c r="S1621" s="26">
        <v>0</v>
      </c>
      <c r="T1621" s="26">
        <v>0</v>
      </c>
      <c r="U1621" s="26">
        <v>0</v>
      </c>
      <c r="V1621" s="26">
        <v>0</v>
      </c>
      <c r="W1621" s="26">
        <v>0</v>
      </c>
      <c r="X1621" s="26">
        <v>0</v>
      </c>
      <c r="Y1621" s="26">
        <v>0</v>
      </c>
      <c r="Z1621" s="26">
        <v>0</v>
      </c>
      <c r="AA1621" s="26">
        <v>0</v>
      </c>
      <c r="AB1621" s="26">
        <v>0</v>
      </c>
      <c r="AC1621" s="26">
        <v>0</v>
      </c>
      <c r="AD1621" s="26">
        <v>0</v>
      </c>
      <c r="AE1621" s="26">
        <v>0</v>
      </c>
      <c r="AF1621" s="26">
        <v>0</v>
      </c>
      <c r="AG1621" s="26"/>
      <c r="AH1621" s="26">
        <v>0</v>
      </c>
    </row>
    <row r="1622" spans="1:34" x14ac:dyDescent="0.2">
      <c r="A1622" s="12" t="s">
        <v>232</v>
      </c>
      <c r="B1622" s="12" t="s">
        <v>231</v>
      </c>
      <c r="C1622" s="12" t="s">
        <v>146</v>
      </c>
      <c r="D1622" s="12" t="s">
        <v>15</v>
      </c>
      <c r="E1622" s="12" t="s">
        <v>8</v>
      </c>
      <c r="F1622" s="12" t="s">
        <v>17</v>
      </c>
      <c r="G1622" s="26"/>
      <c r="H1622" s="26">
        <v>0</v>
      </c>
      <c r="I1622" s="26"/>
      <c r="J1622" s="26"/>
      <c r="K1622" s="26"/>
      <c r="L1622" s="26"/>
      <c r="M1622" s="26"/>
      <c r="N1622" s="26">
        <v>0</v>
      </c>
      <c r="O1622" s="26">
        <v>0</v>
      </c>
      <c r="P1622" s="26">
        <v>0</v>
      </c>
      <c r="Q1622" s="26">
        <v>0</v>
      </c>
      <c r="R1622" s="26">
        <v>0</v>
      </c>
      <c r="S1622" s="26">
        <v>0</v>
      </c>
      <c r="T1622" s="26">
        <v>0</v>
      </c>
      <c r="U1622" s="26">
        <v>0</v>
      </c>
      <c r="V1622" s="26">
        <v>0</v>
      </c>
      <c r="W1622" s="26">
        <v>0</v>
      </c>
      <c r="X1622" s="26">
        <v>0</v>
      </c>
      <c r="Y1622" s="26">
        <v>0</v>
      </c>
      <c r="Z1622" s="26">
        <v>0</v>
      </c>
      <c r="AA1622" s="26">
        <v>0</v>
      </c>
      <c r="AB1622" s="26">
        <v>0</v>
      </c>
      <c r="AC1622" s="26">
        <v>0</v>
      </c>
      <c r="AD1622" s="26">
        <v>0</v>
      </c>
      <c r="AE1622" s="26">
        <v>0</v>
      </c>
      <c r="AF1622" s="26">
        <v>0</v>
      </c>
      <c r="AG1622" s="26"/>
      <c r="AH1622" s="26">
        <v>0</v>
      </c>
    </row>
    <row r="1623" spans="1:34" x14ac:dyDescent="0.2">
      <c r="A1623" s="12" t="s">
        <v>232</v>
      </c>
      <c r="B1623" s="12" t="s">
        <v>231</v>
      </c>
      <c r="C1623" s="12" t="s">
        <v>238</v>
      </c>
      <c r="D1623" s="12" t="s">
        <v>15</v>
      </c>
      <c r="E1623" s="12" t="s">
        <v>8</v>
      </c>
      <c r="F1623" s="12" t="s">
        <v>17</v>
      </c>
      <c r="G1623" s="26"/>
      <c r="H1623" s="26">
        <v>0</v>
      </c>
      <c r="I1623" s="26"/>
      <c r="J1623" s="26"/>
      <c r="K1623" s="26"/>
      <c r="L1623" s="26"/>
      <c r="M1623" s="26"/>
      <c r="N1623" s="26">
        <v>0</v>
      </c>
      <c r="O1623" s="26">
        <v>0</v>
      </c>
      <c r="P1623" s="26">
        <v>0</v>
      </c>
      <c r="Q1623" s="26">
        <v>0</v>
      </c>
      <c r="R1623" s="26">
        <v>0</v>
      </c>
      <c r="S1623" s="26">
        <v>0</v>
      </c>
      <c r="T1623" s="26"/>
      <c r="U1623" s="26"/>
      <c r="V1623" s="26"/>
      <c r="W1623" s="26"/>
      <c r="X1623" s="26"/>
      <c r="Y1623" s="26"/>
      <c r="Z1623" s="26">
        <v>0</v>
      </c>
      <c r="AA1623" s="26"/>
      <c r="AB1623" s="26">
        <v>0</v>
      </c>
      <c r="AC1623" s="26">
        <v>0</v>
      </c>
      <c r="AD1623" s="26">
        <v>0</v>
      </c>
      <c r="AE1623" s="26">
        <v>0</v>
      </c>
      <c r="AF1623" s="26">
        <v>0</v>
      </c>
      <c r="AG1623" s="26"/>
      <c r="AH1623" s="26">
        <v>0</v>
      </c>
    </row>
    <row r="1624" spans="1:34" x14ac:dyDescent="0.2">
      <c r="A1624" s="12" t="s">
        <v>232</v>
      </c>
      <c r="B1624" s="12" t="s">
        <v>231</v>
      </c>
      <c r="C1624" s="12" t="s">
        <v>147</v>
      </c>
      <c r="D1624" s="12" t="s">
        <v>15</v>
      </c>
      <c r="E1624" s="12" t="s">
        <v>8</v>
      </c>
      <c r="F1624" s="12" t="s">
        <v>17</v>
      </c>
      <c r="G1624" s="26"/>
      <c r="H1624" s="26">
        <v>0</v>
      </c>
      <c r="I1624" s="26"/>
      <c r="J1624" s="26"/>
      <c r="K1624" s="26"/>
      <c r="L1624" s="26"/>
      <c r="M1624" s="26">
        <v>0</v>
      </c>
      <c r="N1624" s="26">
        <v>0</v>
      </c>
      <c r="O1624" s="26">
        <v>0</v>
      </c>
      <c r="P1624" s="26">
        <v>0</v>
      </c>
      <c r="Q1624" s="26">
        <v>0</v>
      </c>
      <c r="R1624" s="26">
        <v>0</v>
      </c>
      <c r="S1624" s="26">
        <v>0</v>
      </c>
      <c r="T1624" s="26">
        <v>0</v>
      </c>
      <c r="U1624" s="26">
        <v>0</v>
      </c>
      <c r="V1624" s="26">
        <v>0</v>
      </c>
      <c r="W1624" s="26">
        <v>0</v>
      </c>
      <c r="X1624" s="26">
        <v>0</v>
      </c>
      <c r="Y1624" s="26">
        <v>0</v>
      </c>
      <c r="Z1624" s="26">
        <v>0</v>
      </c>
      <c r="AA1624" s="26">
        <v>0</v>
      </c>
      <c r="AB1624" s="26">
        <v>0</v>
      </c>
      <c r="AC1624" s="26">
        <v>0</v>
      </c>
      <c r="AD1624" s="26">
        <v>0</v>
      </c>
      <c r="AE1624" s="26">
        <v>0</v>
      </c>
      <c r="AF1624" s="26">
        <v>0</v>
      </c>
      <c r="AG1624" s="26"/>
      <c r="AH1624" s="26">
        <v>0</v>
      </c>
    </row>
    <row r="1625" spans="1:34" x14ac:dyDescent="0.2">
      <c r="A1625" s="12" t="s">
        <v>232</v>
      </c>
      <c r="B1625" s="12" t="s">
        <v>231</v>
      </c>
      <c r="C1625" s="12" t="s">
        <v>148</v>
      </c>
      <c r="D1625" s="12" t="s">
        <v>15</v>
      </c>
      <c r="E1625" s="12" t="s">
        <v>8</v>
      </c>
      <c r="F1625" s="12" t="s">
        <v>17</v>
      </c>
      <c r="G1625" s="26"/>
      <c r="H1625" s="26">
        <v>0</v>
      </c>
      <c r="I1625" s="26"/>
      <c r="J1625" s="26"/>
      <c r="K1625" s="26"/>
      <c r="L1625" s="26"/>
      <c r="M1625" s="26"/>
      <c r="N1625" s="26">
        <v>0</v>
      </c>
      <c r="O1625" s="26">
        <v>0</v>
      </c>
      <c r="P1625" s="26">
        <v>0</v>
      </c>
      <c r="Q1625" s="26">
        <v>0</v>
      </c>
      <c r="R1625" s="26">
        <v>0</v>
      </c>
      <c r="S1625" s="26">
        <v>0</v>
      </c>
      <c r="T1625" s="26">
        <v>0</v>
      </c>
      <c r="U1625" s="26">
        <v>0</v>
      </c>
      <c r="V1625" s="26">
        <v>0</v>
      </c>
      <c r="W1625" s="26">
        <v>0</v>
      </c>
      <c r="X1625" s="26">
        <v>0</v>
      </c>
      <c r="Y1625" s="26">
        <v>0</v>
      </c>
      <c r="Z1625" s="26">
        <v>0</v>
      </c>
      <c r="AA1625" s="26">
        <v>0</v>
      </c>
      <c r="AB1625" s="26">
        <v>0</v>
      </c>
      <c r="AC1625" s="26">
        <v>0</v>
      </c>
      <c r="AD1625" s="26">
        <v>0</v>
      </c>
      <c r="AE1625" s="26">
        <v>0</v>
      </c>
      <c r="AF1625" s="26">
        <v>0</v>
      </c>
      <c r="AG1625" s="26"/>
      <c r="AH1625" s="26">
        <v>0</v>
      </c>
    </row>
    <row r="1626" spans="1:34" x14ac:dyDescent="0.2">
      <c r="A1626" s="12" t="s">
        <v>232</v>
      </c>
      <c r="B1626" s="12" t="s">
        <v>231</v>
      </c>
      <c r="C1626" s="12" t="s">
        <v>149</v>
      </c>
      <c r="D1626" s="12" t="s">
        <v>15</v>
      </c>
      <c r="E1626" s="12" t="s">
        <v>8</v>
      </c>
      <c r="F1626" s="12" t="s">
        <v>17</v>
      </c>
      <c r="G1626" s="26"/>
      <c r="H1626" s="26">
        <v>0</v>
      </c>
      <c r="I1626" s="26"/>
      <c r="J1626" s="26">
        <v>0</v>
      </c>
      <c r="K1626" s="26">
        <v>0</v>
      </c>
      <c r="L1626" s="26">
        <v>0</v>
      </c>
      <c r="M1626" s="26">
        <v>0</v>
      </c>
      <c r="N1626" s="26">
        <v>0</v>
      </c>
      <c r="O1626" s="26">
        <v>0</v>
      </c>
      <c r="P1626" s="26">
        <v>0</v>
      </c>
      <c r="Q1626" s="26">
        <v>0</v>
      </c>
      <c r="R1626" s="26">
        <v>0</v>
      </c>
      <c r="S1626" s="26">
        <v>0</v>
      </c>
      <c r="T1626" s="26">
        <v>0</v>
      </c>
      <c r="U1626" s="26">
        <v>0</v>
      </c>
      <c r="V1626" s="26">
        <v>0</v>
      </c>
      <c r="W1626" s="26">
        <v>0</v>
      </c>
      <c r="X1626" s="26">
        <v>0</v>
      </c>
      <c r="Y1626" s="26">
        <v>0</v>
      </c>
      <c r="Z1626" s="26">
        <v>0</v>
      </c>
      <c r="AA1626" s="26">
        <v>0</v>
      </c>
      <c r="AB1626" s="26">
        <v>0</v>
      </c>
      <c r="AC1626" s="26">
        <v>0</v>
      </c>
      <c r="AD1626" s="26">
        <v>0</v>
      </c>
      <c r="AE1626" s="26">
        <v>0</v>
      </c>
      <c r="AF1626" s="26">
        <v>0</v>
      </c>
      <c r="AG1626" s="26"/>
      <c r="AH1626" s="26">
        <v>0</v>
      </c>
    </row>
    <row r="1627" spans="1:34" x14ac:dyDescent="0.2">
      <c r="A1627" s="12" t="s">
        <v>232</v>
      </c>
      <c r="B1627" s="12" t="s">
        <v>231</v>
      </c>
      <c r="C1627" s="12" t="s">
        <v>150</v>
      </c>
      <c r="D1627" s="12" t="s">
        <v>15</v>
      </c>
      <c r="E1627" s="12" t="s">
        <v>8</v>
      </c>
      <c r="F1627" s="12" t="s">
        <v>17</v>
      </c>
      <c r="G1627" s="26"/>
      <c r="H1627" s="26">
        <v>0</v>
      </c>
      <c r="I1627" s="26">
        <v>0</v>
      </c>
      <c r="J1627" s="26">
        <v>0</v>
      </c>
      <c r="K1627" s="26">
        <v>0</v>
      </c>
      <c r="L1627" s="26">
        <v>0</v>
      </c>
      <c r="M1627" s="26">
        <v>0</v>
      </c>
      <c r="N1627" s="26">
        <v>0</v>
      </c>
      <c r="O1627" s="26">
        <v>0</v>
      </c>
      <c r="P1627" s="26">
        <v>0</v>
      </c>
      <c r="Q1627" s="26">
        <v>0</v>
      </c>
      <c r="R1627" s="26">
        <v>0</v>
      </c>
      <c r="S1627" s="26">
        <v>0</v>
      </c>
      <c r="T1627" s="26">
        <v>0</v>
      </c>
      <c r="U1627" s="26">
        <v>0</v>
      </c>
      <c r="V1627" s="26">
        <v>0</v>
      </c>
      <c r="W1627" s="26">
        <v>0</v>
      </c>
      <c r="X1627" s="26">
        <v>0</v>
      </c>
      <c r="Y1627" s="26">
        <v>0</v>
      </c>
      <c r="Z1627" s="26">
        <v>0</v>
      </c>
      <c r="AA1627" s="26">
        <v>0</v>
      </c>
      <c r="AB1627" s="26">
        <v>0</v>
      </c>
      <c r="AC1627" s="26">
        <v>0</v>
      </c>
      <c r="AD1627" s="26">
        <v>0</v>
      </c>
      <c r="AE1627" s="26">
        <v>0</v>
      </c>
      <c r="AF1627" s="26">
        <v>0</v>
      </c>
      <c r="AG1627" s="26"/>
      <c r="AH1627" s="26">
        <v>0</v>
      </c>
    </row>
    <row r="1628" spans="1:34" x14ac:dyDescent="0.2">
      <c r="A1628" s="12" t="s">
        <v>232</v>
      </c>
      <c r="B1628" s="12" t="s">
        <v>231</v>
      </c>
      <c r="C1628" s="12" t="s">
        <v>151</v>
      </c>
      <c r="D1628" s="12" t="s">
        <v>15</v>
      </c>
      <c r="E1628" s="12" t="s">
        <v>8</v>
      </c>
      <c r="F1628" s="12" t="s">
        <v>17</v>
      </c>
      <c r="G1628" s="26"/>
      <c r="H1628" s="26">
        <v>0</v>
      </c>
      <c r="I1628" s="26"/>
      <c r="J1628" s="26"/>
      <c r="K1628" s="26">
        <v>0</v>
      </c>
      <c r="L1628" s="26">
        <v>0</v>
      </c>
      <c r="M1628" s="26">
        <v>0</v>
      </c>
      <c r="N1628" s="26">
        <v>0</v>
      </c>
      <c r="O1628" s="26">
        <v>0</v>
      </c>
      <c r="P1628" s="26">
        <v>0</v>
      </c>
      <c r="Q1628" s="26">
        <v>0</v>
      </c>
      <c r="R1628" s="26">
        <v>0</v>
      </c>
      <c r="S1628" s="26">
        <v>0</v>
      </c>
      <c r="T1628" s="26">
        <v>0</v>
      </c>
      <c r="U1628" s="26">
        <v>0</v>
      </c>
      <c r="V1628" s="26">
        <v>0</v>
      </c>
      <c r="W1628" s="26">
        <v>0</v>
      </c>
      <c r="X1628" s="26">
        <v>0</v>
      </c>
      <c r="Y1628" s="26">
        <v>0</v>
      </c>
      <c r="Z1628" s="26">
        <v>0</v>
      </c>
      <c r="AA1628" s="26">
        <v>0</v>
      </c>
      <c r="AB1628" s="26">
        <v>0</v>
      </c>
      <c r="AC1628" s="26">
        <v>0</v>
      </c>
      <c r="AD1628" s="26">
        <v>0</v>
      </c>
      <c r="AE1628" s="26">
        <v>0</v>
      </c>
      <c r="AF1628" s="26">
        <v>0</v>
      </c>
      <c r="AG1628" s="26"/>
      <c r="AH1628" s="26">
        <v>0</v>
      </c>
    </row>
    <row r="1629" spans="1:34" x14ac:dyDescent="0.2">
      <c r="A1629" s="12" t="s">
        <v>232</v>
      </c>
      <c r="B1629" s="12" t="s">
        <v>231</v>
      </c>
      <c r="C1629" s="12" t="s">
        <v>152</v>
      </c>
      <c r="D1629" s="12" t="s">
        <v>15</v>
      </c>
      <c r="E1629" s="12" t="s">
        <v>8</v>
      </c>
      <c r="F1629" s="12" t="s">
        <v>17</v>
      </c>
      <c r="G1629" s="26"/>
      <c r="H1629" s="26">
        <v>0</v>
      </c>
      <c r="I1629" s="26">
        <v>0</v>
      </c>
      <c r="J1629" s="26">
        <v>0</v>
      </c>
      <c r="K1629" s="26">
        <v>0</v>
      </c>
      <c r="L1629" s="26">
        <v>0</v>
      </c>
      <c r="M1629" s="26">
        <v>0</v>
      </c>
      <c r="N1629" s="26">
        <v>0</v>
      </c>
      <c r="O1629" s="26">
        <v>0</v>
      </c>
      <c r="P1629" s="26">
        <v>0</v>
      </c>
      <c r="Q1629" s="26">
        <v>0</v>
      </c>
      <c r="R1629" s="26">
        <v>0</v>
      </c>
      <c r="S1629" s="26">
        <v>0</v>
      </c>
      <c r="T1629" s="26">
        <v>0</v>
      </c>
      <c r="U1629" s="26">
        <v>0</v>
      </c>
      <c r="V1629" s="26">
        <v>0</v>
      </c>
      <c r="W1629" s="26">
        <v>0</v>
      </c>
      <c r="X1629" s="26">
        <v>0</v>
      </c>
      <c r="Y1629" s="26">
        <v>0</v>
      </c>
      <c r="Z1629" s="26">
        <v>0</v>
      </c>
      <c r="AA1629" s="26">
        <v>0</v>
      </c>
      <c r="AB1629" s="26">
        <v>0</v>
      </c>
      <c r="AC1629" s="26">
        <v>0</v>
      </c>
      <c r="AD1629" s="26">
        <v>0</v>
      </c>
      <c r="AE1629" s="26">
        <v>0</v>
      </c>
      <c r="AF1629" s="26">
        <v>0</v>
      </c>
      <c r="AG1629" s="26"/>
      <c r="AH1629" s="26">
        <v>0</v>
      </c>
    </row>
    <row r="1630" spans="1:34" x14ac:dyDescent="0.2">
      <c r="A1630" s="12" t="s">
        <v>232</v>
      </c>
      <c r="B1630" s="12" t="s">
        <v>231</v>
      </c>
      <c r="C1630" s="12" t="s">
        <v>153</v>
      </c>
      <c r="D1630" s="12" t="s">
        <v>15</v>
      </c>
      <c r="E1630" s="12" t="s">
        <v>8</v>
      </c>
      <c r="F1630" s="12" t="s">
        <v>17</v>
      </c>
      <c r="G1630" s="26"/>
      <c r="H1630" s="26">
        <v>0</v>
      </c>
      <c r="I1630" s="26"/>
      <c r="J1630" s="26"/>
      <c r="K1630" s="26"/>
      <c r="L1630" s="26">
        <v>0</v>
      </c>
      <c r="M1630" s="26">
        <v>0</v>
      </c>
      <c r="N1630" s="26">
        <v>0</v>
      </c>
      <c r="O1630" s="26">
        <v>0</v>
      </c>
      <c r="P1630" s="26">
        <v>0</v>
      </c>
      <c r="Q1630" s="26">
        <v>0</v>
      </c>
      <c r="R1630" s="26">
        <v>0</v>
      </c>
      <c r="S1630" s="26">
        <v>0</v>
      </c>
      <c r="T1630" s="26">
        <v>0</v>
      </c>
      <c r="U1630" s="26">
        <v>0</v>
      </c>
      <c r="V1630" s="26">
        <v>0</v>
      </c>
      <c r="W1630" s="26">
        <v>0</v>
      </c>
      <c r="X1630" s="26">
        <v>0</v>
      </c>
      <c r="Y1630" s="26">
        <v>0</v>
      </c>
      <c r="Z1630" s="26">
        <v>0</v>
      </c>
      <c r="AA1630" s="26">
        <v>0</v>
      </c>
      <c r="AB1630" s="26">
        <v>0</v>
      </c>
      <c r="AC1630" s="26">
        <v>0</v>
      </c>
      <c r="AD1630" s="26">
        <v>0</v>
      </c>
      <c r="AE1630" s="26">
        <v>0</v>
      </c>
      <c r="AF1630" s="26">
        <v>0</v>
      </c>
      <c r="AG1630" s="26"/>
      <c r="AH1630" s="26">
        <v>0</v>
      </c>
    </row>
    <row r="1631" spans="1:34" x14ac:dyDescent="0.2">
      <c r="A1631" s="12" t="s">
        <v>232</v>
      </c>
      <c r="B1631" s="12" t="s">
        <v>231</v>
      </c>
      <c r="C1631" s="12" t="s">
        <v>154</v>
      </c>
      <c r="D1631" s="12" t="s">
        <v>15</v>
      </c>
      <c r="E1631" s="12" t="s">
        <v>8</v>
      </c>
      <c r="F1631" s="12" t="s">
        <v>17</v>
      </c>
      <c r="G1631" s="26"/>
      <c r="H1631" s="26">
        <v>0</v>
      </c>
      <c r="I1631" s="26"/>
      <c r="J1631" s="26">
        <v>0</v>
      </c>
      <c r="K1631" s="26">
        <v>0</v>
      </c>
      <c r="L1631" s="26">
        <v>0</v>
      </c>
      <c r="M1631" s="26">
        <v>0</v>
      </c>
      <c r="N1631" s="26">
        <v>0</v>
      </c>
      <c r="O1631" s="26">
        <v>0</v>
      </c>
      <c r="P1631" s="26">
        <v>0</v>
      </c>
      <c r="Q1631" s="26">
        <v>0</v>
      </c>
      <c r="R1631" s="26">
        <v>0</v>
      </c>
      <c r="S1631" s="26">
        <v>0</v>
      </c>
      <c r="T1631" s="26">
        <v>0</v>
      </c>
      <c r="U1631" s="26">
        <v>0</v>
      </c>
      <c r="V1631" s="26">
        <v>0</v>
      </c>
      <c r="W1631" s="26">
        <v>0</v>
      </c>
      <c r="X1631" s="26">
        <v>0</v>
      </c>
      <c r="Y1631" s="26">
        <v>0</v>
      </c>
      <c r="Z1631" s="26">
        <v>0</v>
      </c>
      <c r="AA1631" s="26">
        <v>0</v>
      </c>
      <c r="AB1631" s="26">
        <v>0</v>
      </c>
      <c r="AC1631" s="26">
        <v>0</v>
      </c>
      <c r="AD1631" s="26">
        <v>0</v>
      </c>
      <c r="AE1631" s="26">
        <v>0</v>
      </c>
      <c r="AF1631" s="26">
        <v>0</v>
      </c>
      <c r="AG1631" s="26"/>
      <c r="AH1631" s="26">
        <v>0</v>
      </c>
    </row>
    <row r="1632" spans="1:34" x14ac:dyDescent="0.2">
      <c r="A1632" s="12" t="s">
        <v>232</v>
      </c>
      <c r="B1632" s="12" t="s">
        <v>231</v>
      </c>
      <c r="C1632" s="12" t="s">
        <v>155</v>
      </c>
      <c r="D1632" s="12" t="s">
        <v>15</v>
      </c>
      <c r="E1632" s="12" t="s">
        <v>8</v>
      </c>
      <c r="F1632" s="12" t="s">
        <v>17</v>
      </c>
      <c r="G1632" s="26"/>
      <c r="H1632" s="26">
        <v>0</v>
      </c>
      <c r="I1632" s="26">
        <v>0</v>
      </c>
      <c r="J1632" s="26">
        <v>0</v>
      </c>
      <c r="K1632" s="26">
        <v>0</v>
      </c>
      <c r="L1632" s="26">
        <v>0</v>
      </c>
      <c r="M1632" s="26">
        <v>0</v>
      </c>
      <c r="N1632" s="26">
        <v>0</v>
      </c>
      <c r="O1632" s="26">
        <v>0</v>
      </c>
      <c r="P1632" s="26">
        <v>0</v>
      </c>
      <c r="Q1632" s="26">
        <v>0</v>
      </c>
      <c r="R1632" s="26">
        <v>0</v>
      </c>
      <c r="S1632" s="26">
        <v>0</v>
      </c>
      <c r="T1632" s="26">
        <v>0</v>
      </c>
      <c r="U1632" s="26">
        <v>0</v>
      </c>
      <c r="V1632" s="26">
        <v>0</v>
      </c>
      <c r="W1632" s="26">
        <v>0</v>
      </c>
      <c r="X1632" s="26">
        <v>0</v>
      </c>
      <c r="Y1632" s="26">
        <v>0</v>
      </c>
      <c r="Z1632" s="26">
        <v>0</v>
      </c>
      <c r="AA1632" s="26">
        <v>0</v>
      </c>
      <c r="AB1632" s="26">
        <v>0</v>
      </c>
      <c r="AC1632" s="26">
        <v>0</v>
      </c>
      <c r="AD1632" s="26">
        <v>0</v>
      </c>
      <c r="AE1632" s="26">
        <v>0</v>
      </c>
      <c r="AF1632" s="26">
        <v>0</v>
      </c>
      <c r="AG1632" s="26"/>
      <c r="AH1632" s="26">
        <v>0</v>
      </c>
    </row>
    <row r="1633" spans="1:34" x14ac:dyDescent="0.2">
      <c r="A1633" s="12" t="s">
        <v>232</v>
      </c>
      <c r="B1633" s="12" t="s">
        <v>231</v>
      </c>
      <c r="C1633" s="12" t="s">
        <v>156</v>
      </c>
      <c r="D1633" s="12" t="s">
        <v>15</v>
      </c>
      <c r="E1633" s="12" t="s">
        <v>8</v>
      </c>
      <c r="F1633" s="12" t="s">
        <v>17</v>
      </c>
      <c r="G1633" s="26"/>
      <c r="H1633" s="26">
        <v>0</v>
      </c>
      <c r="I1633" s="26"/>
      <c r="J1633" s="26"/>
      <c r="K1633" s="26"/>
      <c r="L1633" s="26">
        <v>0</v>
      </c>
      <c r="M1633" s="26">
        <v>0</v>
      </c>
      <c r="N1633" s="26">
        <v>0</v>
      </c>
      <c r="O1633" s="26">
        <v>0</v>
      </c>
      <c r="P1633" s="26">
        <v>0</v>
      </c>
      <c r="Q1633" s="26">
        <v>0</v>
      </c>
      <c r="R1633" s="26">
        <v>0</v>
      </c>
      <c r="S1633" s="26">
        <v>0</v>
      </c>
      <c r="T1633" s="26">
        <v>0</v>
      </c>
      <c r="U1633" s="26">
        <v>0</v>
      </c>
      <c r="V1633" s="26">
        <v>0</v>
      </c>
      <c r="W1633" s="26">
        <v>0</v>
      </c>
      <c r="X1633" s="26">
        <v>0</v>
      </c>
      <c r="Y1633" s="26">
        <v>0</v>
      </c>
      <c r="Z1633" s="26">
        <v>0</v>
      </c>
      <c r="AA1633" s="26">
        <v>0</v>
      </c>
      <c r="AB1633" s="26">
        <v>0</v>
      </c>
      <c r="AC1633" s="26">
        <v>0</v>
      </c>
      <c r="AD1633" s="26">
        <v>0</v>
      </c>
      <c r="AE1633" s="26">
        <v>0</v>
      </c>
      <c r="AF1633" s="26">
        <v>0</v>
      </c>
      <c r="AG1633" s="26"/>
      <c r="AH1633" s="26">
        <v>0</v>
      </c>
    </row>
    <row r="1634" spans="1:34" x14ac:dyDescent="0.2">
      <c r="A1634" s="12" t="s">
        <v>232</v>
      </c>
      <c r="B1634" s="12" t="s">
        <v>231</v>
      </c>
      <c r="C1634" s="12" t="s">
        <v>157</v>
      </c>
      <c r="D1634" s="12" t="s">
        <v>15</v>
      </c>
      <c r="E1634" s="12" t="s">
        <v>8</v>
      </c>
      <c r="F1634" s="12" t="s">
        <v>17</v>
      </c>
      <c r="G1634" s="26"/>
      <c r="H1634" s="26">
        <v>0</v>
      </c>
      <c r="I1634" s="26"/>
      <c r="J1634" s="26">
        <v>0</v>
      </c>
      <c r="K1634" s="26">
        <v>0</v>
      </c>
      <c r="L1634" s="26">
        <v>0</v>
      </c>
      <c r="M1634" s="26">
        <v>0</v>
      </c>
      <c r="N1634" s="26">
        <v>0</v>
      </c>
      <c r="O1634" s="26">
        <v>0</v>
      </c>
      <c r="P1634" s="26">
        <v>0</v>
      </c>
      <c r="Q1634" s="26">
        <v>0</v>
      </c>
      <c r="R1634" s="26">
        <v>0</v>
      </c>
      <c r="S1634" s="26">
        <v>0</v>
      </c>
      <c r="T1634" s="26">
        <v>0</v>
      </c>
      <c r="U1634" s="26">
        <v>0</v>
      </c>
      <c r="V1634" s="26">
        <v>0</v>
      </c>
      <c r="W1634" s="26">
        <v>0</v>
      </c>
      <c r="X1634" s="26">
        <v>0</v>
      </c>
      <c r="Y1634" s="26">
        <v>0</v>
      </c>
      <c r="Z1634" s="26">
        <v>0</v>
      </c>
      <c r="AA1634" s="26">
        <v>0</v>
      </c>
      <c r="AB1634" s="26">
        <v>0</v>
      </c>
      <c r="AC1634" s="26">
        <v>0</v>
      </c>
      <c r="AD1634" s="26">
        <v>0</v>
      </c>
      <c r="AE1634" s="26">
        <v>0</v>
      </c>
      <c r="AF1634" s="26">
        <v>0</v>
      </c>
      <c r="AG1634" s="26"/>
      <c r="AH1634" s="26">
        <v>0</v>
      </c>
    </row>
    <row r="1635" spans="1:34" x14ac:dyDescent="0.2">
      <c r="A1635" s="12" t="s">
        <v>232</v>
      </c>
      <c r="B1635" s="12" t="s">
        <v>231</v>
      </c>
      <c r="C1635" s="12" t="s">
        <v>158</v>
      </c>
      <c r="D1635" s="12" t="s">
        <v>15</v>
      </c>
      <c r="E1635" s="12" t="s">
        <v>8</v>
      </c>
      <c r="F1635" s="12" t="s">
        <v>17</v>
      </c>
      <c r="G1635" s="26"/>
      <c r="H1635" s="26">
        <v>0</v>
      </c>
      <c r="I1635" s="26"/>
      <c r="J1635" s="26"/>
      <c r="K1635" s="26"/>
      <c r="L1635" s="26"/>
      <c r="M1635" s="26"/>
      <c r="N1635" s="26">
        <v>0</v>
      </c>
      <c r="O1635" s="26">
        <v>0</v>
      </c>
      <c r="P1635" s="26">
        <v>0</v>
      </c>
      <c r="Q1635" s="26">
        <v>0</v>
      </c>
      <c r="R1635" s="26">
        <v>0</v>
      </c>
      <c r="S1635" s="26">
        <v>0</v>
      </c>
      <c r="T1635" s="26">
        <v>0</v>
      </c>
      <c r="U1635" s="26">
        <v>0</v>
      </c>
      <c r="V1635" s="26">
        <v>0</v>
      </c>
      <c r="W1635" s="26">
        <v>0</v>
      </c>
      <c r="X1635" s="26">
        <v>0</v>
      </c>
      <c r="Y1635" s="26">
        <v>0</v>
      </c>
      <c r="Z1635" s="26">
        <v>0</v>
      </c>
      <c r="AA1635" s="26">
        <v>0</v>
      </c>
      <c r="AB1635" s="26">
        <v>0</v>
      </c>
      <c r="AC1635" s="26">
        <v>0</v>
      </c>
      <c r="AD1635" s="26">
        <v>0</v>
      </c>
      <c r="AE1635" s="26">
        <v>0</v>
      </c>
      <c r="AF1635" s="26">
        <v>0</v>
      </c>
      <c r="AG1635" s="26"/>
      <c r="AH1635" s="26">
        <v>0</v>
      </c>
    </row>
    <row r="1636" spans="1:34" x14ac:dyDescent="0.2">
      <c r="A1636" s="12" t="s">
        <v>232</v>
      </c>
      <c r="B1636" s="12" t="s">
        <v>231</v>
      </c>
      <c r="C1636" s="12" t="s">
        <v>159</v>
      </c>
      <c r="D1636" s="12" t="s">
        <v>15</v>
      </c>
      <c r="E1636" s="12" t="s">
        <v>8</v>
      </c>
      <c r="F1636" s="12" t="s">
        <v>17</v>
      </c>
      <c r="G1636" s="26"/>
      <c r="H1636" s="26">
        <v>0</v>
      </c>
      <c r="I1636" s="26">
        <v>0</v>
      </c>
      <c r="J1636" s="26">
        <v>0</v>
      </c>
      <c r="K1636" s="26">
        <v>0</v>
      </c>
      <c r="L1636" s="26">
        <v>0</v>
      </c>
      <c r="M1636" s="26">
        <v>0</v>
      </c>
      <c r="N1636" s="26">
        <v>0</v>
      </c>
      <c r="O1636" s="26">
        <v>0</v>
      </c>
      <c r="P1636" s="26">
        <v>0</v>
      </c>
      <c r="Q1636" s="26">
        <v>0</v>
      </c>
      <c r="R1636" s="26">
        <v>0</v>
      </c>
      <c r="S1636" s="26">
        <v>0</v>
      </c>
      <c r="T1636" s="26">
        <v>0</v>
      </c>
      <c r="U1636" s="26">
        <v>0</v>
      </c>
      <c r="V1636" s="26">
        <v>0</v>
      </c>
      <c r="W1636" s="26">
        <v>0</v>
      </c>
      <c r="X1636" s="26">
        <v>0</v>
      </c>
      <c r="Y1636" s="26">
        <v>0</v>
      </c>
      <c r="Z1636" s="26">
        <v>0</v>
      </c>
      <c r="AA1636" s="26">
        <v>0</v>
      </c>
      <c r="AB1636" s="26">
        <v>0</v>
      </c>
      <c r="AC1636" s="26">
        <v>0</v>
      </c>
      <c r="AD1636" s="26">
        <v>0</v>
      </c>
      <c r="AE1636" s="26">
        <v>0</v>
      </c>
      <c r="AF1636" s="26"/>
      <c r="AG1636" s="26"/>
      <c r="AH1636" s="26">
        <v>0</v>
      </c>
    </row>
    <row r="1637" spans="1:34" x14ac:dyDescent="0.2">
      <c r="A1637" s="12" t="s">
        <v>232</v>
      </c>
      <c r="B1637" s="12" t="s">
        <v>231</v>
      </c>
      <c r="C1637" s="12" t="s">
        <v>160</v>
      </c>
      <c r="D1637" s="12" t="s">
        <v>15</v>
      </c>
      <c r="E1637" s="12" t="s">
        <v>8</v>
      </c>
      <c r="F1637" s="12" t="s">
        <v>17</v>
      </c>
      <c r="G1637" s="26"/>
      <c r="H1637" s="26">
        <v>0</v>
      </c>
      <c r="I1637" s="26"/>
      <c r="J1637" s="26">
        <v>0</v>
      </c>
      <c r="K1637" s="26"/>
      <c r="L1637" s="26"/>
      <c r="M1637" s="26">
        <v>0</v>
      </c>
      <c r="N1637" s="26">
        <v>0</v>
      </c>
      <c r="O1637" s="26">
        <v>0</v>
      </c>
      <c r="P1637" s="26">
        <v>0</v>
      </c>
      <c r="Q1637" s="26">
        <v>0</v>
      </c>
      <c r="R1637" s="26">
        <v>0</v>
      </c>
      <c r="S1637" s="26">
        <v>0</v>
      </c>
      <c r="T1637" s="26">
        <v>0</v>
      </c>
      <c r="U1637" s="26">
        <v>0</v>
      </c>
      <c r="V1637" s="26">
        <v>0</v>
      </c>
      <c r="W1637" s="26">
        <v>0</v>
      </c>
      <c r="X1637" s="26">
        <v>0</v>
      </c>
      <c r="Y1637" s="26">
        <v>0</v>
      </c>
      <c r="Z1637" s="26">
        <v>0</v>
      </c>
      <c r="AA1637" s="26">
        <v>0</v>
      </c>
      <c r="AB1637" s="26">
        <v>0</v>
      </c>
      <c r="AC1637" s="26">
        <v>0</v>
      </c>
      <c r="AD1637" s="26">
        <v>0</v>
      </c>
      <c r="AE1637" s="26">
        <v>0</v>
      </c>
      <c r="AF1637" s="26">
        <v>0</v>
      </c>
      <c r="AG1637" s="26"/>
      <c r="AH1637" s="26">
        <v>0</v>
      </c>
    </row>
    <row r="1638" spans="1:34" x14ac:dyDescent="0.2">
      <c r="A1638" s="12" t="s">
        <v>232</v>
      </c>
      <c r="B1638" s="12" t="s">
        <v>231</v>
      </c>
      <c r="C1638" s="12" t="s">
        <v>161</v>
      </c>
      <c r="D1638" s="12" t="s">
        <v>15</v>
      </c>
      <c r="E1638" s="12" t="s">
        <v>8</v>
      </c>
      <c r="F1638" s="12" t="s">
        <v>17</v>
      </c>
      <c r="G1638" s="26"/>
      <c r="H1638" s="26">
        <v>0</v>
      </c>
      <c r="I1638" s="26"/>
      <c r="J1638" s="26"/>
      <c r="K1638" s="26"/>
      <c r="L1638" s="26"/>
      <c r="M1638" s="26"/>
      <c r="N1638" s="26">
        <v>0</v>
      </c>
      <c r="O1638" s="26">
        <v>0</v>
      </c>
      <c r="P1638" s="26">
        <v>0</v>
      </c>
      <c r="Q1638" s="26">
        <v>0</v>
      </c>
      <c r="R1638" s="26">
        <v>0</v>
      </c>
      <c r="S1638" s="26">
        <v>0</v>
      </c>
      <c r="T1638" s="26">
        <v>0</v>
      </c>
      <c r="U1638" s="26">
        <v>0</v>
      </c>
      <c r="V1638" s="26">
        <v>0</v>
      </c>
      <c r="W1638" s="26">
        <v>0</v>
      </c>
      <c r="X1638" s="26">
        <v>0</v>
      </c>
      <c r="Y1638" s="26">
        <v>0</v>
      </c>
      <c r="Z1638" s="26">
        <v>0</v>
      </c>
      <c r="AA1638" s="26">
        <v>0</v>
      </c>
      <c r="AB1638" s="26">
        <v>0</v>
      </c>
      <c r="AC1638" s="26">
        <v>0</v>
      </c>
      <c r="AD1638" s="26">
        <v>0</v>
      </c>
      <c r="AE1638" s="26">
        <v>0</v>
      </c>
      <c r="AF1638" s="26">
        <v>0</v>
      </c>
      <c r="AG1638" s="26"/>
      <c r="AH1638" s="26">
        <v>0</v>
      </c>
    </row>
    <row r="1639" spans="1:34" x14ac:dyDescent="0.2">
      <c r="A1639" s="12" t="s">
        <v>232</v>
      </c>
      <c r="B1639" s="12" t="s">
        <v>231</v>
      </c>
      <c r="C1639" s="12" t="s">
        <v>162</v>
      </c>
      <c r="D1639" s="12" t="s">
        <v>15</v>
      </c>
      <c r="E1639" s="12" t="s">
        <v>8</v>
      </c>
      <c r="F1639" s="12" t="s">
        <v>17</v>
      </c>
      <c r="G1639" s="26"/>
      <c r="H1639" s="26">
        <v>0</v>
      </c>
      <c r="I1639" s="26">
        <v>0</v>
      </c>
      <c r="J1639" s="26"/>
      <c r="K1639" s="26">
        <v>0</v>
      </c>
      <c r="L1639" s="26">
        <v>0</v>
      </c>
      <c r="M1639" s="26">
        <v>0</v>
      </c>
      <c r="N1639" s="26">
        <v>0</v>
      </c>
      <c r="O1639" s="26">
        <v>0</v>
      </c>
      <c r="P1639" s="26">
        <v>0</v>
      </c>
      <c r="Q1639" s="26">
        <v>0</v>
      </c>
      <c r="R1639" s="26">
        <v>0</v>
      </c>
      <c r="S1639" s="26">
        <v>0</v>
      </c>
      <c r="T1639" s="26">
        <v>0</v>
      </c>
      <c r="U1639" s="26">
        <v>0</v>
      </c>
      <c r="V1639" s="26">
        <v>0</v>
      </c>
      <c r="W1639" s="26">
        <v>0</v>
      </c>
      <c r="X1639" s="26">
        <v>0</v>
      </c>
      <c r="Y1639" s="26">
        <v>0</v>
      </c>
      <c r="Z1639" s="26">
        <v>0</v>
      </c>
      <c r="AA1639" s="26">
        <v>0</v>
      </c>
      <c r="AB1639" s="26">
        <v>0</v>
      </c>
      <c r="AC1639" s="26">
        <v>0</v>
      </c>
      <c r="AD1639" s="26">
        <v>0</v>
      </c>
      <c r="AE1639" s="26">
        <v>0</v>
      </c>
      <c r="AF1639" s="26">
        <v>0</v>
      </c>
      <c r="AG1639" s="26"/>
      <c r="AH1639" s="26">
        <v>0</v>
      </c>
    </row>
    <row r="1640" spans="1:34" x14ac:dyDescent="0.2">
      <c r="A1640" s="12" t="s">
        <v>232</v>
      </c>
      <c r="B1640" s="12" t="s">
        <v>231</v>
      </c>
      <c r="C1640" s="12" t="s">
        <v>163</v>
      </c>
      <c r="D1640" s="12" t="s">
        <v>15</v>
      </c>
      <c r="E1640" s="12" t="s">
        <v>8</v>
      </c>
      <c r="F1640" s="12" t="s">
        <v>17</v>
      </c>
      <c r="G1640" s="26"/>
      <c r="H1640" s="26">
        <v>0</v>
      </c>
      <c r="I1640" s="26"/>
      <c r="J1640" s="26"/>
      <c r="K1640" s="26"/>
      <c r="L1640" s="26">
        <v>0</v>
      </c>
      <c r="M1640" s="26">
        <v>0</v>
      </c>
      <c r="N1640" s="26">
        <v>0</v>
      </c>
      <c r="O1640" s="26">
        <v>0</v>
      </c>
      <c r="P1640" s="26">
        <v>0</v>
      </c>
      <c r="Q1640" s="26">
        <v>0</v>
      </c>
      <c r="R1640" s="26">
        <v>0</v>
      </c>
      <c r="S1640" s="26">
        <v>0</v>
      </c>
      <c r="T1640" s="26">
        <v>0</v>
      </c>
      <c r="U1640" s="26">
        <v>0</v>
      </c>
      <c r="V1640" s="26">
        <v>0</v>
      </c>
      <c r="W1640" s="26">
        <v>0</v>
      </c>
      <c r="X1640" s="26">
        <v>0</v>
      </c>
      <c r="Y1640" s="26">
        <v>0</v>
      </c>
      <c r="Z1640" s="26">
        <v>0</v>
      </c>
      <c r="AA1640" s="26">
        <v>0</v>
      </c>
      <c r="AB1640" s="26">
        <v>0</v>
      </c>
      <c r="AC1640" s="26">
        <v>0</v>
      </c>
      <c r="AD1640" s="26">
        <v>0</v>
      </c>
      <c r="AE1640" s="26">
        <v>0</v>
      </c>
      <c r="AF1640" s="26">
        <v>0</v>
      </c>
      <c r="AG1640" s="26"/>
      <c r="AH1640" s="26">
        <v>0</v>
      </c>
    </row>
    <row r="1641" spans="1:34" x14ac:dyDescent="0.2">
      <c r="A1641" s="12" t="s">
        <v>232</v>
      </c>
      <c r="B1641" s="12" t="s">
        <v>231</v>
      </c>
      <c r="C1641" s="12" t="s">
        <v>0</v>
      </c>
      <c r="D1641" s="12" t="s">
        <v>15</v>
      </c>
      <c r="E1641" s="12" t="s">
        <v>13</v>
      </c>
      <c r="F1641" s="12" t="s">
        <v>18</v>
      </c>
      <c r="G1641" s="26"/>
      <c r="H1641" s="26">
        <v>0</v>
      </c>
      <c r="I1641" s="26"/>
      <c r="J1641" s="26"/>
      <c r="K1641" s="26"/>
      <c r="L1641" s="26"/>
      <c r="M1641" s="26"/>
      <c r="N1641" s="26"/>
      <c r="O1641" s="26"/>
      <c r="P1641" s="26"/>
      <c r="Q1641" s="26"/>
      <c r="R1641" s="26"/>
      <c r="S1641" s="26"/>
      <c r="T1641" s="26"/>
      <c r="U1641" s="26"/>
      <c r="V1641" s="26"/>
      <c r="W1641" s="26">
        <v>0</v>
      </c>
      <c r="X1641" s="26">
        <v>0</v>
      </c>
      <c r="Y1641" s="26">
        <v>0</v>
      </c>
      <c r="Z1641" s="26">
        <v>0</v>
      </c>
      <c r="AA1641" s="26">
        <v>0</v>
      </c>
      <c r="AB1641" s="26">
        <v>0</v>
      </c>
      <c r="AC1641" s="26">
        <v>0</v>
      </c>
      <c r="AD1641" s="26">
        <v>0</v>
      </c>
      <c r="AE1641" s="26">
        <v>0</v>
      </c>
      <c r="AF1641" s="26">
        <v>0</v>
      </c>
      <c r="AG1641" s="26"/>
      <c r="AH1641" s="26">
        <v>0</v>
      </c>
    </row>
    <row r="1642" spans="1:34" x14ac:dyDescent="0.2">
      <c r="A1642" s="12" t="s">
        <v>232</v>
      </c>
      <c r="B1642" s="12" t="s">
        <v>231</v>
      </c>
      <c r="C1642" s="12" t="s">
        <v>21</v>
      </c>
      <c r="D1642" s="12" t="s">
        <v>15</v>
      </c>
      <c r="E1642" s="12" t="s">
        <v>13</v>
      </c>
      <c r="F1642" s="12" t="s">
        <v>18</v>
      </c>
      <c r="G1642" s="26"/>
      <c r="H1642" s="26"/>
      <c r="I1642" s="26"/>
      <c r="J1642" s="26"/>
      <c r="K1642" s="26"/>
      <c r="L1642" s="26"/>
      <c r="M1642" s="26"/>
      <c r="N1642" s="26"/>
      <c r="O1642" s="26"/>
      <c r="P1642" s="26"/>
      <c r="Q1642" s="26"/>
      <c r="R1642" s="26"/>
      <c r="S1642" s="26"/>
      <c r="T1642" s="26"/>
      <c r="U1642" s="26">
        <v>0</v>
      </c>
      <c r="V1642" s="26">
        <v>0</v>
      </c>
      <c r="W1642" s="26">
        <v>0</v>
      </c>
      <c r="X1642" s="26">
        <v>0</v>
      </c>
      <c r="Y1642" s="26">
        <v>0</v>
      </c>
      <c r="Z1642" s="26">
        <v>0</v>
      </c>
      <c r="AA1642" s="26">
        <v>0</v>
      </c>
      <c r="AB1642" s="26">
        <v>0</v>
      </c>
      <c r="AC1642" s="26">
        <v>0</v>
      </c>
      <c r="AD1642" s="26">
        <v>0</v>
      </c>
      <c r="AE1642" s="26">
        <v>0</v>
      </c>
      <c r="AF1642" s="26">
        <v>0</v>
      </c>
      <c r="AG1642" s="26"/>
      <c r="AH1642" s="26">
        <v>0</v>
      </c>
    </row>
    <row r="1643" spans="1:34" x14ac:dyDescent="0.2">
      <c r="A1643" s="12" t="s">
        <v>232</v>
      </c>
      <c r="B1643" s="12" t="s">
        <v>231</v>
      </c>
      <c r="C1643" s="12" t="s">
        <v>22</v>
      </c>
      <c r="D1643" s="12" t="s">
        <v>15</v>
      </c>
      <c r="E1643" s="12" t="s">
        <v>13</v>
      </c>
      <c r="F1643" s="12" t="s">
        <v>18</v>
      </c>
      <c r="G1643" s="26"/>
      <c r="H1643" s="26"/>
      <c r="I1643" s="26"/>
      <c r="J1643" s="26"/>
      <c r="K1643" s="26"/>
      <c r="L1643" s="26"/>
      <c r="M1643" s="26"/>
      <c r="N1643" s="26"/>
      <c r="O1643" s="26"/>
      <c r="P1643" s="26"/>
      <c r="Q1643" s="26"/>
      <c r="R1643" s="26"/>
      <c r="S1643" s="26"/>
      <c r="T1643" s="26"/>
      <c r="U1643" s="26">
        <v>0</v>
      </c>
      <c r="V1643" s="26">
        <v>0</v>
      </c>
      <c r="W1643" s="26">
        <v>0</v>
      </c>
      <c r="X1643" s="26">
        <v>0</v>
      </c>
      <c r="Y1643" s="26">
        <v>0</v>
      </c>
      <c r="Z1643" s="26">
        <v>0</v>
      </c>
      <c r="AA1643" s="26">
        <v>0</v>
      </c>
      <c r="AB1643" s="26">
        <v>0</v>
      </c>
      <c r="AC1643" s="26">
        <v>0</v>
      </c>
      <c r="AD1643" s="26">
        <v>0</v>
      </c>
      <c r="AE1643" s="26">
        <v>0</v>
      </c>
      <c r="AF1643" s="26">
        <v>0</v>
      </c>
      <c r="AG1643" s="26"/>
      <c r="AH1643" s="26">
        <v>0</v>
      </c>
    </row>
    <row r="1644" spans="1:34" x14ac:dyDescent="0.2">
      <c r="A1644" s="12" t="s">
        <v>232</v>
      </c>
      <c r="B1644" s="12" t="s">
        <v>231</v>
      </c>
      <c r="C1644" s="12" t="s">
        <v>23</v>
      </c>
      <c r="D1644" s="12" t="s">
        <v>15</v>
      </c>
      <c r="E1644" s="12" t="s">
        <v>13</v>
      </c>
      <c r="F1644" s="12" t="s">
        <v>18</v>
      </c>
      <c r="G1644" s="26"/>
      <c r="H1644" s="26"/>
      <c r="I1644" s="26"/>
      <c r="J1644" s="26"/>
      <c r="K1644" s="26"/>
      <c r="L1644" s="26"/>
      <c r="M1644" s="26"/>
      <c r="N1644" s="26"/>
      <c r="O1644" s="26"/>
      <c r="P1644" s="26"/>
      <c r="Q1644" s="26"/>
      <c r="R1644" s="26"/>
      <c r="S1644" s="26"/>
      <c r="T1644" s="26"/>
      <c r="U1644" s="26">
        <v>0</v>
      </c>
      <c r="V1644" s="26">
        <v>0</v>
      </c>
      <c r="W1644" s="26">
        <v>0</v>
      </c>
      <c r="X1644" s="26">
        <v>0</v>
      </c>
      <c r="Y1644" s="26">
        <v>0</v>
      </c>
      <c r="Z1644" s="26">
        <v>0</v>
      </c>
      <c r="AA1644" s="26">
        <v>0</v>
      </c>
      <c r="AB1644" s="26">
        <v>0</v>
      </c>
      <c r="AC1644" s="26">
        <v>0</v>
      </c>
      <c r="AD1644" s="26">
        <v>0</v>
      </c>
      <c r="AE1644" s="26">
        <v>0</v>
      </c>
      <c r="AF1644" s="26">
        <v>0</v>
      </c>
      <c r="AG1644" s="26"/>
      <c r="AH1644" s="26">
        <v>0</v>
      </c>
    </row>
    <row r="1645" spans="1:34" x14ac:dyDescent="0.2">
      <c r="A1645" s="12" t="s">
        <v>232</v>
      </c>
      <c r="B1645" s="12" t="s">
        <v>231</v>
      </c>
      <c r="C1645" s="12" t="s">
        <v>24</v>
      </c>
      <c r="D1645" s="12" t="s">
        <v>15</v>
      </c>
      <c r="E1645" s="12" t="s">
        <v>13</v>
      </c>
      <c r="F1645" s="12" t="s">
        <v>18</v>
      </c>
      <c r="G1645" s="26"/>
      <c r="H1645" s="26"/>
      <c r="I1645" s="26"/>
      <c r="J1645" s="26"/>
      <c r="K1645" s="26"/>
      <c r="L1645" s="26"/>
      <c r="M1645" s="26"/>
      <c r="N1645" s="26"/>
      <c r="O1645" s="26"/>
      <c r="P1645" s="26"/>
      <c r="Q1645" s="26"/>
      <c r="R1645" s="26"/>
      <c r="S1645" s="26"/>
      <c r="T1645" s="26"/>
      <c r="U1645" s="26">
        <v>0</v>
      </c>
      <c r="V1645" s="26">
        <v>0</v>
      </c>
      <c r="W1645" s="26">
        <v>0</v>
      </c>
      <c r="X1645" s="26">
        <v>0</v>
      </c>
      <c r="Y1645" s="26">
        <v>0</v>
      </c>
      <c r="Z1645" s="26">
        <v>0</v>
      </c>
      <c r="AA1645" s="26">
        <v>0</v>
      </c>
      <c r="AB1645" s="26">
        <v>0</v>
      </c>
      <c r="AC1645" s="26">
        <v>0</v>
      </c>
      <c r="AD1645" s="26">
        <v>0</v>
      </c>
      <c r="AE1645" s="26">
        <v>0</v>
      </c>
      <c r="AF1645" s="26">
        <v>0</v>
      </c>
      <c r="AG1645" s="26"/>
      <c r="AH1645" s="26">
        <v>0</v>
      </c>
    </row>
    <row r="1646" spans="1:34" x14ac:dyDescent="0.2">
      <c r="A1646" s="12" t="s">
        <v>232</v>
      </c>
      <c r="B1646" s="12" t="s">
        <v>231</v>
      </c>
      <c r="C1646" s="12" t="s">
        <v>25</v>
      </c>
      <c r="D1646" s="12" t="s">
        <v>15</v>
      </c>
      <c r="E1646" s="12" t="s">
        <v>13</v>
      </c>
      <c r="F1646" s="12" t="s">
        <v>18</v>
      </c>
      <c r="G1646" s="26"/>
      <c r="H1646" s="26"/>
      <c r="I1646" s="26"/>
      <c r="J1646" s="26"/>
      <c r="K1646" s="26"/>
      <c r="L1646" s="26"/>
      <c r="M1646" s="26"/>
      <c r="N1646" s="26"/>
      <c r="O1646" s="26"/>
      <c r="P1646" s="26"/>
      <c r="Q1646" s="26"/>
      <c r="R1646" s="26"/>
      <c r="S1646" s="26"/>
      <c r="T1646" s="26"/>
      <c r="U1646" s="26">
        <v>0</v>
      </c>
      <c r="V1646" s="26">
        <v>0</v>
      </c>
      <c r="W1646" s="26">
        <v>0</v>
      </c>
      <c r="X1646" s="26">
        <v>0</v>
      </c>
      <c r="Y1646" s="26">
        <v>0</v>
      </c>
      <c r="Z1646" s="26">
        <v>0</v>
      </c>
      <c r="AA1646" s="26">
        <v>0</v>
      </c>
      <c r="AB1646" s="26">
        <v>0</v>
      </c>
      <c r="AC1646" s="26">
        <v>0</v>
      </c>
      <c r="AD1646" s="26">
        <v>0</v>
      </c>
      <c r="AE1646" s="26">
        <v>0</v>
      </c>
      <c r="AF1646" s="26"/>
      <c r="AG1646" s="26"/>
      <c r="AH1646" s="26">
        <v>0</v>
      </c>
    </row>
    <row r="1647" spans="1:34" x14ac:dyDescent="0.2">
      <c r="A1647" s="12" t="s">
        <v>232</v>
      </c>
      <c r="B1647" s="12" t="s">
        <v>231</v>
      </c>
      <c r="C1647" s="12" t="s">
        <v>26</v>
      </c>
      <c r="D1647" s="12" t="s">
        <v>15</v>
      </c>
      <c r="E1647" s="12" t="s">
        <v>13</v>
      </c>
      <c r="F1647" s="12" t="s">
        <v>18</v>
      </c>
      <c r="G1647" s="26"/>
      <c r="H1647" s="26"/>
      <c r="I1647" s="26"/>
      <c r="J1647" s="26"/>
      <c r="K1647" s="26"/>
      <c r="L1647" s="26"/>
      <c r="M1647" s="26"/>
      <c r="N1647" s="26"/>
      <c r="O1647" s="26"/>
      <c r="P1647" s="26"/>
      <c r="Q1647" s="26"/>
      <c r="R1647" s="26"/>
      <c r="S1647" s="26"/>
      <c r="T1647" s="26"/>
      <c r="U1647" s="26">
        <v>0</v>
      </c>
      <c r="V1647" s="26">
        <v>0</v>
      </c>
      <c r="W1647" s="26">
        <v>0</v>
      </c>
      <c r="X1647" s="26">
        <v>0</v>
      </c>
      <c r="Y1647" s="26">
        <v>0</v>
      </c>
      <c r="Z1647" s="26">
        <v>0</v>
      </c>
      <c r="AA1647" s="26">
        <v>0</v>
      </c>
      <c r="AB1647" s="26">
        <v>0</v>
      </c>
      <c r="AC1647" s="26">
        <v>0</v>
      </c>
      <c r="AD1647" s="26">
        <v>0</v>
      </c>
      <c r="AE1647" s="26">
        <v>0</v>
      </c>
      <c r="AF1647" s="26">
        <v>0</v>
      </c>
      <c r="AG1647" s="26"/>
      <c r="AH1647" s="26">
        <v>0</v>
      </c>
    </row>
    <row r="1648" spans="1:34" x14ac:dyDescent="0.2">
      <c r="A1648" s="12" t="s">
        <v>232</v>
      </c>
      <c r="B1648" s="12" t="s">
        <v>231</v>
      </c>
      <c r="C1648" s="12" t="s">
        <v>27</v>
      </c>
      <c r="D1648" s="12" t="s">
        <v>15</v>
      </c>
      <c r="E1648" s="12" t="s">
        <v>13</v>
      </c>
      <c r="F1648" s="12" t="s">
        <v>18</v>
      </c>
      <c r="G1648" s="26"/>
      <c r="H1648" s="26"/>
      <c r="I1648" s="26"/>
      <c r="J1648" s="26"/>
      <c r="K1648" s="26"/>
      <c r="L1648" s="26"/>
      <c r="M1648" s="26"/>
      <c r="N1648" s="26"/>
      <c r="O1648" s="26"/>
      <c r="P1648" s="26"/>
      <c r="Q1648" s="26"/>
      <c r="R1648" s="26"/>
      <c r="S1648" s="26"/>
      <c r="T1648" s="26"/>
      <c r="U1648" s="26">
        <v>0</v>
      </c>
      <c r="V1648" s="26">
        <v>0</v>
      </c>
      <c r="W1648" s="26">
        <v>0</v>
      </c>
      <c r="X1648" s="26">
        <v>0</v>
      </c>
      <c r="Y1648" s="26">
        <v>0</v>
      </c>
      <c r="Z1648" s="26">
        <v>0</v>
      </c>
      <c r="AA1648" s="26">
        <v>0</v>
      </c>
      <c r="AB1648" s="26">
        <v>0</v>
      </c>
      <c r="AC1648" s="26">
        <v>0</v>
      </c>
      <c r="AD1648" s="26">
        <v>0</v>
      </c>
      <c r="AE1648" s="26">
        <v>0</v>
      </c>
      <c r="AF1648" s="26"/>
      <c r="AG1648" s="26"/>
      <c r="AH1648" s="26">
        <v>0</v>
      </c>
    </row>
    <row r="1649" spans="1:34" x14ac:dyDescent="0.2">
      <c r="A1649" s="12" t="s">
        <v>232</v>
      </c>
      <c r="B1649" s="12" t="s">
        <v>231</v>
      </c>
      <c r="C1649" s="12" t="s">
        <v>28</v>
      </c>
      <c r="D1649" s="12" t="s">
        <v>15</v>
      </c>
      <c r="E1649" s="12" t="s">
        <v>13</v>
      </c>
      <c r="F1649" s="12" t="s">
        <v>18</v>
      </c>
      <c r="G1649" s="26"/>
      <c r="H1649" s="26"/>
      <c r="I1649" s="26"/>
      <c r="J1649" s="26"/>
      <c r="K1649" s="26"/>
      <c r="L1649" s="26"/>
      <c r="M1649" s="26"/>
      <c r="N1649" s="26"/>
      <c r="O1649" s="26"/>
      <c r="P1649" s="26"/>
      <c r="Q1649" s="26"/>
      <c r="R1649" s="26"/>
      <c r="S1649" s="26"/>
      <c r="T1649" s="26"/>
      <c r="U1649" s="26">
        <v>0</v>
      </c>
      <c r="V1649" s="26">
        <v>0</v>
      </c>
      <c r="W1649" s="26">
        <v>0</v>
      </c>
      <c r="X1649" s="26">
        <v>0</v>
      </c>
      <c r="Y1649" s="26">
        <v>0</v>
      </c>
      <c r="Z1649" s="26">
        <v>0</v>
      </c>
      <c r="AA1649" s="26">
        <v>0</v>
      </c>
      <c r="AB1649" s="26">
        <v>0</v>
      </c>
      <c r="AC1649" s="26">
        <v>0</v>
      </c>
      <c r="AD1649" s="26">
        <v>0</v>
      </c>
      <c r="AE1649" s="26">
        <v>0</v>
      </c>
      <c r="AF1649" s="26"/>
      <c r="AG1649" s="26"/>
      <c r="AH1649" s="26">
        <v>0</v>
      </c>
    </row>
    <row r="1650" spans="1:34" x14ac:dyDescent="0.2">
      <c r="A1650" s="12" t="s">
        <v>232</v>
      </c>
      <c r="B1650" s="12" t="s">
        <v>231</v>
      </c>
      <c r="C1650" s="12" t="s">
        <v>29</v>
      </c>
      <c r="D1650" s="12" t="s">
        <v>15</v>
      </c>
      <c r="E1650" s="12" t="s">
        <v>13</v>
      </c>
      <c r="F1650" s="12" t="s">
        <v>18</v>
      </c>
      <c r="G1650" s="26"/>
      <c r="H1650" s="26"/>
      <c r="I1650" s="26"/>
      <c r="J1650" s="26"/>
      <c r="K1650" s="26"/>
      <c r="L1650" s="26"/>
      <c r="M1650" s="26"/>
      <c r="N1650" s="26"/>
      <c r="O1650" s="26"/>
      <c r="P1650" s="26"/>
      <c r="Q1650" s="26"/>
      <c r="R1650" s="26"/>
      <c r="S1650" s="26"/>
      <c r="T1650" s="26"/>
      <c r="U1650" s="26">
        <v>0</v>
      </c>
      <c r="V1650" s="26">
        <v>0</v>
      </c>
      <c r="W1650" s="26">
        <v>0</v>
      </c>
      <c r="X1650" s="26">
        <v>0</v>
      </c>
      <c r="Y1650" s="26">
        <v>0</v>
      </c>
      <c r="Z1650" s="26">
        <v>0</v>
      </c>
      <c r="AA1650" s="26">
        <v>0</v>
      </c>
      <c r="AB1650" s="26">
        <v>0</v>
      </c>
      <c r="AC1650" s="26">
        <v>0</v>
      </c>
      <c r="AD1650" s="26">
        <v>0</v>
      </c>
      <c r="AE1650" s="26">
        <v>0</v>
      </c>
      <c r="AF1650" s="26"/>
      <c r="AG1650" s="26"/>
      <c r="AH1650" s="26">
        <v>0</v>
      </c>
    </row>
    <row r="1651" spans="1:34" x14ac:dyDescent="0.2">
      <c r="A1651" s="12" t="s">
        <v>232</v>
      </c>
      <c r="B1651" s="12" t="s">
        <v>231</v>
      </c>
      <c r="C1651" s="12" t="s">
        <v>30</v>
      </c>
      <c r="D1651" s="12" t="s">
        <v>15</v>
      </c>
      <c r="E1651" s="12" t="s">
        <v>13</v>
      </c>
      <c r="F1651" s="12" t="s">
        <v>18</v>
      </c>
      <c r="G1651" s="26"/>
      <c r="H1651" s="26"/>
      <c r="I1651" s="26"/>
      <c r="J1651" s="26"/>
      <c r="K1651" s="26"/>
      <c r="L1651" s="26"/>
      <c r="M1651" s="26"/>
      <c r="N1651" s="26"/>
      <c r="O1651" s="26"/>
      <c r="P1651" s="26"/>
      <c r="Q1651" s="26"/>
      <c r="R1651" s="26"/>
      <c r="S1651" s="26"/>
      <c r="T1651" s="26"/>
      <c r="U1651" s="26">
        <v>0</v>
      </c>
      <c r="V1651" s="26">
        <v>0</v>
      </c>
      <c r="W1651" s="26">
        <v>0</v>
      </c>
      <c r="X1651" s="26">
        <v>0</v>
      </c>
      <c r="Y1651" s="26">
        <v>0</v>
      </c>
      <c r="Z1651" s="26">
        <v>0</v>
      </c>
      <c r="AA1651" s="26">
        <v>0</v>
      </c>
      <c r="AB1651" s="26">
        <v>0</v>
      </c>
      <c r="AC1651" s="26">
        <v>0</v>
      </c>
      <c r="AD1651" s="26">
        <v>0</v>
      </c>
      <c r="AE1651" s="26">
        <v>0</v>
      </c>
      <c r="AF1651" s="26">
        <v>0</v>
      </c>
      <c r="AG1651" s="26"/>
      <c r="AH1651" s="26">
        <v>0</v>
      </c>
    </row>
    <row r="1652" spans="1:34" x14ac:dyDescent="0.2">
      <c r="A1652" s="12" t="s">
        <v>232</v>
      </c>
      <c r="B1652" s="12" t="s">
        <v>231</v>
      </c>
      <c r="C1652" s="12" t="s">
        <v>31</v>
      </c>
      <c r="D1652" s="12" t="s">
        <v>15</v>
      </c>
      <c r="E1652" s="12" t="s">
        <v>13</v>
      </c>
      <c r="F1652" s="12" t="s">
        <v>18</v>
      </c>
      <c r="G1652" s="26"/>
      <c r="H1652" s="26"/>
      <c r="I1652" s="26"/>
      <c r="J1652" s="26"/>
      <c r="K1652" s="26"/>
      <c r="L1652" s="26"/>
      <c r="M1652" s="26"/>
      <c r="N1652" s="26"/>
      <c r="O1652" s="26"/>
      <c r="P1652" s="26"/>
      <c r="Q1652" s="26"/>
      <c r="R1652" s="26"/>
      <c r="S1652" s="26"/>
      <c r="T1652" s="26"/>
      <c r="U1652" s="26">
        <v>0</v>
      </c>
      <c r="V1652" s="26">
        <v>0</v>
      </c>
      <c r="W1652" s="26">
        <v>0</v>
      </c>
      <c r="X1652" s="26">
        <v>0</v>
      </c>
      <c r="Y1652" s="26">
        <v>0</v>
      </c>
      <c r="Z1652" s="26">
        <v>0</v>
      </c>
      <c r="AA1652" s="26">
        <v>0</v>
      </c>
      <c r="AB1652" s="26">
        <v>0</v>
      </c>
      <c r="AC1652" s="26">
        <v>0</v>
      </c>
      <c r="AD1652" s="26">
        <v>0</v>
      </c>
      <c r="AE1652" s="26">
        <v>0</v>
      </c>
      <c r="AF1652" s="26">
        <v>0</v>
      </c>
      <c r="AG1652" s="26"/>
      <c r="AH1652" s="26">
        <v>0</v>
      </c>
    </row>
    <row r="1653" spans="1:34" x14ac:dyDescent="0.2">
      <c r="A1653" s="12" t="s">
        <v>232</v>
      </c>
      <c r="B1653" s="12" t="s">
        <v>231</v>
      </c>
      <c r="C1653" s="12" t="s">
        <v>32</v>
      </c>
      <c r="D1653" s="12" t="s">
        <v>15</v>
      </c>
      <c r="E1653" s="12" t="s">
        <v>13</v>
      </c>
      <c r="F1653" s="12" t="s">
        <v>18</v>
      </c>
      <c r="G1653" s="26"/>
      <c r="H1653" s="26"/>
      <c r="I1653" s="26"/>
      <c r="J1653" s="26"/>
      <c r="K1653" s="26"/>
      <c r="L1653" s="26"/>
      <c r="M1653" s="26"/>
      <c r="N1653" s="26"/>
      <c r="O1653" s="26"/>
      <c r="P1653" s="26"/>
      <c r="Q1653" s="26"/>
      <c r="R1653" s="26"/>
      <c r="S1653" s="26"/>
      <c r="T1653" s="26"/>
      <c r="U1653" s="26">
        <v>0</v>
      </c>
      <c r="V1653" s="26">
        <v>0</v>
      </c>
      <c r="W1653" s="26">
        <v>0</v>
      </c>
      <c r="X1653" s="26">
        <v>0</v>
      </c>
      <c r="Y1653" s="26">
        <v>0</v>
      </c>
      <c r="Z1653" s="26">
        <v>0</v>
      </c>
      <c r="AA1653" s="26">
        <v>0</v>
      </c>
      <c r="AB1653" s="26">
        <v>0</v>
      </c>
      <c r="AC1653" s="26">
        <v>0</v>
      </c>
      <c r="AD1653" s="26">
        <v>0</v>
      </c>
      <c r="AE1653" s="26">
        <v>0</v>
      </c>
      <c r="AF1653" s="26">
        <v>0</v>
      </c>
      <c r="AG1653" s="26"/>
      <c r="AH1653" s="26">
        <v>0</v>
      </c>
    </row>
    <row r="1654" spans="1:34" x14ac:dyDescent="0.2">
      <c r="A1654" s="12" t="s">
        <v>232</v>
      </c>
      <c r="B1654" s="12" t="s">
        <v>231</v>
      </c>
      <c r="C1654" s="12" t="s">
        <v>33</v>
      </c>
      <c r="D1654" s="12" t="s">
        <v>15</v>
      </c>
      <c r="E1654" s="12" t="s">
        <v>13</v>
      </c>
      <c r="F1654" s="12" t="s">
        <v>18</v>
      </c>
      <c r="G1654" s="26"/>
      <c r="H1654" s="26"/>
      <c r="I1654" s="26"/>
      <c r="J1654" s="26"/>
      <c r="K1654" s="26"/>
      <c r="L1654" s="26"/>
      <c r="M1654" s="26"/>
      <c r="N1654" s="26"/>
      <c r="O1654" s="26"/>
      <c r="P1654" s="26"/>
      <c r="Q1654" s="26">
        <v>0</v>
      </c>
      <c r="R1654" s="26"/>
      <c r="S1654" s="26"/>
      <c r="T1654" s="26"/>
      <c r="U1654" s="26"/>
      <c r="V1654" s="26"/>
      <c r="W1654" s="26">
        <v>0</v>
      </c>
      <c r="X1654" s="26">
        <v>0</v>
      </c>
      <c r="Y1654" s="26">
        <v>0</v>
      </c>
      <c r="Z1654" s="26">
        <v>0</v>
      </c>
      <c r="AA1654" s="26">
        <v>0</v>
      </c>
      <c r="AB1654" s="26">
        <v>0</v>
      </c>
      <c r="AC1654" s="26">
        <v>0</v>
      </c>
      <c r="AD1654" s="26">
        <v>0</v>
      </c>
      <c r="AE1654" s="26">
        <v>0</v>
      </c>
      <c r="AF1654" s="26">
        <v>0</v>
      </c>
      <c r="AG1654" s="26"/>
      <c r="AH1654" s="26">
        <v>0</v>
      </c>
    </row>
    <row r="1655" spans="1:34" x14ac:dyDescent="0.2">
      <c r="A1655" s="12" t="s">
        <v>232</v>
      </c>
      <c r="B1655" s="12" t="s">
        <v>231</v>
      </c>
      <c r="C1655" s="12" t="s">
        <v>34</v>
      </c>
      <c r="D1655" s="12" t="s">
        <v>15</v>
      </c>
      <c r="E1655" s="12" t="s">
        <v>13</v>
      </c>
      <c r="F1655" s="12" t="s">
        <v>18</v>
      </c>
      <c r="G1655" s="26"/>
      <c r="H1655" s="26"/>
      <c r="I1655" s="26"/>
      <c r="J1655" s="26"/>
      <c r="K1655" s="26"/>
      <c r="L1655" s="26"/>
      <c r="M1655" s="26"/>
      <c r="N1655" s="26"/>
      <c r="O1655" s="26"/>
      <c r="P1655" s="26"/>
      <c r="Q1655" s="26"/>
      <c r="R1655" s="26"/>
      <c r="S1655" s="26"/>
      <c r="T1655" s="26"/>
      <c r="U1655" s="26">
        <v>0</v>
      </c>
      <c r="V1655" s="26">
        <v>0</v>
      </c>
      <c r="W1655" s="26">
        <v>0</v>
      </c>
      <c r="X1655" s="26">
        <v>0</v>
      </c>
      <c r="Y1655" s="26">
        <v>0</v>
      </c>
      <c r="Z1655" s="26">
        <v>0</v>
      </c>
      <c r="AA1655" s="26">
        <v>0</v>
      </c>
      <c r="AB1655" s="26">
        <v>0</v>
      </c>
      <c r="AC1655" s="26">
        <v>0</v>
      </c>
      <c r="AD1655" s="26">
        <v>0</v>
      </c>
      <c r="AE1655" s="26">
        <v>0</v>
      </c>
      <c r="AF1655" s="26">
        <v>0</v>
      </c>
      <c r="AG1655" s="26"/>
      <c r="AH1655" s="26">
        <v>0</v>
      </c>
    </row>
    <row r="1656" spans="1:34" x14ac:dyDescent="0.2">
      <c r="A1656" s="12" t="s">
        <v>232</v>
      </c>
      <c r="B1656" s="12" t="s">
        <v>231</v>
      </c>
      <c r="C1656" s="12" t="s">
        <v>35</v>
      </c>
      <c r="D1656" s="12" t="s">
        <v>15</v>
      </c>
      <c r="E1656" s="12" t="s">
        <v>13</v>
      </c>
      <c r="F1656" s="12" t="s">
        <v>18</v>
      </c>
      <c r="G1656" s="26"/>
      <c r="H1656" s="26"/>
      <c r="I1656" s="26"/>
      <c r="J1656" s="26"/>
      <c r="K1656" s="26"/>
      <c r="L1656" s="26"/>
      <c r="M1656" s="26"/>
      <c r="N1656" s="26"/>
      <c r="O1656" s="26"/>
      <c r="P1656" s="26"/>
      <c r="Q1656" s="26"/>
      <c r="R1656" s="26"/>
      <c r="S1656" s="26"/>
      <c r="T1656" s="26"/>
      <c r="U1656" s="26">
        <v>0</v>
      </c>
      <c r="V1656" s="26">
        <v>0</v>
      </c>
      <c r="W1656" s="26">
        <v>0</v>
      </c>
      <c r="X1656" s="26">
        <v>0</v>
      </c>
      <c r="Y1656" s="26">
        <v>0</v>
      </c>
      <c r="Z1656" s="26">
        <v>0</v>
      </c>
      <c r="AA1656" s="26">
        <v>0</v>
      </c>
      <c r="AB1656" s="26">
        <v>0</v>
      </c>
      <c r="AC1656" s="26">
        <v>0</v>
      </c>
      <c r="AD1656" s="26">
        <v>0</v>
      </c>
      <c r="AE1656" s="26">
        <v>0</v>
      </c>
      <c r="AF1656" s="26">
        <v>0</v>
      </c>
      <c r="AG1656" s="26"/>
      <c r="AH1656" s="26">
        <v>0</v>
      </c>
    </row>
    <row r="1657" spans="1:34" x14ac:dyDescent="0.2">
      <c r="A1657" s="12" t="s">
        <v>232</v>
      </c>
      <c r="B1657" s="12" t="s">
        <v>231</v>
      </c>
      <c r="C1657" s="12" t="s">
        <v>36</v>
      </c>
      <c r="D1657" s="12" t="s">
        <v>15</v>
      </c>
      <c r="E1657" s="12" t="s">
        <v>13</v>
      </c>
      <c r="F1657" s="12" t="s">
        <v>18</v>
      </c>
      <c r="G1657" s="26"/>
      <c r="H1657" s="26"/>
      <c r="I1657" s="26"/>
      <c r="J1657" s="26"/>
      <c r="K1657" s="26"/>
      <c r="L1657" s="26"/>
      <c r="M1657" s="26"/>
      <c r="N1657" s="26"/>
      <c r="O1657" s="26"/>
      <c r="P1657" s="26"/>
      <c r="Q1657" s="26"/>
      <c r="R1657" s="26"/>
      <c r="S1657" s="26"/>
      <c r="T1657" s="26"/>
      <c r="U1657" s="26">
        <v>0</v>
      </c>
      <c r="V1657" s="26">
        <v>0</v>
      </c>
      <c r="W1657" s="26">
        <v>0</v>
      </c>
      <c r="X1657" s="26">
        <v>0</v>
      </c>
      <c r="Y1657" s="26">
        <v>0</v>
      </c>
      <c r="Z1657" s="26">
        <v>0</v>
      </c>
      <c r="AA1657" s="26">
        <v>0</v>
      </c>
      <c r="AB1657" s="26">
        <v>0</v>
      </c>
      <c r="AC1657" s="26">
        <v>0</v>
      </c>
      <c r="AD1657" s="26">
        <v>0</v>
      </c>
      <c r="AE1657" s="26">
        <v>0</v>
      </c>
      <c r="AF1657" s="26">
        <v>0</v>
      </c>
      <c r="AG1657" s="26"/>
      <c r="AH1657" s="26">
        <v>0</v>
      </c>
    </row>
    <row r="1658" spans="1:34" x14ac:dyDescent="0.2">
      <c r="A1658" s="12" t="s">
        <v>232</v>
      </c>
      <c r="B1658" s="12" t="s">
        <v>231</v>
      </c>
      <c r="C1658" s="12" t="s">
        <v>37</v>
      </c>
      <c r="D1658" s="12" t="s">
        <v>15</v>
      </c>
      <c r="E1658" s="12" t="s">
        <v>13</v>
      </c>
      <c r="F1658" s="12" t="s">
        <v>18</v>
      </c>
      <c r="G1658" s="26"/>
      <c r="H1658" s="26"/>
      <c r="I1658" s="26"/>
      <c r="J1658" s="26"/>
      <c r="K1658" s="26"/>
      <c r="L1658" s="26"/>
      <c r="M1658" s="26"/>
      <c r="N1658" s="26"/>
      <c r="O1658" s="26"/>
      <c r="P1658" s="26"/>
      <c r="Q1658" s="26"/>
      <c r="R1658" s="26"/>
      <c r="S1658" s="26"/>
      <c r="T1658" s="26"/>
      <c r="U1658" s="26">
        <v>0</v>
      </c>
      <c r="V1658" s="26">
        <v>0</v>
      </c>
      <c r="W1658" s="26">
        <v>0</v>
      </c>
      <c r="X1658" s="26">
        <v>-1</v>
      </c>
      <c r="Y1658" s="26">
        <v>0</v>
      </c>
      <c r="Z1658" s="26">
        <v>0</v>
      </c>
      <c r="AA1658" s="26">
        <v>0</v>
      </c>
      <c r="AB1658" s="26">
        <v>0</v>
      </c>
      <c r="AC1658" s="26">
        <v>0</v>
      </c>
      <c r="AD1658" s="26">
        <v>0</v>
      </c>
      <c r="AE1658" s="26">
        <v>0</v>
      </c>
      <c r="AF1658" s="26">
        <v>0</v>
      </c>
      <c r="AG1658" s="26"/>
      <c r="AH1658" s="26">
        <v>0</v>
      </c>
    </row>
    <row r="1659" spans="1:34" x14ac:dyDescent="0.2">
      <c r="A1659" s="12" t="s">
        <v>232</v>
      </c>
      <c r="B1659" s="12" t="s">
        <v>231</v>
      </c>
      <c r="C1659" s="12" t="s">
        <v>38</v>
      </c>
      <c r="D1659" s="12" t="s">
        <v>15</v>
      </c>
      <c r="E1659" s="12" t="s">
        <v>13</v>
      </c>
      <c r="F1659" s="12" t="s">
        <v>18</v>
      </c>
      <c r="G1659" s="26"/>
      <c r="H1659" s="26"/>
      <c r="I1659" s="26"/>
      <c r="J1659" s="26"/>
      <c r="K1659" s="26"/>
      <c r="L1659" s="26"/>
      <c r="M1659" s="26"/>
      <c r="N1659" s="26"/>
      <c r="O1659" s="26"/>
      <c r="P1659" s="26"/>
      <c r="Q1659" s="26"/>
      <c r="R1659" s="26"/>
      <c r="S1659" s="26"/>
      <c r="T1659" s="26"/>
      <c r="U1659" s="26">
        <v>0</v>
      </c>
      <c r="V1659" s="26">
        <v>0</v>
      </c>
      <c r="W1659" s="26">
        <v>0</v>
      </c>
      <c r="X1659" s="26">
        <v>0</v>
      </c>
      <c r="Y1659" s="26">
        <v>0</v>
      </c>
      <c r="Z1659" s="26">
        <v>0</v>
      </c>
      <c r="AA1659" s="26">
        <v>0</v>
      </c>
      <c r="AB1659" s="26">
        <v>0</v>
      </c>
      <c r="AC1659" s="26">
        <v>0</v>
      </c>
      <c r="AD1659" s="26">
        <v>0</v>
      </c>
      <c r="AE1659" s="26">
        <v>0</v>
      </c>
      <c r="AF1659" s="26">
        <v>0</v>
      </c>
      <c r="AG1659" s="26"/>
      <c r="AH1659" s="26">
        <v>0</v>
      </c>
    </row>
    <row r="1660" spans="1:34" x14ac:dyDescent="0.2">
      <c r="A1660" s="12" t="s">
        <v>232</v>
      </c>
      <c r="B1660" s="12" t="s">
        <v>231</v>
      </c>
      <c r="C1660" s="12" t="s">
        <v>39</v>
      </c>
      <c r="D1660" s="12" t="s">
        <v>15</v>
      </c>
      <c r="E1660" s="12" t="s">
        <v>13</v>
      </c>
      <c r="F1660" s="12" t="s">
        <v>18</v>
      </c>
      <c r="G1660" s="26"/>
      <c r="H1660" s="26"/>
      <c r="I1660" s="26"/>
      <c r="J1660" s="26"/>
      <c r="K1660" s="26"/>
      <c r="L1660" s="26"/>
      <c r="M1660" s="26"/>
      <c r="N1660" s="26"/>
      <c r="O1660" s="26"/>
      <c r="P1660" s="26"/>
      <c r="Q1660" s="26"/>
      <c r="R1660" s="26"/>
      <c r="S1660" s="26">
        <v>0</v>
      </c>
      <c r="T1660" s="26">
        <v>0</v>
      </c>
      <c r="U1660" s="26">
        <v>0</v>
      </c>
      <c r="V1660" s="26">
        <v>0</v>
      </c>
      <c r="W1660" s="26">
        <v>0</v>
      </c>
      <c r="X1660" s="26">
        <v>0</v>
      </c>
      <c r="Y1660" s="26">
        <v>0</v>
      </c>
      <c r="Z1660" s="26">
        <v>0</v>
      </c>
      <c r="AA1660" s="26">
        <v>0</v>
      </c>
      <c r="AB1660" s="26">
        <v>0</v>
      </c>
      <c r="AC1660" s="26">
        <v>0</v>
      </c>
      <c r="AD1660" s="26">
        <v>0</v>
      </c>
      <c r="AE1660" s="26">
        <v>0</v>
      </c>
      <c r="AF1660" s="26"/>
      <c r="AG1660" s="26"/>
      <c r="AH1660" s="26">
        <v>0</v>
      </c>
    </row>
    <row r="1661" spans="1:34" x14ac:dyDescent="0.2">
      <c r="A1661" s="12" t="s">
        <v>232</v>
      </c>
      <c r="B1661" s="12" t="s">
        <v>231</v>
      </c>
      <c r="C1661" s="12" t="s">
        <v>40</v>
      </c>
      <c r="D1661" s="12" t="s">
        <v>15</v>
      </c>
      <c r="E1661" s="12" t="s">
        <v>13</v>
      </c>
      <c r="F1661" s="12" t="s">
        <v>18</v>
      </c>
      <c r="G1661" s="26"/>
      <c r="H1661" s="26"/>
      <c r="I1661" s="26"/>
      <c r="J1661" s="26"/>
      <c r="K1661" s="26"/>
      <c r="L1661" s="26"/>
      <c r="M1661" s="26"/>
      <c r="N1661" s="26"/>
      <c r="O1661" s="26"/>
      <c r="P1661" s="26"/>
      <c r="Q1661" s="26"/>
      <c r="R1661" s="26"/>
      <c r="S1661" s="26"/>
      <c r="T1661" s="26"/>
      <c r="U1661" s="26">
        <v>0</v>
      </c>
      <c r="V1661" s="26">
        <v>0</v>
      </c>
      <c r="W1661" s="26">
        <v>0</v>
      </c>
      <c r="X1661" s="26">
        <v>0</v>
      </c>
      <c r="Y1661" s="26">
        <v>0</v>
      </c>
      <c r="Z1661" s="26">
        <v>0</v>
      </c>
      <c r="AA1661" s="26">
        <v>0</v>
      </c>
      <c r="AB1661" s="26">
        <v>0</v>
      </c>
      <c r="AC1661" s="26">
        <v>0</v>
      </c>
      <c r="AD1661" s="26">
        <v>0</v>
      </c>
      <c r="AE1661" s="26">
        <v>0</v>
      </c>
      <c r="AF1661" s="26">
        <v>0</v>
      </c>
      <c r="AG1661" s="26"/>
      <c r="AH1661" s="26">
        <v>0</v>
      </c>
    </row>
    <row r="1662" spans="1:34" x14ac:dyDescent="0.2">
      <c r="A1662" s="12" t="s">
        <v>232</v>
      </c>
      <c r="B1662" s="12" t="s">
        <v>231</v>
      </c>
      <c r="C1662" s="12" t="s">
        <v>41</v>
      </c>
      <c r="D1662" s="12" t="s">
        <v>15</v>
      </c>
      <c r="E1662" s="12" t="s">
        <v>13</v>
      </c>
      <c r="F1662" s="12" t="s">
        <v>18</v>
      </c>
      <c r="G1662" s="26"/>
      <c r="H1662" s="26"/>
      <c r="I1662" s="26"/>
      <c r="J1662" s="26"/>
      <c r="K1662" s="26"/>
      <c r="L1662" s="26"/>
      <c r="M1662" s="26"/>
      <c r="N1662" s="26"/>
      <c r="O1662" s="26"/>
      <c r="P1662" s="26"/>
      <c r="Q1662" s="26"/>
      <c r="R1662" s="26"/>
      <c r="S1662" s="26"/>
      <c r="T1662" s="26"/>
      <c r="U1662" s="26">
        <v>0</v>
      </c>
      <c r="V1662" s="26">
        <v>0</v>
      </c>
      <c r="W1662" s="26">
        <v>0</v>
      </c>
      <c r="X1662" s="26">
        <v>0</v>
      </c>
      <c r="Y1662" s="26">
        <v>0</v>
      </c>
      <c r="Z1662" s="26">
        <v>0</v>
      </c>
      <c r="AA1662" s="26">
        <v>0</v>
      </c>
      <c r="AB1662" s="26">
        <v>0</v>
      </c>
      <c r="AC1662" s="26">
        <v>0</v>
      </c>
      <c r="AD1662" s="26">
        <v>0</v>
      </c>
      <c r="AE1662" s="26">
        <v>0</v>
      </c>
      <c r="AF1662" s="26">
        <v>0</v>
      </c>
      <c r="AG1662" s="26"/>
      <c r="AH1662" s="26">
        <v>0</v>
      </c>
    </row>
    <row r="1663" spans="1:34" x14ac:dyDescent="0.2">
      <c r="A1663" s="12" t="s">
        <v>232</v>
      </c>
      <c r="B1663" s="12" t="s">
        <v>231</v>
      </c>
      <c r="C1663" s="12" t="s">
        <v>42</v>
      </c>
      <c r="D1663" s="12" t="s">
        <v>15</v>
      </c>
      <c r="E1663" s="12" t="s">
        <v>13</v>
      </c>
      <c r="F1663" s="12" t="s">
        <v>18</v>
      </c>
      <c r="G1663" s="26"/>
      <c r="H1663" s="26"/>
      <c r="I1663" s="26"/>
      <c r="J1663" s="26"/>
      <c r="K1663" s="26"/>
      <c r="L1663" s="26"/>
      <c r="M1663" s="26"/>
      <c r="N1663" s="26"/>
      <c r="O1663" s="26"/>
      <c r="P1663" s="26"/>
      <c r="Q1663" s="26"/>
      <c r="R1663" s="26"/>
      <c r="S1663" s="26"/>
      <c r="T1663" s="26"/>
      <c r="U1663" s="26">
        <v>0</v>
      </c>
      <c r="V1663" s="26">
        <v>0</v>
      </c>
      <c r="W1663" s="26">
        <v>0</v>
      </c>
      <c r="X1663" s="26">
        <v>0</v>
      </c>
      <c r="Y1663" s="26">
        <v>0</v>
      </c>
      <c r="Z1663" s="26">
        <v>0</v>
      </c>
      <c r="AA1663" s="26">
        <v>0</v>
      </c>
      <c r="AB1663" s="26">
        <v>0</v>
      </c>
      <c r="AC1663" s="26">
        <v>0</v>
      </c>
      <c r="AD1663" s="26">
        <v>0</v>
      </c>
      <c r="AE1663" s="26">
        <v>0</v>
      </c>
      <c r="AF1663" s="26">
        <v>0</v>
      </c>
      <c r="AG1663" s="26"/>
      <c r="AH1663" s="26">
        <v>0</v>
      </c>
    </row>
    <row r="1664" spans="1:34" x14ac:dyDescent="0.2">
      <c r="A1664" s="12" t="s">
        <v>232</v>
      </c>
      <c r="B1664" s="12" t="s">
        <v>231</v>
      </c>
      <c r="C1664" s="12" t="s">
        <v>43</v>
      </c>
      <c r="D1664" s="12" t="s">
        <v>15</v>
      </c>
      <c r="E1664" s="12" t="s">
        <v>13</v>
      </c>
      <c r="F1664" s="12" t="s">
        <v>18</v>
      </c>
      <c r="G1664" s="26">
        <v>0</v>
      </c>
      <c r="H1664" s="26">
        <v>0</v>
      </c>
      <c r="I1664" s="26">
        <v>0</v>
      </c>
      <c r="J1664" s="26">
        <v>0</v>
      </c>
      <c r="K1664" s="26">
        <v>0</v>
      </c>
      <c r="L1664" s="26">
        <v>0</v>
      </c>
      <c r="M1664" s="26">
        <v>0</v>
      </c>
      <c r="N1664" s="26">
        <v>0</v>
      </c>
      <c r="O1664" s="26">
        <v>0</v>
      </c>
      <c r="P1664" s="26">
        <v>0</v>
      </c>
      <c r="Q1664" s="26">
        <v>0</v>
      </c>
      <c r="R1664" s="26">
        <v>0</v>
      </c>
      <c r="S1664" s="26">
        <v>0</v>
      </c>
      <c r="T1664" s="26">
        <v>0</v>
      </c>
      <c r="U1664" s="26">
        <v>0</v>
      </c>
      <c r="V1664" s="26">
        <v>0</v>
      </c>
      <c r="W1664" s="26">
        <v>0</v>
      </c>
      <c r="X1664" s="26">
        <v>0</v>
      </c>
      <c r="Y1664" s="26">
        <v>0</v>
      </c>
      <c r="Z1664" s="26">
        <v>0</v>
      </c>
      <c r="AA1664" s="26">
        <v>0</v>
      </c>
      <c r="AB1664" s="26">
        <v>0</v>
      </c>
      <c r="AC1664" s="26">
        <v>0</v>
      </c>
      <c r="AD1664" s="26">
        <v>0</v>
      </c>
      <c r="AE1664" s="26">
        <v>0</v>
      </c>
      <c r="AF1664" s="26">
        <v>0</v>
      </c>
      <c r="AG1664" s="26"/>
      <c r="AH1664" s="26">
        <v>0</v>
      </c>
    </row>
    <row r="1665" spans="1:34" x14ac:dyDescent="0.2">
      <c r="A1665" s="12" t="s">
        <v>232</v>
      </c>
      <c r="B1665" s="12" t="s">
        <v>231</v>
      </c>
      <c r="C1665" s="12" t="s">
        <v>44</v>
      </c>
      <c r="D1665" s="12" t="s">
        <v>15</v>
      </c>
      <c r="E1665" s="12" t="s">
        <v>13</v>
      </c>
      <c r="F1665" s="12" t="s">
        <v>18</v>
      </c>
      <c r="G1665" s="26"/>
      <c r="H1665" s="26"/>
      <c r="I1665" s="26"/>
      <c r="J1665" s="26"/>
      <c r="K1665" s="26"/>
      <c r="L1665" s="26"/>
      <c r="M1665" s="26"/>
      <c r="N1665" s="26"/>
      <c r="O1665" s="26"/>
      <c r="P1665" s="26"/>
      <c r="Q1665" s="26"/>
      <c r="R1665" s="26"/>
      <c r="S1665" s="26"/>
      <c r="T1665" s="26">
        <v>0</v>
      </c>
      <c r="U1665" s="26">
        <v>0</v>
      </c>
      <c r="V1665" s="26">
        <v>0</v>
      </c>
      <c r="W1665" s="26">
        <v>0</v>
      </c>
      <c r="X1665" s="26">
        <v>0</v>
      </c>
      <c r="Y1665" s="26">
        <v>0</v>
      </c>
      <c r="Z1665" s="26">
        <v>0</v>
      </c>
      <c r="AA1665" s="26">
        <v>0</v>
      </c>
      <c r="AB1665" s="26">
        <v>0</v>
      </c>
      <c r="AC1665" s="26">
        <v>0</v>
      </c>
      <c r="AD1665" s="26">
        <v>0</v>
      </c>
      <c r="AE1665" s="26">
        <v>0</v>
      </c>
      <c r="AF1665" s="26"/>
      <c r="AG1665" s="26"/>
      <c r="AH1665" s="26">
        <v>0</v>
      </c>
    </row>
    <row r="1666" spans="1:34" x14ac:dyDescent="0.2">
      <c r="A1666" s="12" t="s">
        <v>232</v>
      </c>
      <c r="B1666" s="12" t="s">
        <v>231</v>
      </c>
      <c r="C1666" s="12" t="s">
        <v>45</v>
      </c>
      <c r="D1666" s="12" t="s">
        <v>15</v>
      </c>
      <c r="E1666" s="12" t="s">
        <v>13</v>
      </c>
      <c r="F1666" s="12" t="s">
        <v>18</v>
      </c>
      <c r="G1666" s="26"/>
      <c r="H1666" s="26"/>
      <c r="I1666" s="26"/>
      <c r="J1666" s="26"/>
      <c r="K1666" s="26"/>
      <c r="L1666" s="26"/>
      <c r="M1666" s="26"/>
      <c r="N1666" s="26"/>
      <c r="O1666" s="26"/>
      <c r="P1666" s="26"/>
      <c r="Q1666" s="26"/>
      <c r="R1666" s="26"/>
      <c r="S1666" s="26"/>
      <c r="T1666" s="26"/>
      <c r="U1666" s="26">
        <v>0</v>
      </c>
      <c r="V1666" s="26">
        <v>0</v>
      </c>
      <c r="W1666" s="26">
        <v>0</v>
      </c>
      <c r="X1666" s="26">
        <v>0</v>
      </c>
      <c r="Y1666" s="26">
        <v>0</v>
      </c>
      <c r="Z1666" s="26">
        <v>0</v>
      </c>
      <c r="AA1666" s="26">
        <v>0</v>
      </c>
      <c r="AB1666" s="26">
        <v>0</v>
      </c>
      <c r="AC1666" s="26">
        <v>0</v>
      </c>
      <c r="AD1666" s="26">
        <v>0</v>
      </c>
      <c r="AE1666" s="26">
        <v>0</v>
      </c>
      <c r="AF1666" s="26">
        <v>0</v>
      </c>
      <c r="AG1666" s="26"/>
      <c r="AH1666" s="26">
        <v>0</v>
      </c>
    </row>
    <row r="1667" spans="1:34" x14ac:dyDescent="0.2">
      <c r="A1667" s="12" t="s">
        <v>232</v>
      </c>
      <c r="B1667" s="12" t="s">
        <v>231</v>
      </c>
      <c r="C1667" s="12" t="s">
        <v>46</v>
      </c>
      <c r="D1667" s="12" t="s">
        <v>15</v>
      </c>
      <c r="E1667" s="12" t="s">
        <v>13</v>
      </c>
      <c r="F1667" s="12" t="s">
        <v>18</v>
      </c>
      <c r="G1667" s="26"/>
      <c r="H1667" s="26"/>
      <c r="I1667" s="26"/>
      <c r="J1667" s="26"/>
      <c r="K1667" s="26"/>
      <c r="L1667" s="26"/>
      <c r="M1667" s="26"/>
      <c r="N1667" s="26"/>
      <c r="O1667" s="26"/>
      <c r="P1667" s="26"/>
      <c r="Q1667" s="26"/>
      <c r="R1667" s="26"/>
      <c r="S1667" s="26"/>
      <c r="T1667" s="26"/>
      <c r="U1667" s="26">
        <v>0</v>
      </c>
      <c r="V1667" s="26">
        <v>0</v>
      </c>
      <c r="W1667" s="26">
        <v>0</v>
      </c>
      <c r="X1667" s="26">
        <v>0</v>
      </c>
      <c r="Y1667" s="26">
        <v>0</v>
      </c>
      <c r="Z1667" s="26">
        <v>0</v>
      </c>
      <c r="AA1667" s="26">
        <v>0</v>
      </c>
      <c r="AB1667" s="26">
        <v>0</v>
      </c>
      <c r="AC1667" s="26">
        <v>0</v>
      </c>
      <c r="AD1667" s="26">
        <v>0</v>
      </c>
      <c r="AE1667" s="26">
        <v>0</v>
      </c>
      <c r="AF1667" s="26">
        <v>0</v>
      </c>
      <c r="AG1667" s="26"/>
      <c r="AH1667" s="26">
        <v>0</v>
      </c>
    </row>
    <row r="1668" spans="1:34" x14ac:dyDescent="0.2">
      <c r="A1668" s="12" t="s">
        <v>232</v>
      </c>
      <c r="B1668" s="12" t="s">
        <v>231</v>
      </c>
      <c r="C1668" s="12" t="s">
        <v>47</v>
      </c>
      <c r="D1668" s="12" t="s">
        <v>15</v>
      </c>
      <c r="E1668" s="12" t="s">
        <v>13</v>
      </c>
      <c r="F1668" s="12" t="s">
        <v>18</v>
      </c>
      <c r="G1668" s="26"/>
      <c r="H1668" s="26"/>
      <c r="I1668" s="26"/>
      <c r="J1668" s="26"/>
      <c r="K1668" s="26"/>
      <c r="L1668" s="26"/>
      <c r="M1668" s="26"/>
      <c r="N1668" s="26"/>
      <c r="O1668" s="26"/>
      <c r="P1668" s="26"/>
      <c r="Q1668" s="26"/>
      <c r="R1668" s="26"/>
      <c r="S1668" s="26"/>
      <c r="T1668" s="26"/>
      <c r="U1668" s="26">
        <v>0</v>
      </c>
      <c r="V1668" s="26">
        <v>0</v>
      </c>
      <c r="W1668" s="26">
        <v>0</v>
      </c>
      <c r="X1668" s="26">
        <v>0</v>
      </c>
      <c r="Y1668" s="26">
        <v>0</v>
      </c>
      <c r="Z1668" s="26">
        <v>0</v>
      </c>
      <c r="AA1668" s="26">
        <v>0</v>
      </c>
      <c r="AB1668" s="26">
        <v>0</v>
      </c>
      <c r="AC1668" s="26">
        <v>0</v>
      </c>
      <c r="AD1668" s="26">
        <v>0</v>
      </c>
      <c r="AE1668" s="26">
        <v>0</v>
      </c>
      <c r="AF1668" s="26">
        <v>0</v>
      </c>
      <c r="AG1668" s="26"/>
      <c r="AH1668" s="26">
        <v>0</v>
      </c>
    </row>
    <row r="1669" spans="1:34" x14ac:dyDescent="0.2">
      <c r="A1669" s="12" t="s">
        <v>232</v>
      </c>
      <c r="B1669" s="12" t="s">
        <v>231</v>
      </c>
      <c r="C1669" s="12" t="s">
        <v>48</v>
      </c>
      <c r="D1669" s="12" t="s">
        <v>15</v>
      </c>
      <c r="E1669" s="12" t="s">
        <v>13</v>
      </c>
      <c r="F1669" s="12" t="s">
        <v>18</v>
      </c>
      <c r="G1669" s="26"/>
      <c r="H1669" s="26"/>
      <c r="I1669" s="26"/>
      <c r="J1669" s="26"/>
      <c r="K1669" s="26"/>
      <c r="L1669" s="26"/>
      <c r="M1669" s="26"/>
      <c r="N1669" s="26"/>
      <c r="O1669" s="26"/>
      <c r="P1669" s="26"/>
      <c r="Q1669" s="26"/>
      <c r="R1669" s="26"/>
      <c r="S1669" s="26"/>
      <c r="T1669" s="26"/>
      <c r="U1669" s="26">
        <v>0</v>
      </c>
      <c r="V1669" s="26">
        <v>0</v>
      </c>
      <c r="W1669" s="26">
        <v>0</v>
      </c>
      <c r="X1669" s="26">
        <v>0</v>
      </c>
      <c r="Y1669" s="26">
        <v>0</v>
      </c>
      <c r="Z1669" s="26">
        <v>0</v>
      </c>
      <c r="AA1669" s="26">
        <v>0</v>
      </c>
      <c r="AB1669" s="26">
        <v>0</v>
      </c>
      <c r="AC1669" s="26">
        <v>0</v>
      </c>
      <c r="AD1669" s="26">
        <v>0</v>
      </c>
      <c r="AE1669" s="26">
        <v>0</v>
      </c>
      <c r="AF1669" s="26">
        <v>0</v>
      </c>
      <c r="AG1669" s="26"/>
      <c r="AH1669" s="26">
        <v>0</v>
      </c>
    </row>
    <row r="1670" spans="1:34" x14ac:dyDescent="0.2">
      <c r="A1670" s="12" t="s">
        <v>232</v>
      </c>
      <c r="B1670" s="12" t="s">
        <v>231</v>
      </c>
      <c r="C1670" s="12" t="s">
        <v>49</v>
      </c>
      <c r="D1670" s="12" t="s">
        <v>15</v>
      </c>
      <c r="E1670" s="12" t="s">
        <v>13</v>
      </c>
      <c r="F1670" s="12" t="s">
        <v>18</v>
      </c>
      <c r="G1670" s="26"/>
      <c r="H1670" s="26"/>
      <c r="I1670" s="26"/>
      <c r="J1670" s="26"/>
      <c r="K1670" s="26"/>
      <c r="L1670" s="26"/>
      <c r="M1670" s="26"/>
      <c r="N1670" s="26"/>
      <c r="O1670" s="26"/>
      <c r="P1670" s="26"/>
      <c r="Q1670" s="26"/>
      <c r="R1670" s="26"/>
      <c r="S1670" s="26"/>
      <c r="T1670" s="26"/>
      <c r="U1670" s="26">
        <v>0</v>
      </c>
      <c r="V1670" s="26">
        <v>0</v>
      </c>
      <c r="W1670" s="26">
        <v>0</v>
      </c>
      <c r="X1670" s="26">
        <v>0</v>
      </c>
      <c r="Y1670" s="26">
        <v>0</v>
      </c>
      <c r="Z1670" s="26">
        <v>0</v>
      </c>
      <c r="AA1670" s="26">
        <v>0</v>
      </c>
      <c r="AB1670" s="26">
        <v>0</v>
      </c>
      <c r="AC1670" s="26">
        <v>0</v>
      </c>
      <c r="AD1670" s="26">
        <v>0</v>
      </c>
      <c r="AE1670" s="26">
        <v>0</v>
      </c>
      <c r="AF1670" s="26">
        <v>0</v>
      </c>
      <c r="AG1670" s="26"/>
      <c r="AH1670" s="26">
        <v>0</v>
      </c>
    </row>
    <row r="1671" spans="1:34" x14ac:dyDescent="0.2">
      <c r="A1671" s="12" t="s">
        <v>232</v>
      </c>
      <c r="B1671" s="12" t="s">
        <v>231</v>
      </c>
      <c r="C1671" s="12" t="s">
        <v>50</v>
      </c>
      <c r="D1671" s="12" t="s">
        <v>15</v>
      </c>
      <c r="E1671" s="12" t="s">
        <v>13</v>
      </c>
      <c r="F1671" s="12" t="s">
        <v>18</v>
      </c>
      <c r="G1671" s="26"/>
      <c r="H1671" s="26"/>
      <c r="I1671" s="26"/>
      <c r="J1671" s="26"/>
      <c r="K1671" s="26"/>
      <c r="L1671" s="26"/>
      <c r="M1671" s="26"/>
      <c r="N1671" s="26"/>
      <c r="O1671" s="26"/>
      <c r="P1671" s="26"/>
      <c r="Q1671" s="26"/>
      <c r="R1671" s="26"/>
      <c r="S1671" s="26"/>
      <c r="T1671" s="26"/>
      <c r="U1671" s="26">
        <v>0</v>
      </c>
      <c r="V1671" s="26">
        <v>0</v>
      </c>
      <c r="W1671" s="26">
        <v>0</v>
      </c>
      <c r="X1671" s="26">
        <v>0</v>
      </c>
      <c r="Y1671" s="26">
        <v>0</v>
      </c>
      <c r="Z1671" s="26">
        <v>0</v>
      </c>
      <c r="AA1671" s="26">
        <v>0</v>
      </c>
      <c r="AB1671" s="26">
        <v>0</v>
      </c>
      <c r="AC1671" s="26">
        <v>0</v>
      </c>
      <c r="AD1671" s="26">
        <v>0</v>
      </c>
      <c r="AE1671" s="26">
        <v>0</v>
      </c>
      <c r="AF1671" s="26">
        <v>0</v>
      </c>
      <c r="AG1671" s="26"/>
      <c r="AH1671" s="26">
        <v>0</v>
      </c>
    </row>
    <row r="1672" spans="1:34" x14ac:dyDescent="0.2">
      <c r="A1672" s="12" t="s">
        <v>232</v>
      </c>
      <c r="B1672" s="12" t="s">
        <v>231</v>
      </c>
      <c r="C1672" s="12" t="s">
        <v>51</v>
      </c>
      <c r="D1672" s="12" t="s">
        <v>15</v>
      </c>
      <c r="E1672" s="12" t="s">
        <v>13</v>
      </c>
      <c r="F1672" s="12" t="s">
        <v>18</v>
      </c>
      <c r="G1672" s="26"/>
      <c r="H1672" s="26"/>
      <c r="I1672" s="26"/>
      <c r="J1672" s="26"/>
      <c r="K1672" s="26"/>
      <c r="L1672" s="26"/>
      <c r="M1672" s="26"/>
      <c r="N1672" s="26">
        <v>0</v>
      </c>
      <c r="O1672" s="26">
        <v>0</v>
      </c>
      <c r="P1672" s="26">
        <v>0</v>
      </c>
      <c r="Q1672" s="26">
        <v>0</v>
      </c>
      <c r="R1672" s="26"/>
      <c r="S1672" s="26">
        <v>0</v>
      </c>
      <c r="T1672" s="26"/>
      <c r="U1672" s="26"/>
      <c r="V1672" s="26">
        <v>0</v>
      </c>
      <c r="W1672" s="26">
        <v>0</v>
      </c>
      <c r="X1672" s="26">
        <v>0</v>
      </c>
      <c r="Y1672" s="26">
        <v>0</v>
      </c>
      <c r="Z1672" s="26">
        <v>0</v>
      </c>
      <c r="AA1672" s="26">
        <v>0</v>
      </c>
      <c r="AB1672" s="26">
        <v>0</v>
      </c>
      <c r="AC1672" s="26">
        <v>0</v>
      </c>
      <c r="AD1672" s="26">
        <v>0</v>
      </c>
      <c r="AE1672" s="26">
        <v>0</v>
      </c>
      <c r="AF1672" s="26">
        <v>0</v>
      </c>
      <c r="AG1672" s="26"/>
      <c r="AH1672" s="26">
        <v>0</v>
      </c>
    </row>
    <row r="1673" spans="1:34" x14ac:dyDescent="0.2">
      <c r="A1673" s="12" t="s">
        <v>232</v>
      </c>
      <c r="B1673" s="12" t="s">
        <v>231</v>
      </c>
      <c r="C1673" s="12" t="s">
        <v>52</v>
      </c>
      <c r="D1673" s="12" t="s">
        <v>15</v>
      </c>
      <c r="E1673" s="12" t="s">
        <v>13</v>
      </c>
      <c r="F1673" s="12" t="s">
        <v>18</v>
      </c>
      <c r="G1673" s="26"/>
      <c r="H1673" s="26"/>
      <c r="I1673" s="26"/>
      <c r="J1673" s="26"/>
      <c r="K1673" s="26"/>
      <c r="L1673" s="26"/>
      <c r="M1673" s="26"/>
      <c r="N1673" s="26"/>
      <c r="O1673" s="26"/>
      <c r="P1673" s="26"/>
      <c r="Q1673" s="26"/>
      <c r="R1673" s="26"/>
      <c r="S1673" s="26"/>
      <c r="T1673" s="26"/>
      <c r="U1673" s="26">
        <v>0</v>
      </c>
      <c r="V1673" s="26">
        <v>0</v>
      </c>
      <c r="W1673" s="26">
        <v>0</v>
      </c>
      <c r="X1673" s="26">
        <v>0</v>
      </c>
      <c r="Y1673" s="26">
        <v>0</v>
      </c>
      <c r="Z1673" s="26">
        <v>0</v>
      </c>
      <c r="AA1673" s="26">
        <v>0</v>
      </c>
      <c r="AB1673" s="26">
        <v>0</v>
      </c>
      <c r="AC1673" s="26">
        <v>0</v>
      </c>
      <c r="AD1673" s="26">
        <v>0</v>
      </c>
      <c r="AE1673" s="26">
        <v>0</v>
      </c>
      <c r="AF1673" s="26">
        <v>0</v>
      </c>
      <c r="AG1673" s="26"/>
      <c r="AH1673" s="26">
        <v>0</v>
      </c>
    </row>
    <row r="1674" spans="1:34" x14ac:dyDescent="0.2">
      <c r="A1674" s="12" t="s">
        <v>232</v>
      </c>
      <c r="B1674" s="12" t="s">
        <v>231</v>
      </c>
      <c r="C1674" s="12" t="s">
        <v>53</v>
      </c>
      <c r="D1674" s="12" t="s">
        <v>15</v>
      </c>
      <c r="E1674" s="12" t="s">
        <v>13</v>
      </c>
      <c r="F1674" s="12" t="s">
        <v>18</v>
      </c>
      <c r="G1674" s="26"/>
      <c r="H1674" s="26"/>
      <c r="I1674" s="26"/>
      <c r="J1674" s="26"/>
      <c r="K1674" s="26"/>
      <c r="L1674" s="26"/>
      <c r="M1674" s="26"/>
      <c r="N1674" s="26"/>
      <c r="O1674" s="26"/>
      <c r="P1674" s="26"/>
      <c r="Q1674" s="26"/>
      <c r="R1674" s="26"/>
      <c r="S1674" s="26"/>
      <c r="T1674" s="26"/>
      <c r="U1674" s="26">
        <v>0</v>
      </c>
      <c r="V1674" s="26">
        <v>0</v>
      </c>
      <c r="W1674" s="26">
        <v>0</v>
      </c>
      <c r="X1674" s="26">
        <v>0</v>
      </c>
      <c r="Y1674" s="26">
        <v>0</v>
      </c>
      <c r="Z1674" s="26">
        <v>0</v>
      </c>
      <c r="AA1674" s="26">
        <v>0</v>
      </c>
      <c r="AB1674" s="26">
        <v>0</v>
      </c>
      <c r="AC1674" s="26">
        <v>0</v>
      </c>
      <c r="AD1674" s="26">
        <v>0</v>
      </c>
      <c r="AE1674" s="26">
        <v>0</v>
      </c>
      <c r="AF1674" s="26">
        <v>0</v>
      </c>
      <c r="AG1674" s="26"/>
      <c r="AH1674" s="26">
        <v>0</v>
      </c>
    </row>
    <row r="1675" spans="1:34" x14ac:dyDescent="0.2">
      <c r="A1675" s="12" t="s">
        <v>232</v>
      </c>
      <c r="B1675" s="12" t="s">
        <v>231</v>
      </c>
      <c r="C1675" s="12" t="s">
        <v>54</v>
      </c>
      <c r="D1675" s="12" t="s">
        <v>15</v>
      </c>
      <c r="E1675" s="12" t="s">
        <v>13</v>
      </c>
      <c r="F1675" s="12" t="s">
        <v>18</v>
      </c>
      <c r="G1675" s="26"/>
      <c r="H1675" s="26"/>
      <c r="I1675" s="26"/>
      <c r="J1675" s="26"/>
      <c r="K1675" s="26"/>
      <c r="L1675" s="26"/>
      <c r="M1675" s="26"/>
      <c r="N1675" s="26"/>
      <c r="O1675" s="26"/>
      <c r="P1675" s="26"/>
      <c r="Q1675" s="26"/>
      <c r="R1675" s="26"/>
      <c r="S1675" s="26"/>
      <c r="T1675" s="26"/>
      <c r="U1675" s="26">
        <v>0</v>
      </c>
      <c r="V1675" s="26">
        <v>0</v>
      </c>
      <c r="W1675" s="26">
        <v>0</v>
      </c>
      <c r="X1675" s="26">
        <v>0</v>
      </c>
      <c r="Y1675" s="26">
        <v>0</v>
      </c>
      <c r="Z1675" s="26">
        <v>0</v>
      </c>
      <c r="AA1675" s="26">
        <v>0</v>
      </c>
      <c r="AB1675" s="26">
        <v>0</v>
      </c>
      <c r="AC1675" s="26">
        <v>0</v>
      </c>
      <c r="AD1675" s="26">
        <v>0</v>
      </c>
      <c r="AE1675" s="26">
        <v>0</v>
      </c>
      <c r="AF1675" s="26"/>
      <c r="AG1675" s="26"/>
      <c r="AH1675" s="26">
        <v>0</v>
      </c>
    </row>
    <row r="1676" spans="1:34" x14ac:dyDescent="0.2">
      <c r="A1676" s="12" t="s">
        <v>232</v>
      </c>
      <c r="B1676" s="12" t="s">
        <v>231</v>
      </c>
      <c r="C1676" s="12" t="s">
        <v>55</v>
      </c>
      <c r="D1676" s="12" t="s">
        <v>15</v>
      </c>
      <c r="E1676" s="12" t="s">
        <v>13</v>
      </c>
      <c r="F1676" s="12" t="s">
        <v>18</v>
      </c>
      <c r="G1676" s="26"/>
      <c r="H1676" s="26"/>
      <c r="I1676" s="26"/>
      <c r="J1676" s="26"/>
      <c r="K1676" s="26"/>
      <c r="L1676" s="26"/>
      <c r="M1676" s="26"/>
      <c r="N1676" s="26"/>
      <c r="O1676" s="26"/>
      <c r="P1676" s="26"/>
      <c r="Q1676" s="26"/>
      <c r="R1676" s="26"/>
      <c r="S1676" s="26"/>
      <c r="T1676" s="26"/>
      <c r="U1676" s="26">
        <v>0</v>
      </c>
      <c r="V1676" s="26">
        <v>0</v>
      </c>
      <c r="W1676" s="26">
        <v>0</v>
      </c>
      <c r="X1676" s="26">
        <v>0</v>
      </c>
      <c r="Y1676" s="26">
        <v>0</v>
      </c>
      <c r="Z1676" s="26">
        <v>0</v>
      </c>
      <c r="AA1676" s="26">
        <v>0</v>
      </c>
      <c r="AB1676" s="26">
        <v>0</v>
      </c>
      <c r="AC1676" s="26">
        <v>0</v>
      </c>
      <c r="AD1676" s="26">
        <v>0</v>
      </c>
      <c r="AE1676" s="26">
        <v>0</v>
      </c>
      <c r="AF1676" s="26">
        <v>0</v>
      </c>
      <c r="AG1676" s="26"/>
      <c r="AH1676" s="26">
        <v>0</v>
      </c>
    </row>
    <row r="1677" spans="1:34" x14ac:dyDescent="0.2">
      <c r="A1677" s="12" t="s">
        <v>232</v>
      </c>
      <c r="B1677" s="12" t="s">
        <v>231</v>
      </c>
      <c r="C1677" s="12" t="s">
        <v>56</v>
      </c>
      <c r="D1677" s="12" t="s">
        <v>15</v>
      </c>
      <c r="E1677" s="12" t="s">
        <v>13</v>
      </c>
      <c r="F1677" s="12" t="s">
        <v>18</v>
      </c>
      <c r="G1677" s="26"/>
      <c r="H1677" s="26"/>
      <c r="I1677" s="26"/>
      <c r="J1677" s="26"/>
      <c r="K1677" s="26"/>
      <c r="L1677" s="26"/>
      <c r="M1677" s="26"/>
      <c r="N1677" s="26"/>
      <c r="O1677" s="26"/>
      <c r="P1677" s="26"/>
      <c r="Q1677" s="26"/>
      <c r="R1677" s="26"/>
      <c r="S1677" s="26"/>
      <c r="T1677" s="26"/>
      <c r="U1677" s="26">
        <v>0</v>
      </c>
      <c r="V1677" s="26">
        <v>0</v>
      </c>
      <c r="W1677" s="26">
        <v>0</v>
      </c>
      <c r="X1677" s="26">
        <v>0</v>
      </c>
      <c r="Y1677" s="26">
        <v>0</v>
      </c>
      <c r="Z1677" s="26">
        <v>0</v>
      </c>
      <c r="AA1677" s="26">
        <v>0</v>
      </c>
      <c r="AB1677" s="26">
        <v>0</v>
      </c>
      <c r="AC1677" s="26">
        <v>0</v>
      </c>
      <c r="AD1677" s="26">
        <v>0</v>
      </c>
      <c r="AE1677" s="26">
        <v>0</v>
      </c>
      <c r="AF1677" s="26">
        <v>0</v>
      </c>
      <c r="AG1677" s="26"/>
      <c r="AH1677" s="26">
        <v>0</v>
      </c>
    </row>
    <row r="1678" spans="1:34" x14ac:dyDescent="0.2">
      <c r="A1678" s="12" t="s">
        <v>232</v>
      </c>
      <c r="B1678" s="12" t="s">
        <v>231</v>
      </c>
      <c r="C1678" s="12" t="s">
        <v>57</v>
      </c>
      <c r="D1678" s="12" t="s">
        <v>15</v>
      </c>
      <c r="E1678" s="12" t="s">
        <v>13</v>
      </c>
      <c r="F1678" s="12" t="s">
        <v>18</v>
      </c>
      <c r="G1678" s="26"/>
      <c r="H1678" s="26"/>
      <c r="I1678" s="26"/>
      <c r="J1678" s="26"/>
      <c r="K1678" s="26"/>
      <c r="L1678" s="26"/>
      <c r="M1678" s="26"/>
      <c r="N1678" s="26"/>
      <c r="O1678" s="26"/>
      <c r="P1678" s="26"/>
      <c r="Q1678" s="26"/>
      <c r="R1678" s="26"/>
      <c r="S1678" s="26"/>
      <c r="T1678" s="26"/>
      <c r="U1678" s="26">
        <v>0</v>
      </c>
      <c r="V1678" s="26">
        <v>0</v>
      </c>
      <c r="W1678" s="26">
        <v>0</v>
      </c>
      <c r="X1678" s="26">
        <v>0</v>
      </c>
      <c r="Y1678" s="26">
        <v>0</v>
      </c>
      <c r="Z1678" s="26">
        <v>0</v>
      </c>
      <c r="AA1678" s="26">
        <v>0</v>
      </c>
      <c r="AB1678" s="26">
        <v>0</v>
      </c>
      <c r="AC1678" s="26">
        <v>0</v>
      </c>
      <c r="AD1678" s="26">
        <v>0</v>
      </c>
      <c r="AE1678" s="26">
        <v>0</v>
      </c>
      <c r="AF1678" s="26">
        <v>0</v>
      </c>
      <c r="AG1678" s="26"/>
      <c r="AH1678" s="26">
        <v>0</v>
      </c>
    </row>
    <row r="1679" spans="1:34" x14ac:dyDescent="0.2">
      <c r="A1679" s="12" t="s">
        <v>232</v>
      </c>
      <c r="B1679" s="12" t="s">
        <v>231</v>
      </c>
      <c r="C1679" s="12" t="s">
        <v>58</v>
      </c>
      <c r="D1679" s="12" t="s">
        <v>15</v>
      </c>
      <c r="E1679" s="12" t="s">
        <v>13</v>
      </c>
      <c r="F1679" s="12" t="s">
        <v>18</v>
      </c>
      <c r="G1679" s="26"/>
      <c r="H1679" s="26"/>
      <c r="I1679" s="26"/>
      <c r="J1679" s="26"/>
      <c r="K1679" s="26"/>
      <c r="L1679" s="26"/>
      <c r="M1679" s="26"/>
      <c r="N1679" s="26"/>
      <c r="O1679" s="26"/>
      <c r="P1679" s="26"/>
      <c r="Q1679" s="26"/>
      <c r="R1679" s="26"/>
      <c r="S1679" s="26">
        <v>0</v>
      </c>
      <c r="T1679" s="26">
        <v>0</v>
      </c>
      <c r="U1679" s="26">
        <v>0</v>
      </c>
      <c r="V1679" s="26">
        <v>0</v>
      </c>
      <c r="W1679" s="26">
        <v>0</v>
      </c>
      <c r="X1679" s="26">
        <v>0</v>
      </c>
      <c r="Y1679" s="26">
        <v>0</v>
      </c>
      <c r="Z1679" s="26">
        <v>0</v>
      </c>
      <c r="AA1679" s="26">
        <v>0</v>
      </c>
      <c r="AB1679" s="26">
        <v>0</v>
      </c>
      <c r="AC1679" s="26">
        <v>0</v>
      </c>
      <c r="AD1679" s="26">
        <v>0</v>
      </c>
      <c r="AE1679" s="26">
        <v>0</v>
      </c>
      <c r="AF1679" s="26">
        <v>0</v>
      </c>
      <c r="AG1679" s="26"/>
      <c r="AH1679" s="26">
        <v>0</v>
      </c>
    </row>
    <row r="1680" spans="1:34" x14ac:dyDescent="0.2">
      <c r="A1680" s="12" t="s">
        <v>232</v>
      </c>
      <c r="B1680" s="12" t="s">
        <v>231</v>
      </c>
      <c r="C1680" s="12" t="s">
        <v>59</v>
      </c>
      <c r="D1680" s="12" t="s">
        <v>15</v>
      </c>
      <c r="E1680" s="12" t="s">
        <v>13</v>
      </c>
      <c r="F1680" s="12" t="s">
        <v>18</v>
      </c>
      <c r="G1680" s="26"/>
      <c r="H1680" s="26"/>
      <c r="I1680" s="26"/>
      <c r="J1680" s="26"/>
      <c r="K1680" s="26"/>
      <c r="L1680" s="26"/>
      <c r="M1680" s="26"/>
      <c r="N1680" s="26"/>
      <c r="O1680" s="26"/>
      <c r="P1680" s="26"/>
      <c r="Q1680" s="26"/>
      <c r="R1680" s="26"/>
      <c r="S1680" s="26"/>
      <c r="T1680" s="26"/>
      <c r="U1680" s="26">
        <v>0</v>
      </c>
      <c r="V1680" s="26">
        <v>0</v>
      </c>
      <c r="W1680" s="26">
        <v>0</v>
      </c>
      <c r="X1680" s="26">
        <v>0</v>
      </c>
      <c r="Y1680" s="26">
        <v>0</v>
      </c>
      <c r="Z1680" s="26">
        <v>0</v>
      </c>
      <c r="AA1680" s="26">
        <v>0</v>
      </c>
      <c r="AB1680" s="26">
        <v>0</v>
      </c>
      <c r="AC1680" s="26">
        <v>0</v>
      </c>
      <c r="AD1680" s="26">
        <v>0</v>
      </c>
      <c r="AE1680" s="26">
        <v>0</v>
      </c>
      <c r="AF1680" s="26">
        <v>0</v>
      </c>
      <c r="AG1680" s="26"/>
      <c r="AH1680" s="26">
        <v>0</v>
      </c>
    </row>
    <row r="1681" spans="1:34" x14ac:dyDescent="0.2">
      <c r="A1681" s="12" t="s">
        <v>232</v>
      </c>
      <c r="B1681" s="12" t="s">
        <v>231</v>
      </c>
      <c r="C1681" s="12" t="s">
        <v>60</v>
      </c>
      <c r="D1681" s="12" t="s">
        <v>15</v>
      </c>
      <c r="E1681" s="12" t="s">
        <v>13</v>
      </c>
      <c r="F1681" s="12" t="s">
        <v>18</v>
      </c>
      <c r="G1681" s="26"/>
      <c r="H1681" s="26"/>
      <c r="I1681" s="26"/>
      <c r="J1681" s="26"/>
      <c r="K1681" s="26"/>
      <c r="L1681" s="26"/>
      <c r="M1681" s="26"/>
      <c r="N1681" s="26"/>
      <c r="O1681" s="26"/>
      <c r="P1681" s="26"/>
      <c r="Q1681" s="26"/>
      <c r="R1681" s="26"/>
      <c r="S1681" s="26"/>
      <c r="T1681" s="26"/>
      <c r="U1681" s="26">
        <v>0</v>
      </c>
      <c r="V1681" s="26">
        <v>0</v>
      </c>
      <c r="W1681" s="26">
        <v>0</v>
      </c>
      <c r="X1681" s="26">
        <v>0</v>
      </c>
      <c r="Y1681" s="26">
        <v>0</v>
      </c>
      <c r="Z1681" s="26">
        <v>0</v>
      </c>
      <c r="AA1681" s="26">
        <v>0</v>
      </c>
      <c r="AB1681" s="26">
        <v>0</v>
      </c>
      <c r="AC1681" s="26">
        <v>0</v>
      </c>
      <c r="AD1681" s="26">
        <v>0</v>
      </c>
      <c r="AE1681" s="26">
        <v>0</v>
      </c>
      <c r="AF1681" s="26">
        <v>0</v>
      </c>
      <c r="AG1681" s="26"/>
      <c r="AH1681" s="26">
        <v>0</v>
      </c>
    </row>
    <row r="1682" spans="1:34" x14ac:dyDescent="0.2">
      <c r="A1682" s="12" t="s">
        <v>232</v>
      </c>
      <c r="B1682" s="12" t="s">
        <v>231</v>
      </c>
      <c r="C1682" s="12" t="s">
        <v>61</v>
      </c>
      <c r="D1682" s="12" t="s">
        <v>15</v>
      </c>
      <c r="E1682" s="12" t="s">
        <v>13</v>
      </c>
      <c r="F1682" s="12" t="s">
        <v>18</v>
      </c>
      <c r="G1682" s="26"/>
      <c r="H1682" s="26"/>
      <c r="I1682" s="26"/>
      <c r="J1682" s="26"/>
      <c r="K1682" s="26"/>
      <c r="L1682" s="26"/>
      <c r="M1682" s="26"/>
      <c r="N1682" s="26"/>
      <c r="O1682" s="26"/>
      <c r="P1682" s="26"/>
      <c r="Q1682" s="26"/>
      <c r="R1682" s="26"/>
      <c r="S1682" s="26"/>
      <c r="T1682" s="26"/>
      <c r="U1682" s="26">
        <v>0</v>
      </c>
      <c r="V1682" s="26">
        <v>0</v>
      </c>
      <c r="W1682" s="26">
        <v>0</v>
      </c>
      <c r="X1682" s="26">
        <v>0</v>
      </c>
      <c r="Y1682" s="26">
        <v>0</v>
      </c>
      <c r="Z1682" s="26">
        <v>0</v>
      </c>
      <c r="AA1682" s="26">
        <v>0</v>
      </c>
      <c r="AB1682" s="26">
        <v>0</v>
      </c>
      <c r="AC1682" s="26">
        <v>0</v>
      </c>
      <c r="AD1682" s="26">
        <v>0</v>
      </c>
      <c r="AE1682" s="26">
        <v>0</v>
      </c>
      <c r="AF1682" s="26">
        <v>0</v>
      </c>
      <c r="AG1682" s="26"/>
      <c r="AH1682" s="26">
        <v>0</v>
      </c>
    </row>
    <row r="1683" spans="1:34" x14ac:dyDescent="0.2">
      <c r="A1683" s="12" t="s">
        <v>232</v>
      </c>
      <c r="B1683" s="12" t="s">
        <v>231</v>
      </c>
      <c r="C1683" s="12" t="s">
        <v>62</v>
      </c>
      <c r="D1683" s="12" t="s">
        <v>15</v>
      </c>
      <c r="E1683" s="12" t="s">
        <v>13</v>
      </c>
      <c r="F1683" s="12" t="s">
        <v>18</v>
      </c>
      <c r="G1683" s="26"/>
      <c r="H1683" s="26"/>
      <c r="I1683" s="26"/>
      <c r="J1683" s="26"/>
      <c r="K1683" s="26"/>
      <c r="L1683" s="26"/>
      <c r="M1683" s="26"/>
      <c r="N1683" s="26"/>
      <c r="O1683" s="26"/>
      <c r="P1683" s="26"/>
      <c r="Q1683" s="26"/>
      <c r="R1683" s="26"/>
      <c r="S1683" s="26"/>
      <c r="T1683" s="26"/>
      <c r="U1683" s="26">
        <v>0</v>
      </c>
      <c r="V1683" s="26">
        <v>0</v>
      </c>
      <c r="W1683" s="26">
        <v>0</v>
      </c>
      <c r="X1683" s="26">
        <v>0</v>
      </c>
      <c r="Y1683" s="26">
        <v>0</v>
      </c>
      <c r="Z1683" s="26">
        <v>0</v>
      </c>
      <c r="AA1683" s="26">
        <v>0</v>
      </c>
      <c r="AB1683" s="26">
        <v>0</v>
      </c>
      <c r="AC1683" s="26">
        <v>0</v>
      </c>
      <c r="AD1683" s="26">
        <v>0</v>
      </c>
      <c r="AE1683" s="26">
        <v>0</v>
      </c>
      <c r="AF1683" s="26">
        <v>0</v>
      </c>
      <c r="AG1683" s="26"/>
      <c r="AH1683" s="26">
        <v>0</v>
      </c>
    </row>
    <row r="1684" spans="1:34" x14ac:dyDescent="0.2">
      <c r="A1684" s="12" t="s">
        <v>232</v>
      </c>
      <c r="B1684" s="12" t="s">
        <v>231</v>
      </c>
      <c r="C1684" s="12" t="s">
        <v>63</v>
      </c>
      <c r="D1684" s="12" t="s">
        <v>15</v>
      </c>
      <c r="E1684" s="12" t="s">
        <v>13</v>
      </c>
      <c r="F1684" s="12" t="s">
        <v>18</v>
      </c>
      <c r="G1684" s="26"/>
      <c r="H1684" s="26"/>
      <c r="I1684" s="26"/>
      <c r="J1684" s="26"/>
      <c r="K1684" s="26"/>
      <c r="L1684" s="26"/>
      <c r="M1684" s="26"/>
      <c r="N1684" s="26"/>
      <c r="O1684" s="26"/>
      <c r="P1684" s="26"/>
      <c r="Q1684" s="26"/>
      <c r="R1684" s="26"/>
      <c r="S1684" s="26"/>
      <c r="T1684" s="26"/>
      <c r="U1684" s="26">
        <v>0</v>
      </c>
      <c r="V1684" s="26">
        <v>0</v>
      </c>
      <c r="W1684" s="26">
        <v>0</v>
      </c>
      <c r="X1684" s="26">
        <v>0</v>
      </c>
      <c r="Y1684" s="26">
        <v>0</v>
      </c>
      <c r="Z1684" s="26">
        <v>0</v>
      </c>
      <c r="AA1684" s="26">
        <v>0</v>
      </c>
      <c r="AB1684" s="26">
        <v>0</v>
      </c>
      <c r="AC1684" s="26">
        <v>0</v>
      </c>
      <c r="AD1684" s="26">
        <v>0</v>
      </c>
      <c r="AE1684" s="26">
        <v>0</v>
      </c>
      <c r="AF1684" s="26">
        <v>0</v>
      </c>
      <c r="AG1684" s="26"/>
      <c r="AH1684" s="26">
        <v>0</v>
      </c>
    </row>
    <row r="1685" spans="1:34" x14ac:dyDescent="0.2">
      <c r="A1685" s="12" t="s">
        <v>232</v>
      </c>
      <c r="B1685" s="12" t="s">
        <v>231</v>
      </c>
      <c r="C1685" s="12" t="s">
        <v>64</v>
      </c>
      <c r="D1685" s="12" t="s">
        <v>15</v>
      </c>
      <c r="E1685" s="12" t="s">
        <v>13</v>
      </c>
      <c r="F1685" s="12" t="s">
        <v>18</v>
      </c>
      <c r="G1685" s="26">
        <v>0</v>
      </c>
      <c r="H1685" s="26">
        <v>0</v>
      </c>
      <c r="I1685" s="26">
        <v>0</v>
      </c>
      <c r="J1685" s="26">
        <v>0</v>
      </c>
      <c r="K1685" s="26">
        <v>0</v>
      </c>
      <c r="L1685" s="26">
        <v>0</v>
      </c>
      <c r="M1685" s="26">
        <v>0</v>
      </c>
      <c r="N1685" s="26">
        <v>0</v>
      </c>
      <c r="O1685" s="26">
        <v>0</v>
      </c>
      <c r="P1685" s="26">
        <v>0</v>
      </c>
      <c r="Q1685" s="26">
        <v>0</v>
      </c>
      <c r="R1685" s="26">
        <v>0</v>
      </c>
      <c r="S1685" s="26">
        <v>0</v>
      </c>
      <c r="T1685" s="26">
        <v>0</v>
      </c>
      <c r="U1685" s="26">
        <v>0</v>
      </c>
      <c r="V1685" s="26">
        <v>0</v>
      </c>
      <c r="W1685" s="26">
        <v>0</v>
      </c>
      <c r="X1685" s="26">
        <v>0</v>
      </c>
      <c r="Y1685" s="26">
        <v>0</v>
      </c>
      <c r="Z1685" s="26">
        <v>0</v>
      </c>
      <c r="AA1685" s="26">
        <v>0</v>
      </c>
      <c r="AB1685" s="26">
        <v>0</v>
      </c>
      <c r="AC1685" s="26">
        <v>0</v>
      </c>
      <c r="AD1685" s="26">
        <v>0</v>
      </c>
      <c r="AE1685" s="26">
        <v>0</v>
      </c>
      <c r="AF1685" s="26">
        <v>0</v>
      </c>
      <c r="AG1685" s="26"/>
      <c r="AH1685" s="26">
        <v>0</v>
      </c>
    </row>
    <row r="1686" spans="1:34" x14ac:dyDescent="0.2">
      <c r="A1686" s="12" t="s">
        <v>232</v>
      </c>
      <c r="B1686" s="12" t="s">
        <v>231</v>
      </c>
      <c r="C1686" s="12" t="s">
        <v>65</v>
      </c>
      <c r="D1686" s="12" t="s">
        <v>15</v>
      </c>
      <c r="E1686" s="12" t="s">
        <v>13</v>
      </c>
      <c r="F1686" s="12" t="s">
        <v>18</v>
      </c>
      <c r="G1686" s="26">
        <v>0</v>
      </c>
      <c r="H1686" s="26">
        <v>0</v>
      </c>
      <c r="I1686" s="26"/>
      <c r="J1686" s="26">
        <v>0</v>
      </c>
      <c r="K1686" s="26"/>
      <c r="L1686" s="26"/>
      <c r="M1686" s="26"/>
      <c r="N1686" s="26">
        <v>0</v>
      </c>
      <c r="O1686" s="26">
        <v>0</v>
      </c>
      <c r="P1686" s="26">
        <v>0</v>
      </c>
      <c r="Q1686" s="26">
        <v>0</v>
      </c>
      <c r="R1686" s="26">
        <v>0</v>
      </c>
      <c r="S1686" s="26">
        <v>0</v>
      </c>
      <c r="T1686" s="26"/>
      <c r="U1686" s="26"/>
      <c r="V1686" s="26"/>
      <c r="W1686" s="26"/>
      <c r="X1686" s="26">
        <v>0</v>
      </c>
      <c r="Y1686" s="26">
        <v>0</v>
      </c>
      <c r="Z1686" s="26">
        <v>0</v>
      </c>
      <c r="AA1686" s="26">
        <v>0</v>
      </c>
      <c r="AB1686" s="26">
        <v>0</v>
      </c>
      <c r="AC1686" s="26">
        <v>0</v>
      </c>
      <c r="AD1686" s="26">
        <v>0</v>
      </c>
      <c r="AE1686" s="26">
        <v>0</v>
      </c>
      <c r="AF1686" s="26">
        <v>0</v>
      </c>
      <c r="AG1686" s="26"/>
      <c r="AH1686" s="26">
        <v>0</v>
      </c>
    </row>
    <row r="1687" spans="1:34" x14ac:dyDescent="0.2">
      <c r="A1687" s="12" t="s">
        <v>232</v>
      </c>
      <c r="B1687" s="12" t="s">
        <v>231</v>
      </c>
      <c r="C1687" s="12" t="s">
        <v>66</v>
      </c>
      <c r="D1687" s="12" t="s">
        <v>15</v>
      </c>
      <c r="E1687" s="12" t="s">
        <v>13</v>
      </c>
      <c r="F1687" s="12" t="s">
        <v>18</v>
      </c>
      <c r="G1687" s="26"/>
      <c r="H1687" s="26"/>
      <c r="I1687" s="26"/>
      <c r="J1687" s="26"/>
      <c r="K1687" s="26"/>
      <c r="L1687" s="26"/>
      <c r="M1687" s="26"/>
      <c r="N1687" s="26"/>
      <c r="O1687" s="26"/>
      <c r="P1687" s="26"/>
      <c r="Q1687" s="26"/>
      <c r="R1687" s="26"/>
      <c r="S1687" s="26"/>
      <c r="T1687" s="26"/>
      <c r="U1687" s="26">
        <v>0</v>
      </c>
      <c r="V1687" s="26">
        <v>0</v>
      </c>
      <c r="W1687" s="26">
        <v>0</v>
      </c>
      <c r="X1687" s="26">
        <v>0</v>
      </c>
      <c r="Y1687" s="26">
        <v>0</v>
      </c>
      <c r="Z1687" s="26">
        <v>0</v>
      </c>
      <c r="AA1687" s="26">
        <v>0</v>
      </c>
      <c r="AB1687" s="26">
        <v>0</v>
      </c>
      <c r="AC1687" s="26">
        <v>0</v>
      </c>
      <c r="AD1687" s="26">
        <v>0</v>
      </c>
      <c r="AE1687" s="26">
        <v>0</v>
      </c>
      <c r="AF1687" s="26">
        <v>0</v>
      </c>
      <c r="AG1687" s="26"/>
      <c r="AH1687" s="26">
        <v>0</v>
      </c>
    </row>
    <row r="1688" spans="1:34" x14ac:dyDescent="0.2">
      <c r="A1688" s="12" t="s">
        <v>232</v>
      </c>
      <c r="B1688" s="12" t="s">
        <v>231</v>
      </c>
      <c r="C1688" s="12" t="s">
        <v>257</v>
      </c>
      <c r="D1688" s="12" t="s">
        <v>15</v>
      </c>
      <c r="E1688" s="12" t="s">
        <v>13</v>
      </c>
      <c r="F1688" s="12" t="s">
        <v>18</v>
      </c>
      <c r="G1688" s="26"/>
      <c r="H1688" s="26"/>
      <c r="I1688" s="26"/>
      <c r="J1688" s="26"/>
      <c r="K1688" s="26"/>
      <c r="L1688" s="26"/>
      <c r="M1688" s="26"/>
      <c r="N1688" s="26"/>
      <c r="O1688" s="26"/>
      <c r="P1688" s="26"/>
      <c r="Q1688" s="26"/>
      <c r="R1688" s="26"/>
      <c r="S1688" s="26"/>
      <c r="T1688" s="26"/>
      <c r="U1688" s="26">
        <v>0</v>
      </c>
      <c r="V1688" s="26">
        <v>0</v>
      </c>
      <c r="W1688" s="26">
        <v>0</v>
      </c>
      <c r="X1688" s="26">
        <v>0</v>
      </c>
      <c r="Y1688" s="26">
        <v>0</v>
      </c>
      <c r="Z1688" s="26">
        <v>0</v>
      </c>
      <c r="AA1688" s="26">
        <v>0</v>
      </c>
      <c r="AB1688" s="26">
        <v>0</v>
      </c>
      <c r="AC1688" s="26">
        <v>0</v>
      </c>
      <c r="AD1688" s="26">
        <v>0</v>
      </c>
      <c r="AE1688" s="26">
        <v>0</v>
      </c>
      <c r="AF1688" s="26"/>
      <c r="AG1688" s="26"/>
      <c r="AH1688" s="26">
        <v>0</v>
      </c>
    </row>
    <row r="1689" spans="1:34" x14ac:dyDescent="0.2">
      <c r="A1689" s="12" t="s">
        <v>232</v>
      </c>
      <c r="B1689" s="12" t="s">
        <v>231</v>
      </c>
      <c r="C1689" s="12" t="s">
        <v>67</v>
      </c>
      <c r="D1689" s="12" t="s">
        <v>15</v>
      </c>
      <c r="E1689" s="12" t="s">
        <v>13</v>
      </c>
      <c r="F1689" s="12" t="s">
        <v>18</v>
      </c>
      <c r="G1689" s="26"/>
      <c r="H1689" s="26"/>
      <c r="I1689" s="26"/>
      <c r="J1689" s="26"/>
      <c r="K1689" s="26"/>
      <c r="L1689" s="26"/>
      <c r="M1689" s="26"/>
      <c r="N1689" s="26"/>
      <c r="O1689" s="26"/>
      <c r="P1689" s="26"/>
      <c r="Q1689" s="26"/>
      <c r="R1689" s="26"/>
      <c r="S1689" s="26"/>
      <c r="T1689" s="26"/>
      <c r="U1689" s="26">
        <v>0</v>
      </c>
      <c r="V1689" s="26">
        <v>0</v>
      </c>
      <c r="W1689" s="26">
        <v>0</v>
      </c>
      <c r="X1689" s="26">
        <v>0</v>
      </c>
      <c r="Y1689" s="26">
        <v>0</v>
      </c>
      <c r="Z1689" s="26">
        <v>0</v>
      </c>
      <c r="AA1689" s="26">
        <v>0</v>
      </c>
      <c r="AB1689" s="26">
        <v>0</v>
      </c>
      <c r="AC1689" s="26">
        <v>0</v>
      </c>
      <c r="AD1689" s="26">
        <v>0</v>
      </c>
      <c r="AE1689" s="26">
        <v>0</v>
      </c>
      <c r="AF1689" s="26">
        <v>0</v>
      </c>
      <c r="AG1689" s="26"/>
      <c r="AH1689" s="26">
        <v>0</v>
      </c>
    </row>
    <row r="1690" spans="1:34" x14ac:dyDescent="0.2">
      <c r="A1690" s="12" t="s">
        <v>232</v>
      </c>
      <c r="B1690" s="12" t="s">
        <v>231</v>
      </c>
      <c r="C1690" s="12" t="s">
        <v>68</v>
      </c>
      <c r="D1690" s="12" t="s">
        <v>15</v>
      </c>
      <c r="E1690" s="12" t="s">
        <v>13</v>
      </c>
      <c r="F1690" s="12" t="s">
        <v>18</v>
      </c>
      <c r="G1690" s="26"/>
      <c r="H1690" s="26"/>
      <c r="I1690" s="26"/>
      <c r="J1690" s="26"/>
      <c r="K1690" s="26"/>
      <c r="L1690" s="26"/>
      <c r="M1690" s="26"/>
      <c r="N1690" s="26"/>
      <c r="O1690" s="26"/>
      <c r="P1690" s="26"/>
      <c r="Q1690" s="26"/>
      <c r="R1690" s="26"/>
      <c r="S1690" s="26"/>
      <c r="T1690" s="26"/>
      <c r="U1690" s="26">
        <v>0</v>
      </c>
      <c r="V1690" s="26">
        <v>0</v>
      </c>
      <c r="W1690" s="26">
        <v>0</v>
      </c>
      <c r="X1690" s="26">
        <v>0</v>
      </c>
      <c r="Y1690" s="26">
        <v>0</v>
      </c>
      <c r="Z1690" s="26">
        <v>0</v>
      </c>
      <c r="AA1690" s="26">
        <v>0</v>
      </c>
      <c r="AB1690" s="26">
        <v>0</v>
      </c>
      <c r="AC1690" s="26">
        <v>0</v>
      </c>
      <c r="AD1690" s="26">
        <v>0</v>
      </c>
      <c r="AE1690" s="26">
        <v>0</v>
      </c>
      <c r="AF1690" s="26">
        <v>0</v>
      </c>
      <c r="AG1690" s="26"/>
      <c r="AH1690" s="26">
        <v>0</v>
      </c>
    </row>
    <row r="1691" spans="1:34" x14ac:dyDescent="0.2">
      <c r="A1691" s="12" t="s">
        <v>232</v>
      </c>
      <c r="B1691" s="12" t="s">
        <v>231</v>
      </c>
      <c r="C1691" s="12" t="s">
        <v>69</v>
      </c>
      <c r="D1691" s="12" t="s">
        <v>15</v>
      </c>
      <c r="E1691" s="12" t="s">
        <v>13</v>
      </c>
      <c r="F1691" s="12" t="s">
        <v>18</v>
      </c>
      <c r="G1691" s="26"/>
      <c r="H1691" s="26"/>
      <c r="I1691" s="26"/>
      <c r="J1691" s="26"/>
      <c r="K1691" s="26"/>
      <c r="L1691" s="26"/>
      <c r="M1691" s="26"/>
      <c r="N1691" s="26"/>
      <c r="O1691" s="26"/>
      <c r="P1691" s="26"/>
      <c r="Q1691" s="26"/>
      <c r="R1691" s="26"/>
      <c r="S1691" s="26"/>
      <c r="T1691" s="26"/>
      <c r="U1691" s="26">
        <v>0</v>
      </c>
      <c r="V1691" s="26">
        <v>0</v>
      </c>
      <c r="W1691" s="26">
        <v>0</v>
      </c>
      <c r="X1691" s="26">
        <v>0</v>
      </c>
      <c r="Y1691" s="26">
        <v>0</v>
      </c>
      <c r="Z1691" s="26">
        <v>0</v>
      </c>
      <c r="AA1691" s="26">
        <v>0</v>
      </c>
      <c r="AB1691" s="26">
        <v>0</v>
      </c>
      <c r="AC1691" s="26">
        <v>0</v>
      </c>
      <c r="AD1691" s="26">
        <v>0</v>
      </c>
      <c r="AE1691" s="26">
        <v>0</v>
      </c>
      <c r="AF1691" s="26">
        <v>0</v>
      </c>
      <c r="AG1691" s="26"/>
      <c r="AH1691" s="26">
        <v>0</v>
      </c>
    </row>
    <row r="1692" spans="1:34" x14ac:dyDescent="0.2">
      <c r="A1692" s="12" t="s">
        <v>232</v>
      </c>
      <c r="B1692" s="12" t="s">
        <v>231</v>
      </c>
      <c r="C1692" s="12" t="s">
        <v>70</v>
      </c>
      <c r="D1692" s="12" t="s">
        <v>15</v>
      </c>
      <c r="E1692" s="12" t="s">
        <v>13</v>
      </c>
      <c r="F1692" s="12" t="s">
        <v>18</v>
      </c>
      <c r="G1692" s="26"/>
      <c r="H1692" s="26"/>
      <c r="I1692" s="26"/>
      <c r="J1692" s="26"/>
      <c r="K1692" s="26"/>
      <c r="L1692" s="26"/>
      <c r="M1692" s="26"/>
      <c r="N1692" s="26"/>
      <c r="O1692" s="26"/>
      <c r="P1692" s="26"/>
      <c r="Q1692" s="26"/>
      <c r="R1692" s="26"/>
      <c r="S1692" s="26"/>
      <c r="T1692" s="26"/>
      <c r="U1692" s="26">
        <v>0</v>
      </c>
      <c r="V1692" s="26">
        <v>0</v>
      </c>
      <c r="W1692" s="26">
        <v>0</v>
      </c>
      <c r="X1692" s="26">
        <v>0</v>
      </c>
      <c r="Y1692" s="26">
        <v>0</v>
      </c>
      <c r="Z1692" s="26">
        <v>0</v>
      </c>
      <c r="AA1692" s="26">
        <v>0</v>
      </c>
      <c r="AB1692" s="26">
        <v>0</v>
      </c>
      <c r="AC1692" s="26">
        <v>0</v>
      </c>
      <c r="AD1692" s="26">
        <v>0</v>
      </c>
      <c r="AE1692" s="26">
        <v>0</v>
      </c>
      <c r="AF1692" s="26">
        <v>0</v>
      </c>
      <c r="AG1692" s="26"/>
      <c r="AH1692" s="26">
        <v>0</v>
      </c>
    </row>
    <row r="1693" spans="1:34" x14ac:dyDescent="0.2">
      <c r="A1693" s="12" t="s">
        <v>232</v>
      </c>
      <c r="B1693" s="12" t="s">
        <v>231</v>
      </c>
      <c r="C1693" s="12" t="s">
        <v>71</v>
      </c>
      <c r="D1693" s="12" t="s">
        <v>15</v>
      </c>
      <c r="E1693" s="12" t="s">
        <v>13</v>
      </c>
      <c r="F1693" s="12" t="s">
        <v>18</v>
      </c>
      <c r="G1693" s="26"/>
      <c r="H1693" s="26"/>
      <c r="I1693" s="26"/>
      <c r="J1693" s="26"/>
      <c r="K1693" s="26"/>
      <c r="L1693" s="26"/>
      <c r="M1693" s="26"/>
      <c r="N1693" s="26"/>
      <c r="O1693" s="26"/>
      <c r="P1693" s="26"/>
      <c r="Q1693" s="26"/>
      <c r="R1693" s="26"/>
      <c r="S1693" s="26"/>
      <c r="T1693" s="26"/>
      <c r="U1693" s="26">
        <v>0</v>
      </c>
      <c r="V1693" s="26">
        <v>0</v>
      </c>
      <c r="W1693" s="26">
        <v>0</v>
      </c>
      <c r="X1693" s="26">
        <v>0</v>
      </c>
      <c r="Y1693" s="26">
        <v>0</v>
      </c>
      <c r="Z1693" s="26">
        <v>0</v>
      </c>
      <c r="AA1693" s="26">
        <v>0</v>
      </c>
      <c r="AB1693" s="26">
        <v>0</v>
      </c>
      <c r="AC1693" s="26">
        <v>0</v>
      </c>
      <c r="AD1693" s="26">
        <v>0</v>
      </c>
      <c r="AE1693" s="26">
        <v>0</v>
      </c>
      <c r="AF1693" s="26">
        <v>0</v>
      </c>
      <c r="AG1693" s="26"/>
      <c r="AH1693" s="26">
        <v>0</v>
      </c>
    </row>
    <row r="1694" spans="1:34" x14ac:dyDescent="0.2">
      <c r="A1694" s="12" t="s">
        <v>232</v>
      </c>
      <c r="B1694" s="12" t="s">
        <v>231</v>
      </c>
      <c r="C1694" s="12" t="s">
        <v>72</v>
      </c>
      <c r="D1694" s="12" t="s">
        <v>15</v>
      </c>
      <c r="E1694" s="12" t="s">
        <v>13</v>
      </c>
      <c r="F1694" s="12" t="s">
        <v>18</v>
      </c>
      <c r="G1694" s="26"/>
      <c r="H1694" s="26"/>
      <c r="I1694" s="26"/>
      <c r="J1694" s="26"/>
      <c r="K1694" s="26"/>
      <c r="L1694" s="26"/>
      <c r="M1694" s="26"/>
      <c r="N1694" s="26"/>
      <c r="O1694" s="26"/>
      <c r="P1694" s="26"/>
      <c r="Q1694" s="26"/>
      <c r="R1694" s="26">
        <v>0</v>
      </c>
      <c r="S1694" s="26"/>
      <c r="T1694" s="26"/>
      <c r="U1694" s="26">
        <v>0</v>
      </c>
      <c r="V1694" s="26">
        <v>0</v>
      </c>
      <c r="W1694" s="26">
        <v>0</v>
      </c>
      <c r="X1694" s="26">
        <v>0</v>
      </c>
      <c r="Y1694" s="26">
        <v>0</v>
      </c>
      <c r="Z1694" s="26">
        <v>0</v>
      </c>
      <c r="AA1694" s="26">
        <v>0</v>
      </c>
      <c r="AB1694" s="26">
        <v>0</v>
      </c>
      <c r="AC1694" s="26">
        <v>0</v>
      </c>
      <c r="AD1694" s="26">
        <v>0</v>
      </c>
      <c r="AE1694" s="26">
        <v>0</v>
      </c>
      <c r="AF1694" s="26">
        <v>0</v>
      </c>
      <c r="AG1694" s="26"/>
      <c r="AH1694" s="26">
        <v>0</v>
      </c>
    </row>
    <row r="1695" spans="1:34" x14ac:dyDescent="0.2">
      <c r="A1695" s="12" t="s">
        <v>232</v>
      </c>
      <c r="B1695" s="12" t="s">
        <v>231</v>
      </c>
      <c r="C1695" s="12" t="s">
        <v>73</v>
      </c>
      <c r="D1695" s="12" t="s">
        <v>15</v>
      </c>
      <c r="E1695" s="12" t="s">
        <v>13</v>
      </c>
      <c r="F1695" s="12" t="s">
        <v>18</v>
      </c>
      <c r="G1695" s="26"/>
      <c r="H1695" s="26"/>
      <c r="I1695" s="26"/>
      <c r="J1695" s="26"/>
      <c r="K1695" s="26"/>
      <c r="L1695" s="26"/>
      <c r="M1695" s="26"/>
      <c r="N1695" s="26"/>
      <c r="O1695" s="26"/>
      <c r="P1695" s="26"/>
      <c r="Q1695" s="26"/>
      <c r="R1695" s="26"/>
      <c r="S1695" s="26"/>
      <c r="T1695" s="26"/>
      <c r="U1695" s="26">
        <v>0</v>
      </c>
      <c r="V1695" s="26">
        <v>0</v>
      </c>
      <c r="W1695" s="26">
        <v>0</v>
      </c>
      <c r="X1695" s="26">
        <v>0</v>
      </c>
      <c r="Y1695" s="26">
        <v>0</v>
      </c>
      <c r="Z1695" s="26">
        <v>0</v>
      </c>
      <c r="AA1695" s="26">
        <v>0</v>
      </c>
      <c r="AB1695" s="26">
        <v>0</v>
      </c>
      <c r="AC1695" s="26">
        <v>0</v>
      </c>
      <c r="AD1695" s="26">
        <v>0</v>
      </c>
      <c r="AE1695" s="26">
        <v>0</v>
      </c>
      <c r="AF1695" s="26">
        <v>0</v>
      </c>
      <c r="AG1695" s="26"/>
      <c r="AH1695" s="26">
        <v>0</v>
      </c>
    </row>
    <row r="1696" spans="1:34" x14ac:dyDescent="0.2">
      <c r="A1696" s="12" t="s">
        <v>232</v>
      </c>
      <c r="B1696" s="12" t="s">
        <v>231</v>
      </c>
      <c r="C1696" s="12" t="s">
        <v>74</v>
      </c>
      <c r="D1696" s="12" t="s">
        <v>15</v>
      </c>
      <c r="E1696" s="12" t="s">
        <v>13</v>
      </c>
      <c r="F1696" s="12" t="s">
        <v>18</v>
      </c>
      <c r="G1696" s="26"/>
      <c r="H1696" s="26"/>
      <c r="I1696" s="26"/>
      <c r="J1696" s="26"/>
      <c r="K1696" s="26"/>
      <c r="L1696" s="26"/>
      <c r="M1696" s="26"/>
      <c r="N1696" s="26"/>
      <c r="O1696" s="26"/>
      <c r="P1696" s="26"/>
      <c r="Q1696" s="26"/>
      <c r="R1696" s="26"/>
      <c r="S1696" s="26"/>
      <c r="T1696" s="26"/>
      <c r="U1696" s="26">
        <v>0</v>
      </c>
      <c r="V1696" s="26">
        <v>0</v>
      </c>
      <c r="W1696" s="26">
        <v>0</v>
      </c>
      <c r="X1696" s="26">
        <v>0</v>
      </c>
      <c r="Y1696" s="26">
        <v>0</v>
      </c>
      <c r="Z1696" s="26">
        <v>0</v>
      </c>
      <c r="AA1696" s="26">
        <v>0</v>
      </c>
      <c r="AB1696" s="26">
        <v>0</v>
      </c>
      <c r="AC1696" s="26">
        <v>0</v>
      </c>
      <c r="AD1696" s="26">
        <v>0</v>
      </c>
      <c r="AE1696" s="26">
        <v>0</v>
      </c>
      <c r="AF1696" s="26">
        <v>0</v>
      </c>
      <c r="AG1696" s="26"/>
      <c r="AH1696" s="26">
        <v>0</v>
      </c>
    </row>
    <row r="1697" spans="1:34" x14ac:dyDescent="0.2">
      <c r="A1697" s="12" t="s">
        <v>232</v>
      </c>
      <c r="B1697" s="12" t="s">
        <v>231</v>
      </c>
      <c r="C1697" s="12" t="s">
        <v>75</v>
      </c>
      <c r="D1697" s="12" t="s">
        <v>15</v>
      </c>
      <c r="E1697" s="12" t="s">
        <v>13</v>
      </c>
      <c r="F1697" s="12" t="s">
        <v>18</v>
      </c>
      <c r="G1697" s="26">
        <v>0</v>
      </c>
      <c r="H1697" s="26">
        <v>0</v>
      </c>
      <c r="I1697" s="26">
        <v>0</v>
      </c>
      <c r="J1697" s="26">
        <v>0</v>
      </c>
      <c r="K1697" s="26">
        <v>0</v>
      </c>
      <c r="L1697" s="26">
        <v>0</v>
      </c>
      <c r="M1697" s="26">
        <v>0</v>
      </c>
      <c r="N1697" s="26">
        <v>0</v>
      </c>
      <c r="O1697" s="26">
        <v>0</v>
      </c>
      <c r="P1697" s="26">
        <v>0</v>
      </c>
      <c r="Q1697" s="26">
        <v>0</v>
      </c>
      <c r="R1697" s="26">
        <v>0</v>
      </c>
      <c r="S1697" s="26">
        <v>0</v>
      </c>
      <c r="T1697" s="26">
        <v>0</v>
      </c>
      <c r="U1697" s="26">
        <v>0</v>
      </c>
      <c r="V1697" s="26">
        <v>0</v>
      </c>
      <c r="W1697" s="26">
        <v>0</v>
      </c>
      <c r="X1697" s="26">
        <v>0</v>
      </c>
      <c r="Y1697" s="26">
        <v>0</v>
      </c>
      <c r="Z1697" s="26">
        <v>0</v>
      </c>
      <c r="AA1697" s="26">
        <v>0</v>
      </c>
      <c r="AB1697" s="26">
        <v>0</v>
      </c>
      <c r="AC1697" s="26">
        <v>0</v>
      </c>
      <c r="AD1697" s="26">
        <v>0</v>
      </c>
      <c r="AE1697" s="26">
        <v>0</v>
      </c>
      <c r="AF1697" s="26">
        <v>0</v>
      </c>
      <c r="AG1697" s="26"/>
      <c r="AH1697" s="26">
        <v>0</v>
      </c>
    </row>
    <row r="1698" spans="1:34" x14ac:dyDescent="0.2">
      <c r="A1698" s="12" t="s">
        <v>232</v>
      </c>
      <c r="B1698" s="12" t="s">
        <v>231</v>
      </c>
      <c r="C1698" s="12" t="s">
        <v>76</v>
      </c>
      <c r="D1698" s="12" t="s">
        <v>15</v>
      </c>
      <c r="E1698" s="12" t="s">
        <v>13</v>
      </c>
      <c r="F1698" s="12" t="s">
        <v>18</v>
      </c>
      <c r="G1698" s="26"/>
      <c r="H1698" s="26"/>
      <c r="I1698" s="26"/>
      <c r="J1698" s="26"/>
      <c r="K1698" s="26"/>
      <c r="L1698" s="26"/>
      <c r="M1698" s="26"/>
      <c r="N1698" s="26"/>
      <c r="O1698" s="26"/>
      <c r="P1698" s="26"/>
      <c r="Q1698" s="26"/>
      <c r="R1698" s="26"/>
      <c r="S1698" s="26"/>
      <c r="T1698" s="26"/>
      <c r="U1698" s="26">
        <v>0</v>
      </c>
      <c r="V1698" s="26">
        <v>0</v>
      </c>
      <c r="W1698" s="26">
        <v>0</v>
      </c>
      <c r="X1698" s="26">
        <v>0</v>
      </c>
      <c r="Y1698" s="26">
        <v>0</v>
      </c>
      <c r="Z1698" s="26">
        <v>0</v>
      </c>
      <c r="AA1698" s="26">
        <v>0</v>
      </c>
      <c r="AB1698" s="26">
        <v>0</v>
      </c>
      <c r="AC1698" s="26">
        <v>0</v>
      </c>
      <c r="AD1698" s="26">
        <v>0</v>
      </c>
      <c r="AE1698" s="26">
        <v>0</v>
      </c>
      <c r="AF1698" s="26">
        <v>0</v>
      </c>
      <c r="AG1698" s="26"/>
      <c r="AH1698" s="26">
        <v>0</v>
      </c>
    </row>
    <row r="1699" spans="1:34" x14ac:dyDescent="0.2">
      <c r="A1699" s="12" t="s">
        <v>232</v>
      </c>
      <c r="B1699" s="12" t="s">
        <v>231</v>
      </c>
      <c r="C1699" s="12" t="s">
        <v>77</v>
      </c>
      <c r="D1699" s="12" t="s">
        <v>15</v>
      </c>
      <c r="E1699" s="12" t="s">
        <v>13</v>
      </c>
      <c r="F1699" s="12" t="s">
        <v>18</v>
      </c>
      <c r="G1699" s="26"/>
      <c r="H1699" s="26"/>
      <c r="I1699" s="26"/>
      <c r="J1699" s="26"/>
      <c r="K1699" s="26"/>
      <c r="L1699" s="26"/>
      <c r="M1699" s="26"/>
      <c r="N1699" s="26"/>
      <c r="O1699" s="26"/>
      <c r="P1699" s="26"/>
      <c r="Q1699" s="26"/>
      <c r="R1699" s="26"/>
      <c r="S1699" s="26"/>
      <c r="T1699" s="26"/>
      <c r="U1699" s="26">
        <v>0</v>
      </c>
      <c r="V1699" s="26">
        <v>0</v>
      </c>
      <c r="W1699" s="26">
        <v>0</v>
      </c>
      <c r="X1699" s="26">
        <v>0</v>
      </c>
      <c r="Y1699" s="26">
        <v>0</v>
      </c>
      <c r="Z1699" s="26">
        <v>0</v>
      </c>
      <c r="AA1699" s="26">
        <v>0</v>
      </c>
      <c r="AB1699" s="26">
        <v>0</v>
      </c>
      <c r="AC1699" s="26">
        <v>0</v>
      </c>
      <c r="AD1699" s="26">
        <v>0</v>
      </c>
      <c r="AE1699" s="26">
        <v>0</v>
      </c>
      <c r="AF1699" s="26"/>
      <c r="AG1699" s="26"/>
      <c r="AH1699" s="26">
        <v>0</v>
      </c>
    </row>
    <row r="1700" spans="1:34" x14ac:dyDescent="0.2">
      <c r="A1700" s="12" t="s">
        <v>232</v>
      </c>
      <c r="B1700" s="12" t="s">
        <v>231</v>
      </c>
      <c r="C1700" s="12" t="s">
        <v>78</v>
      </c>
      <c r="D1700" s="12" t="s">
        <v>15</v>
      </c>
      <c r="E1700" s="12" t="s">
        <v>13</v>
      </c>
      <c r="F1700" s="12" t="s">
        <v>18</v>
      </c>
      <c r="G1700" s="26"/>
      <c r="H1700" s="26">
        <v>0</v>
      </c>
      <c r="I1700" s="26"/>
      <c r="J1700" s="26"/>
      <c r="K1700" s="26"/>
      <c r="L1700" s="26"/>
      <c r="M1700" s="26"/>
      <c r="N1700" s="26"/>
      <c r="O1700" s="26"/>
      <c r="P1700" s="26"/>
      <c r="Q1700" s="26"/>
      <c r="R1700" s="26"/>
      <c r="S1700" s="26"/>
      <c r="T1700" s="26"/>
      <c r="U1700" s="26">
        <v>0</v>
      </c>
      <c r="V1700" s="26">
        <v>0</v>
      </c>
      <c r="W1700" s="26">
        <v>0</v>
      </c>
      <c r="X1700" s="26">
        <v>0</v>
      </c>
      <c r="Y1700" s="26">
        <v>0</v>
      </c>
      <c r="Z1700" s="26">
        <v>0</v>
      </c>
      <c r="AA1700" s="26">
        <v>0</v>
      </c>
      <c r="AB1700" s="26">
        <v>0</v>
      </c>
      <c r="AC1700" s="26">
        <v>0</v>
      </c>
      <c r="AD1700" s="26">
        <v>0</v>
      </c>
      <c r="AE1700" s="26">
        <v>0</v>
      </c>
      <c r="AF1700" s="26">
        <v>0</v>
      </c>
      <c r="AG1700" s="26"/>
      <c r="AH1700" s="26">
        <v>0</v>
      </c>
    </row>
    <row r="1701" spans="1:34" x14ac:dyDescent="0.2">
      <c r="A1701" s="12" t="s">
        <v>232</v>
      </c>
      <c r="B1701" s="12" t="s">
        <v>231</v>
      </c>
      <c r="C1701" s="12" t="s">
        <v>79</v>
      </c>
      <c r="D1701" s="12" t="s">
        <v>15</v>
      </c>
      <c r="E1701" s="12" t="s">
        <v>13</v>
      </c>
      <c r="F1701" s="12" t="s">
        <v>18</v>
      </c>
      <c r="G1701" s="26"/>
      <c r="H1701" s="26"/>
      <c r="I1701" s="26"/>
      <c r="J1701" s="26">
        <v>0</v>
      </c>
      <c r="K1701" s="26"/>
      <c r="L1701" s="26"/>
      <c r="M1701" s="26"/>
      <c r="N1701" s="26"/>
      <c r="O1701" s="26"/>
      <c r="P1701" s="26"/>
      <c r="Q1701" s="26"/>
      <c r="R1701" s="26"/>
      <c r="S1701" s="26"/>
      <c r="T1701" s="26"/>
      <c r="U1701" s="26">
        <v>0</v>
      </c>
      <c r="V1701" s="26">
        <v>0</v>
      </c>
      <c r="W1701" s="26">
        <v>0</v>
      </c>
      <c r="X1701" s="26">
        <v>0</v>
      </c>
      <c r="Y1701" s="26">
        <v>0</v>
      </c>
      <c r="Z1701" s="26">
        <v>0</v>
      </c>
      <c r="AA1701" s="26">
        <v>0</v>
      </c>
      <c r="AB1701" s="26">
        <v>0</v>
      </c>
      <c r="AC1701" s="26">
        <v>0</v>
      </c>
      <c r="AD1701" s="26">
        <v>0</v>
      </c>
      <c r="AE1701" s="26">
        <v>0</v>
      </c>
      <c r="AF1701" s="26">
        <v>0</v>
      </c>
      <c r="AG1701" s="26"/>
      <c r="AH1701" s="26">
        <v>0</v>
      </c>
    </row>
    <row r="1702" spans="1:34" x14ac:dyDescent="0.2">
      <c r="A1702" s="12" t="s">
        <v>232</v>
      </c>
      <c r="B1702" s="12" t="s">
        <v>231</v>
      </c>
      <c r="C1702" s="12" t="s">
        <v>80</v>
      </c>
      <c r="D1702" s="12" t="s">
        <v>15</v>
      </c>
      <c r="E1702" s="12" t="s">
        <v>13</v>
      </c>
      <c r="F1702" s="12" t="s">
        <v>18</v>
      </c>
      <c r="G1702" s="26"/>
      <c r="H1702" s="26"/>
      <c r="I1702" s="26"/>
      <c r="J1702" s="26"/>
      <c r="K1702" s="26"/>
      <c r="L1702" s="26"/>
      <c r="M1702" s="26"/>
      <c r="N1702" s="26"/>
      <c r="O1702" s="26"/>
      <c r="P1702" s="26"/>
      <c r="Q1702" s="26"/>
      <c r="R1702" s="26"/>
      <c r="S1702" s="26"/>
      <c r="T1702" s="26"/>
      <c r="U1702" s="26">
        <v>0</v>
      </c>
      <c r="V1702" s="26">
        <v>0</v>
      </c>
      <c r="W1702" s="26">
        <v>0</v>
      </c>
      <c r="X1702" s="26">
        <v>0</v>
      </c>
      <c r="Y1702" s="26">
        <v>0</v>
      </c>
      <c r="Z1702" s="26">
        <v>0</v>
      </c>
      <c r="AA1702" s="26">
        <v>0</v>
      </c>
      <c r="AB1702" s="26">
        <v>0</v>
      </c>
      <c r="AC1702" s="26">
        <v>0</v>
      </c>
      <c r="AD1702" s="26">
        <v>0</v>
      </c>
      <c r="AE1702" s="26">
        <v>0</v>
      </c>
      <c r="AF1702" s="26">
        <v>0</v>
      </c>
      <c r="AG1702" s="26"/>
      <c r="AH1702" s="26">
        <v>0</v>
      </c>
    </row>
    <row r="1703" spans="1:34" x14ac:dyDescent="0.2">
      <c r="A1703" s="12" t="s">
        <v>232</v>
      </c>
      <c r="B1703" s="12" t="s">
        <v>231</v>
      </c>
      <c r="C1703" s="12" t="s">
        <v>81</v>
      </c>
      <c r="D1703" s="12" t="s">
        <v>15</v>
      </c>
      <c r="E1703" s="12" t="s">
        <v>13</v>
      </c>
      <c r="F1703" s="12" t="s">
        <v>18</v>
      </c>
      <c r="G1703" s="26"/>
      <c r="H1703" s="26"/>
      <c r="I1703" s="26"/>
      <c r="J1703" s="26"/>
      <c r="K1703" s="26"/>
      <c r="L1703" s="26"/>
      <c r="M1703" s="26"/>
      <c r="N1703" s="26"/>
      <c r="O1703" s="26"/>
      <c r="P1703" s="26"/>
      <c r="Q1703" s="26"/>
      <c r="R1703" s="26"/>
      <c r="S1703" s="26"/>
      <c r="T1703" s="26"/>
      <c r="U1703" s="26">
        <v>0</v>
      </c>
      <c r="V1703" s="26">
        <v>0</v>
      </c>
      <c r="W1703" s="26">
        <v>0</v>
      </c>
      <c r="X1703" s="26">
        <v>0</v>
      </c>
      <c r="Y1703" s="26">
        <v>0</v>
      </c>
      <c r="Z1703" s="26">
        <v>0</v>
      </c>
      <c r="AA1703" s="26">
        <v>0</v>
      </c>
      <c r="AB1703" s="26">
        <v>0</v>
      </c>
      <c r="AC1703" s="26">
        <v>0</v>
      </c>
      <c r="AD1703" s="26">
        <v>0</v>
      </c>
      <c r="AE1703" s="26">
        <v>0</v>
      </c>
      <c r="AF1703" s="26">
        <v>0</v>
      </c>
      <c r="AG1703" s="26"/>
      <c r="AH1703" s="26">
        <v>0</v>
      </c>
    </row>
    <row r="1704" spans="1:34" x14ac:dyDescent="0.2">
      <c r="A1704" s="12" t="s">
        <v>232</v>
      </c>
      <c r="B1704" s="12" t="s">
        <v>231</v>
      </c>
      <c r="C1704" s="12" t="s">
        <v>237</v>
      </c>
      <c r="D1704" s="12" t="s">
        <v>15</v>
      </c>
      <c r="E1704" s="12" t="s">
        <v>13</v>
      </c>
      <c r="F1704" s="12" t="s">
        <v>18</v>
      </c>
      <c r="G1704" s="26"/>
      <c r="H1704" s="26"/>
      <c r="I1704" s="26"/>
      <c r="J1704" s="26"/>
      <c r="K1704" s="26"/>
      <c r="L1704" s="26"/>
      <c r="M1704" s="26"/>
      <c r="N1704" s="26"/>
      <c r="O1704" s="26"/>
      <c r="P1704" s="26"/>
      <c r="Q1704" s="26"/>
      <c r="R1704" s="26"/>
      <c r="S1704" s="26"/>
      <c r="T1704" s="26"/>
      <c r="U1704" s="26"/>
      <c r="V1704" s="26"/>
      <c r="W1704" s="26"/>
      <c r="X1704" s="26"/>
      <c r="Y1704" s="26">
        <v>0</v>
      </c>
      <c r="Z1704" s="26">
        <v>0</v>
      </c>
      <c r="AA1704" s="26">
        <v>0</v>
      </c>
      <c r="AB1704" s="26">
        <v>0</v>
      </c>
      <c r="AC1704" s="26">
        <v>0</v>
      </c>
      <c r="AD1704" s="26">
        <v>0</v>
      </c>
      <c r="AE1704" s="26">
        <v>0</v>
      </c>
      <c r="AF1704" s="26"/>
      <c r="AG1704" s="26"/>
      <c r="AH1704" s="26">
        <v>0</v>
      </c>
    </row>
    <row r="1705" spans="1:34" x14ac:dyDescent="0.2">
      <c r="A1705" s="12" t="s">
        <v>232</v>
      </c>
      <c r="B1705" s="12" t="s">
        <v>231</v>
      </c>
      <c r="C1705" s="12" t="s">
        <v>82</v>
      </c>
      <c r="D1705" s="12" t="s">
        <v>15</v>
      </c>
      <c r="E1705" s="12" t="s">
        <v>13</v>
      </c>
      <c r="F1705" s="12" t="s">
        <v>18</v>
      </c>
      <c r="G1705" s="26"/>
      <c r="H1705" s="26"/>
      <c r="I1705" s="26"/>
      <c r="J1705" s="26"/>
      <c r="K1705" s="26"/>
      <c r="L1705" s="26"/>
      <c r="M1705" s="26"/>
      <c r="N1705" s="26"/>
      <c r="O1705" s="26"/>
      <c r="P1705" s="26"/>
      <c r="Q1705" s="26"/>
      <c r="R1705" s="26"/>
      <c r="S1705" s="26"/>
      <c r="T1705" s="26"/>
      <c r="U1705" s="26">
        <v>0</v>
      </c>
      <c r="V1705" s="26">
        <v>0</v>
      </c>
      <c r="W1705" s="26">
        <v>0</v>
      </c>
      <c r="X1705" s="26">
        <v>0</v>
      </c>
      <c r="Y1705" s="26">
        <v>0</v>
      </c>
      <c r="Z1705" s="26">
        <v>0</v>
      </c>
      <c r="AA1705" s="26">
        <v>0</v>
      </c>
      <c r="AB1705" s="26">
        <v>0</v>
      </c>
      <c r="AC1705" s="26">
        <v>0</v>
      </c>
      <c r="AD1705" s="26">
        <v>0</v>
      </c>
      <c r="AE1705" s="26">
        <v>0</v>
      </c>
      <c r="AF1705" s="26">
        <v>0</v>
      </c>
      <c r="AG1705" s="26"/>
      <c r="AH1705" s="26">
        <v>0</v>
      </c>
    </row>
    <row r="1706" spans="1:34" x14ac:dyDescent="0.2">
      <c r="A1706" s="12" t="s">
        <v>232</v>
      </c>
      <c r="B1706" s="12" t="s">
        <v>231</v>
      </c>
      <c r="C1706" s="12" t="s">
        <v>83</v>
      </c>
      <c r="D1706" s="12" t="s">
        <v>15</v>
      </c>
      <c r="E1706" s="12" t="s">
        <v>13</v>
      </c>
      <c r="F1706" s="12" t="s">
        <v>18</v>
      </c>
      <c r="G1706" s="26"/>
      <c r="H1706" s="26"/>
      <c r="I1706" s="26"/>
      <c r="J1706" s="26"/>
      <c r="K1706" s="26"/>
      <c r="L1706" s="26"/>
      <c r="M1706" s="26"/>
      <c r="N1706" s="26"/>
      <c r="O1706" s="26"/>
      <c r="P1706" s="26"/>
      <c r="Q1706" s="26"/>
      <c r="R1706" s="26"/>
      <c r="S1706" s="26"/>
      <c r="T1706" s="26"/>
      <c r="U1706" s="26">
        <v>0</v>
      </c>
      <c r="V1706" s="26">
        <v>0</v>
      </c>
      <c r="W1706" s="26">
        <v>0</v>
      </c>
      <c r="X1706" s="26">
        <v>0</v>
      </c>
      <c r="Y1706" s="26">
        <v>0</v>
      </c>
      <c r="Z1706" s="26">
        <v>0</v>
      </c>
      <c r="AA1706" s="26">
        <v>0</v>
      </c>
      <c r="AB1706" s="26">
        <v>0</v>
      </c>
      <c r="AC1706" s="26">
        <v>0</v>
      </c>
      <c r="AD1706" s="26">
        <v>0</v>
      </c>
      <c r="AE1706" s="26">
        <v>0</v>
      </c>
      <c r="AF1706" s="26">
        <v>0</v>
      </c>
      <c r="AG1706" s="26"/>
      <c r="AH1706" s="26">
        <v>0</v>
      </c>
    </row>
    <row r="1707" spans="1:34" x14ac:dyDescent="0.2">
      <c r="A1707" s="12" t="s">
        <v>232</v>
      </c>
      <c r="B1707" s="12" t="s">
        <v>231</v>
      </c>
      <c r="C1707" s="12" t="s">
        <v>84</v>
      </c>
      <c r="D1707" s="12" t="s">
        <v>15</v>
      </c>
      <c r="E1707" s="12" t="s">
        <v>13</v>
      </c>
      <c r="F1707" s="12" t="s">
        <v>18</v>
      </c>
      <c r="G1707" s="26"/>
      <c r="H1707" s="26"/>
      <c r="I1707" s="26"/>
      <c r="J1707" s="26"/>
      <c r="K1707" s="26"/>
      <c r="L1707" s="26"/>
      <c r="M1707" s="26"/>
      <c r="N1707" s="26"/>
      <c r="O1707" s="26"/>
      <c r="P1707" s="26"/>
      <c r="Q1707" s="26"/>
      <c r="R1707" s="26"/>
      <c r="S1707" s="26"/>
      <c r="T1707" s="26"/>
      <c r="U1707" s="26">
        <v>0</v>
      </c>
      <c r="V1707" s="26">
        <v>0</v>
      </c>
      <c r="W1707" s="26">
        <v>0</v>
      </c>
      <c r="X1707" s="26">
        <v>0</v>
      </c>
      <c r="Y1707" s="26">
        <v>0</v>
      </c>
      <c r="Z1707" s="26">
        <v>0</v>
      </c>
      <c r="AA1707" s="26">
        <v>0</v>
      </c>
      <c r="AB1707" s="26">
        <v>0</v>
      </c>
      <c r="AC1707" s="26">
        <v>0</v>
      </c>
      <c r="AD1707" s="26">
        <v>0</v>
      </c>
      <c r="AE1707" s="26">
        <v>0</v>
      </c>
      <c r="AF1707" s="26">
        <v>0</v>
      </c>
      <c r="AG1707" s="26"/>
      <c r="AH1707" s="26">
        <v>0</v>
      </c>
    </row>
    <row r="1708" spans="1:34" x14ac:dyDescent="0.2">
      <c r="A1708" s="12" t="s">
        <v>232</v>
      </c>
      <c r="B1708" s="12" t="s">
        <v>231</v>
      </c>
      <c r="C1708" s="12" t="s">
        <v>85</v>
      </c>
      <c r="D1708" s="12" t="s">
        <v>15</v>
      </c>
      <c r="E1708" s="12" t="s">
        <v>13</v>
      </c>
      <c r="F1708" s="12" t="s">
        <v>18</v>
      </c>
      <c r="G1708" s="26"/>
      <c r="H1708" s="26"/>
      <c r="I1708" s="26"/>
      <c r="J1708" s="26">
        <v>0</v>
      </c>
      <c r="K1708" s="26"/>
      <c r="L1708" s="26"/>
      <c r="M1708" s="26"/>
      <c r="N1708" s="26"/>
      <c r="O1708" s="26"/>
      <c r="P1708" s="26"/>
      <c r="Q1708" s="26"/>
      <c r="R1708" s="26"/>
      <c r="S1708" s="26"/>
      <c r="T1708" s="26"/>
      <c r="U1708" s="26">
        <v>0</v>
      </c>
      <c r="V1708" s="26">
        <v>0</v>
      </c>
      <c r="W1708" s="26">
        <v>0</v>
      </c>
      <c r="X1708" s="26">
        <v>0</v>
      </c>
      <c r="Y1708" s="26">
        <v>0</v>
      </c>
      <c r="Z1708" s="26">
        <v>0</v>
      </c>
      <c r="AA1708" s="26">
        <v>0</v>
      </c>
      <c r="AB1708" s="26">
        <v>0</v>
      </c>
      <c r="AC1708" s="26">
        <v>0</v>
      </c>
      <c r="AD1708" s="26">
        <v>0</v>
      </c>
      <c r="AE1708" s="26">
        <v>0</v>
      </c>
      <c r="AF1708" s="26">
        <v>0</v>
      </c>
      <c r="AG1708" s="26"/>
      <c r="AH1708" s="26">
        <v>0</v>
      </c>
    </row>
    <row r="1709" spans="1:34" x14ac:dyDescent="0.2">
      <c r="A1709" s="12" t="s">
        <v>232</v>
      </c>
      <c r="B1709" s="12" t="s">
        <v>231</v>
      </c>
      <c r="C1709" s="12" t="s">
        <v>86</v>
      </c>
      <c r="D1709" s="12" t="s">
        <v>15</v>
      </c>
      <c r="E1709" s="12" t="s">
        <v>13</v>
      </c>
      <c r="F1709" s="12" t="s">
        <v>18</v>
      </c>
      <c r="G1709" s="26"/>
      <c r="H1709" s="26"/>
      <c r="I1709" s="26"/>
      <c r="J1709" s="26"/>
      <c r="K1709" s="26"/>
      <c r="L1709" s="26"/>
      <c r="M1709" s="26"/>
      <c r="N1709" s="26"/>
      <c r="O1709" s="26"/>
      <c r="P1709" s="26"/>
      <c r="Q1709" s="26"/>
      <c r="R1709" s="26"/>
      <c r="S1709" s="26"/>
      <c r="T1709" s="26"/>
      <c r="U1709" s="26">
        <v>0</v>
      </c>
      <c r="V1709" s="26">
        <v>0</v>
      </c>
      <c r="W1709" s="26">
        <v>0</v>
      </c>
      <c r="X1709" s="26">
        <v>0</v>
      </c>
      <c r="Y1709" s="26">
        <v>0</v>
      </c>
      <c r="Z1709" s="26">
        <v>0</v>
      </c>
      <c r="AA1709" s="26">
        <v>0</v>
      </c>
      <c r="AB1709" s="26">
        <v>0</v>
      </c>
      <c r="AC1709" s="26">
        <v>0</v>
      </c>
      <c r="AD1709" s="26">
        <v>0</v>
      </c>
      <c r="AE1709" s="26">
        <v>0</v>
      </c>
      <c r="AF1709" s="26"/>
      <c r="AG1709" s="26"/>
      <c r="AH1709" s="26">
        <v>0</v>
      </c>
    </row>
    <row r="1710" spans="1:34" x14ac:dyDescent="0.2">
      <c r="A1710" s="12" t="s">
        <v>232</v>
      </c>
      <c r="B1710" s="12" t="s">
        <v>231</v>
      </c>
      <c r="C1710" s="12" t="s">
        <v>87</v>
      </c>
      <c r="D1710" s="12" t="s">
        <v>15</v>
      </c>
      <c r="E1710" s="12" t="s">
        <v>13</v>
      </c>
      <c r="F1710" s="12" t="s">
        <v>18</v>
      </c>
      <c r="G1710" s="26"/>
      <c r="H1710" s="26"/>
      <c r="I1710" s="26"/>
      <c r="J1710" s="26"/>
      <c r="K1710" s="26"/>
      <c r="L1710" s="26"/>
      <c r="M1710" s="26"/>
      <c r="N1710" s="26"/>
      <c r="O1710" s="26"/>
      <c r="P1710" s="26"/>
      <c r="Q1710" s="26"/>
      <c r="R1710" s="26"/>
      <c r="S1710" s="26"/>
      <c r="T1710" s="26"/>
      <c r="U1710" s="26">
        <v>0</v>
      </c>
      <c r="V1710" s="26">
        <v>0</v>
      </c>
      <c r="W1710" s="26">
        <v>0</v>
      </c>
      <c r="X1710" s="26">
        <v>0</v>
      </c>
      <c r="Y1710" s="26">
        <v>0</v>
      </c>
      <c r="Z1710" s="26">
        <v>0</v>
      </c>
      <c r="AA1710" s="26">
        <v>0</v>
      </c>
      <c r="AB1710" s="26">
        <v>0</v>
      </c>
      <c r="AC1710" s="26">
        <v>0</v>
      </c>
      <c r="AD1710" s="26">
        <v>0</v>
      </c>
      <c r="AE1710" s="26">
        <v>0</v>
      </c>
      <c r="AF1710" s="26">
        <v>0</v>
      </c>
      <c r="AG1710" s="26"/>
      <c r="AH1710" s="26">
        <v>0</v>
      </c>
    </row>
    <row r="1711" spans="1:34" x14ac:dyDescent="0.2">
      <c r="A1711" s="12" t="s">
        <v>232</v>
      </c>
      <c r="B1711" s="12" t="s">
        <v>231</v>
      </c>
      <c r="C1711" s="12" t="s">
        <v>88</v>
      </c>
      <c r="D1711" s="12" t="s">
        <v>15</v>
      </c>
      <c r="E1711" s="12" t="s">
        <v>13</v>
      </c>
      <c r="F1711" s="12" t="s">
        <v>18</v>
      </c>
      <c r="G1711" s="26"/>
      <c r="H1711" s="26"/>
      <c r="I1711" s="26"/>
      <c r="J1711" s="26"/>
      <c r="K1711" s="26"/>
      <c r="L1711" s="26"/>
      <c r="M1711" s="26"/>
      <c r="N1711" s="26"/>
      <c r="O1711" s="26"/>
      <c r="P1711" s="26"/>
      <c r="Q1711" s="26"/>
      <c r="R1711" s="26"/>
      <c r="S1711" s="26"/>
      <c r="T1711" s="26"/>
      <c r="U1711" s="26">
        <v>0</v>
      </c>
      <c r="V1711" s="26">
        <v>0</v>
      </c>
      <c r="W1711" s="26">
        <v>0</v>
      </c>
      <c r="X1711" s="26">
        <v>0</v>
      </c>
      <c r="Y1711" s="26">
        <v>0</v>
      </c>
      <c r="Z1711" s="26">
        <v>0</v>
      </c>
      <c r="AA1711" s="26">
        <v>0</v>
      </c>
      <c r="AB1711" s="26">
        <v>0</v>
      </c>
      <c r="AC1711" s="26">
        <v>0</v>
      </c>
      <c r="AD1711" s="26">
        <v>0</v>
      </c>
      <c r="AE1711" s="26">
        <v>0</v>
      </c>
      <c r="AF1711" s="26"/>
      <c r="AG1711" s="26"/>
      <c r="AH1711" s="26">
        <v>0</v>
      </c>
    </row>
    <row r="1712" spans="1:34" x14ac:dyDescent="0.2">
      <c r="A1712" s="12" t="s">
        <v>232</v>
      </c>
      <c r="B1712" s="12" t="s">
        <v>231</v>
      </c>
      <c r="C1712" s="12" t="s">
        <v>89</v>
      </c>
      <c r="D1712" s="12" t="s">
        <v>15</v>
      </c>
      <c r="E1712" s="12" t="s">
        <v>13</v>
      </c>
      <c r="F1712" s="12" t="s">
        <v>18</v>
      </c>
      <c r="G1712" s="26"/>
      <c r="H1712" s="26"/>
      <c r="I1712" s="26"/>
      <c r="J1712" s="26"/>
      <c r="K1712" s="26"/>
      <c r="L1712" s="26"/>
      <c r="M1712" s="26"/>
      <c r="N1712" s="26"/>
      <c r="O1712" s="26"/>
      <c r="P1712" s="26"/>
      <c r="Q1712" s="26"/>
      <c r="R1712" s="26"/>
      <c r="S1712" s="26"/>
      <c r="T1712" s="26"/>
      <c r="U1712" s="26">
        <v>0</v>
      </c>
      <c r="V1712" s="26">
        <v>0</v>
      </c>
      <c r="W1712" s="26">
        <v>0</v>
      </c>
      <c r="X1712" s="26">
        <v>0</v>
      </c>
      <c r="Y1712" s="26">
        <v>0</v>
      </c>
      <c r="Z1712" s="26">
        <v>0</v>
      </c>
      <c r="AA1712" s="26">
        <v>0</v>
      </c>
      <c r="AB1712" s="26">
        <v>0</v>
      </c>
      <c r="AC1712" s="26">
        <v>0</v>
      </c>
      <c r="AD1712" s="26">
        <v>0</v>
      </c>
      <c r="AE1712" s="26">
        <v>0</v>
      </c>
      <c r="AF1712" s="26">
        <v>0</v>
      </c>
      <c r="AG1712" s="26"/>
      <c r="AH1712" s="26">
        <v>0</v>
      </c>
    </row>
    <row r="1713" spans="1:34" x14ac:dyDescent="0.2">
      <c r="A1713" s="12" t="s">
        <v>232</v>
      </c>
      <c r="B1713" s="12" t="s">
        <v>231</v>
      </c>
      <c r="C1713" s="12" t="s">
        <v>90</v>
      </c>
      <c r="D1713" s="12" t="s">
        <v>15</v>
      </c>
      <c r="E1713" s="12" t="s">
        <v>13</v>
      </c>
      <c r="F1713" s="12" t="s">
        <v>18</v>
      </c>
      <c r="G1713" s="26"/>
      <c r="H1713" s="26"/>
      <c r="I1713" s="26"/>
      <c r="J1713" s="26"/>
      <c r="K1713" s="26"/>
      <c r="L1713" s="26"/>
      <c r="M1713" s="26"/>
      <c r="N1713" s="26"/>
      <c r="O1713" s="26"/>
      <c r="P1713" s="26"/>
      <c r="Q1713" s="26"/>
      <c r="R1713" s="26"/>
      <c r="S1713" s="26"/>
      <c r="T1713" s="26">
        <v>0</v>
      </c>
      <c r="U1713" s="26">
        <v>0</v>
      </c>
      <c r="V1713" s="26">
        <v>0</v>
      </c>
      <c r="W1713" s="26">
        <v>0</v>
      </c>
      <c r="X1713" s="26">
        <v>0</v>
      </c>
      <c r="Y1713" s="26">
        <v>0</v>
      </c>
      <c r="Z1713" s="26">
        <v>0</v>
      </c>
      <c r="AA1713" s="26">
        <v>0</v>
      </c>
      <c r="AB1713" s="26">
        <v>0</v>
      </c>
      <c r="AC1713" s="26">
        <v>0</v>
      </c>
      <c r="AD1713" s="26">
        <v>0</v>
      </c>
      <c r="AE1713" s="26">
        <v>0</v>
      </c>
      <c r="AF1713" s="26">
        <v>0</v>
      </c>
      <c r="AG1713" s="26"/>
      <c r="AH1713" s="26">
        <v>0</v>
      </c>
    </row>
    <row r="1714" spans="1:34" x14ac:dyDescent="0.2">
      <c r="A1714" s="12" t="s">
        <v>232</v>
      </c>
      <c r="B1714" s="12" t="s">
        <v>231</v>
      </c>
      <c r="C1714" s="12" t="s">
        <v>91</v>
      </c>
      <c r="D1714" s="12" t="s">
        <v>15</v>
      </c>
      <c r="E1714" s="12" t="s">
        <v>13</v>
      </c>
      <c r="F1714" s="12" t="s">
        <v>18</v>
      </c>
      <c r="G1714" s="26"/>
      <c r="H1714" s="26"/>
      <c r="I1714" s="26"/>
      <c r="J1714" s="26"/>
      <c r="K1714" s="26"/>
      <c r="L1714" s="26"/>
      <c r="M1714" s="26"/>
      <c r="N1714" s="26">
        <v>0</v>
      </c>
      <c r="O1714" s="26">
        <v>0</v>
      </c>
      <c r="P1714" s="26">
        <v>0</v>
      </c>
      <c r="Q1714" s="26"/>
      <c r="R1714" s="26"/>
      <c r="S1714" s="26">
        <v>0</v>
      </c>
      <c r="T1714" s="26">
        <v>0</v>
      </c>
      <c r="U1714" s="26">
        <v>0</v>
      </c>
      <c r="V1714" s="26">
        <v>0</v>
      </c>
      <c r="W1714" s="26">
        <v>0</v>
      </c>
      <c r="X1714" s="26">
        <v>0</v>
      </c>
      <c r="Y1714" s="26">
        <v>0</v>
      </c>
      <c r="Z1714" s="26">
        <v>0</v>
      </c>
      <c r="AA1714" s="26">
        <v>0</v>
      </c>
      <c r="AB1714" s="26">
        <v>0</v>
      </c>
      <c r="AC1714" s="26">
        <v>0</v>
      </c>
      <c r="AD1714" s="26">
        <v>0</v>
      </c>
      <c r="AE1714" s="26">
        <v>0</v>
      </c>
      <c r="AF1714" s="26">
        <v>0</v>
      </c>
      <c r="AG1714" s="26"/>
      <c r="AH1714" s="26">
        <v>0</v>
      </c>
    </row>
    <row r="1715" spans="1:34" x14ac:dyDescent="0.2">
      <c r="A1715" s="12" t="s">
        <v>232</v>
      </c>
      <c r="B1715" s="12" t="s">
        <v>231</v>
      </c>
      <c r="C1715" s="12" t="s">
        <v>249</v>
      </c>
      <c r="D1715" s="12" t="s">
        <v>15</v>
      </c>
      <c r="E1715" s="12" t="s">
        <v>13</v>
      </c>
      <c r="F1715" s="12" t="s">
        <v>18</v>
      </c>
      <c r="G1715" s="26"/>
      <c r="H1715" s="26"/>
      <c r="I1715" s="26"/>
      <c r="J1715" s="26"/>
      <c r="K1715" s="26"/>
      <c r="L1715" s="26"/>
      <c r="M1715" s="26"/>
      <c r="N1715" s="26"/>
      <c r="O1715" s="26"/>
      <c r="P1715" s="26"/>
      <c r="Q1715" s="26"/>
      <c r="R1715" s="26"/>
      <c r="S1715" s="26"/>
      <c r="T1715" s="26"/>
      <c r="U1715" s="26">
        <v>0</v>
      </c>
      <c r="V1715" s="26">
        <v>0</v>
      </c>
      <c r="W1715" s="26">
        <v>0</v>
      </c>
      <c r="X1715" s="26">
        <v>0</v>
      </c>
      <c r="Y1715" s="26">
        <v>0</v>
      </c>
      <c r="Z1715" s="26">
        <v>0</v>
      </c>
      <c r="AA1715" s="26">
        <v>0</v>
      </c>
      <c r="AB1715" s="26">
        <v>0</v>
      </c>
      <c r="AC1715" s="26">
        <v>0</v>
      </c>
      <c r="AD1715" s="26">
        <v>0</v>
      </c>
      <c r="AE1715" s="26">
        <v>0</v>
      </c>
      <c r="AF1715" s="26"/>
      <c r="AG1715" s="26"/>
      <c r="AH1715" s="26">
        <v>0</v>
      </c>
    </row>
    <row r="1716" spans="1:34" x14ac:dyDescent="0.2">
      <c r="A1716" s="12" t="s">
        <v>232</v>
      </c>
      <c r="B1716" s="12" t="s">
        <v>231</v>
      </c>
      <c r="C1716" s="12" t="s">
        <v>92</v>
      </c>
      <c r="D1716" s="12" t="s">
        <v>15</v>
      </c>
      <c r="E1716" s="12" t="s">
        <v>13</v>
      </c>
      <c r="F1716" s="12" t="s">
        <v>18</v>
      </c>
      <c r="G1716" s="26"/>
      <c r="H1716" s="26"/>
      <c r="I1716" s="26"/>
      <c r="J1716" s="26"/>
      <c r="K1716" s="26"/>
      <c r="L1716" s="26"/>
      <c r="M1716" s="26"/>
      <c r="N1716" s="26"/>
      <c r="O1716" s="26"/>
      <c r="P1716" s="26"/>
      <c r="Q1716" s="26"/>
      <c r="R1716" s="26"/>
      <c r="S1716" s="26"/>
      <c r="T1716" s="26"/>
      <c r="U1716" s="26">
        <v>0</v>
      </c>
      <c r="V1716" s="26">
        <v>0</v>
      </c>
      <c r="W1716" s="26">
        <v>0</v>
      </c>
      <c r="X1716" s="26">
        <v>0</v>
      </c>
      <c r="Y1716" s="26">
        <v>0</v>
      </c>
      <c r="Z1716" s="26">
        <v>0</v>
      </c>
      <c r="AA1716" s="26">
        <v>0</v>
      </c>
      <c r="AB1716" s="26">
        <v>0</v>
      </c>
      <c r="AC1716" s="26">
        <v>0</v>
      </c>
      <c r="AD1716" s="26">
        <v>0</v>
      </c>
      <c r="AE1716" s="26">
        <v>0</v>
      </c>
      <c r="AF1716" s="26">
        <v>0</v>
      </c>
      <c r="AG1716" s="26"/>
      <c r="AH1716" s="26">
        <v>0</v>
      </c>
    </row>
    <row r="1717" spans="1:34" x14ac:dyDescent="0.2">
      <c r="A1717" s="12" t="s">
        <v>232</v>
      </c>
      <c r="B1717" s="12" t="s">
        <v>231</v>
      </c>
      <c r="C1717" s="12" t="s">
        <v>93</v>
      </c>
      <c r="D1717" s="12" t="s">
        <v>15</v>
      </c>
      <c r="E1717" s="12" t="s">
        <v>13</v>
      </c>
      <c r="F1717" s="12" t="s">
        <v>18</v>
      </c>
      <c r="G1717" s="26"/>
      <c r="H1717" s="26"/>
      <c r="I1717" s="26"/>
      <c r="J1717" s="26"/>
      <c r="K1717" s="26"/>
      <c r="L1717" s="26"/>
      <c r="M1717" s="26"/>
      <c r="N1717" s="26"/>
      <c r="O1717" s="26"/>
      <c r="P1717" s="26"/>
      <c r="Q1717" s="26"/>
      <c r="R1717" s="26"/>
      <c r="S1717" s="26"/>
      <c r="T1717" s="26"/>
      <c r="U1717" s="26">
        <v>0</v>
      </c>
      <c r="V1717" s="26">
        <v>0</v>
      </c>
      <c r="W1717" s="26">
        <v>0</v>
      </c>
      <c r="X1717" s="26">
        <v>0</v>
      </c>
      <c r="Y1717" s="26">
        <v>0</v>
      </c>
      <c r="Z1717" s="26">
        <v>0</v>
      </c>
      <c r="AA1717" s="26">
        <v>0</v>
      </c>
      <c r="AB1717" s="26">
        <v>0</v>
      </c>
      <c r="AC1717" s="26">
        <v>0</v>
      </c>
      <c r="AD1717" s="26">
        <v>0</v>
      </c>
      <c r="AE1717" s="26">
        <v>0</v>
      </c>
      <c r="AF1717" s="26">
        <v>0</v>
      </c>
      <c r="AG1717" s="26"/>
      <c r="AH1717" s="26">
        <v>0</v>
      </c>
    </row>
    <row r="1718" spans="1:34" x14ac:dyDescent="0.2">
      <c r="A1718" s="12" t="s">
        <v>232</v>
      </c>
      <c r="B1718" s="12" t="s">
        <v>231</v>
      </c>
      <c r="C1718" s="12" t="s">
        <v>94</v>
      </c>
      <c r="D1718" s="12" t="s">
        <v>15</v>
      </c>
      <c r="E1718" s="12" t="s">
        <v>13</v>
      </c>
      <c r="F1718" s="12" t="s">
        <v>18</v>
      </c>
      <c r="G1718" s="26"/>
      <c r="H1718" s="26"/>
      <c r="I1718" s="26"/>
      <c r="J1718" s="26"/>
      <c r="K1718" s="26"/>
      <c r="L1718" s="26"/>
      <c r="M1718" s="26"/>
      <c r="N1718" s="26"/>
      <c r="O1718" s="26"/>
      <c r="P1718" s="26"/>
      <c r="Q1718" s="26"/>
      <c r="R1718" s="26"/>
      <c r="S1718" s="26"/>
      <c r="T1718" s="26"/>
      <c r="U1718" s="26">
        <v>0</v>
      </c>
      <c r="V1718" s="26">
        <v>0</v>
      </c>
      <c r="W1718" s="26">
        <v>0</v>
      </c>
      <c r="X1718" s="26">
        <v>0</v>
      </c>
      <c r="Y1718" s="26">
        <v>0</v>
      </c>
      <c r="Z1718" s="26">
        <v>0</v>
      </c>
      <c r="AA1718" s="26">
        <v>0</v>
      </c>
      <c r="AB1718" s="26">
        <v>0</v>
      </c>
      <c r="AC1718" s="26">
        <v>0</v>
      </c>
      <c r="AD1718" s="26">
        <v>0</v>
      </c>
      <c r="AE1718" s="26">
        <v>0</v>
      </c>
      <c r="AF1718" s="26">
        <v>0</v>
      </c>
      <c r="AG1718" s="26"/>
      <c r="AH1718" s="26">
        <v>0</v>
      </c>
    </row>
    <row r="1719" spans="1:34" x14ac:dyDescent="0.2">
      <c r="A1719" s="12" t="s">
        <v>232</v>
      </c>
      <c r="B1719" s="12" t="s">
        <v>231</v>
      </c>
      <c r="C1719" s="12" t="s">
        <v>95</v>
      </c>
      <c r="D1719" s="12" t="s">
        <v>15</v>
      </c>
      <c r="E1719" s="12" t="s">
        <v>13</v>
      </c>
      <c r="F1719" s="12" t="s">
        <v>18</v>
      </c>
      <c r="G1719" s="26"/>
      <c r="H1719" s="26"/>
      <c r="I1719" s="26"/>
      <c r="J1719" s="26"/>
      <c r="K1719" s="26"/>
      <c r="L1719" s="26"/>
      <c r="M1719" s="26"/>
      <c r="N1719" s="26"/>
      <c r="O1719" s="26"/>
      <c r="P1719" s="26"/>
      <c r="Q1719" s="26"/>
      <c r="R1719" s="26"/>
      <c r="S1719" s="26"/>
      <c r="T1719" s="26"/>
      <c r="U1719" s="26">
        <v>0</v>
      </c>
      <c r="V1719" s="26">
        <v>0</v>
      </c>
      <c r="W1719" s="26">
        <v>0</v>
      </c>
      <c r="X1719" s="26">
        <v>0</v>
      </c>
      <c r="Y1719" s="26">
        <v>0</v>
      </c>
      <c r="Z1719" s="26">
        <v>0</v>
      </c>
      <c r="AA1719" s="26">
        <v>0</v>
      </c>
      <c r="AB1719" s="26">
        <v>0</v>
      </c>
      <c r="AC1719" s="26">
        <v>0</v>
      </c>
      <c r="AD1719" s="26">
        <v>0</v>
      </c>
      <c r="AE1719" s="26">
        <v>0</v>
      </c>
      <c r="AF1719" s="26">
        <v>0</v>
      </c>
      <c r="AG1719" s="26"/>
      <c r="AH1719" s="26">
        <v>0</v>
      </c>
    </row>
    <row r="1720" spans="1:34" x14ac:dyDescent="0.2">
      <c r="A1720" s="12" t="s">
        <v>232</v>
      </c>
      <c r="B1720" s="12" t="s">
        <v>231</v>
      </c>
      <c r="C1720" s="12" t="s">
        <v>96</v>
      </c>
      <c r="D1720" s="12" t="s">
        <v>15</v>
      </c>
      <c r="E1720" s="12" t="s">
        <v>13</v>
      </c>
      <c r="F1720" s="12" t="s">
        <v>18</v>
      </c>
      <c r="G1720" s="26"/>
      <c r="H1720" s="26"/>
      <c r="I1720" s="26"/>
      <c r="J1720" s="26"/>
      <c r="K1720" s="26"/>
      <c r="L1720" s="26"/>
      <c r="M1720" s="26"/>
      <c r="N1720" s="26"/>
      <c r="O1720" s="26"/>
      <c r="P1720" s="26"/>
      <c r="Q1720" s="26"/>
      <c r="R1720" s="26"/>
      <c r="S1720" s="26"/>
      <c r="T1720" s="26"/>
      <c r="U1720" s="26">
        <v>0</v>
      </c>
      <c r="V1720" s="26">
        <v>0</v>
      </c>
      <c r="W1720" s="26">
        <v>0</v>
      </c>
      <c r="X1720" s="26">
        <v>0</v>
      </c>
      <c r="Y1720" s="26">
        <v>0</v>
      </c>
      <c r="Z1720" s="26">
        <v>0</v>
      </c>
      <c r="AA1720" s="26">
        <v>0</v>
      </c>
      <c r="AB1720" s="26">
        <v>0</v>
      </c>
      <c r="AC1720" s="26">
        <v>0</v>
      </c>
      <c r="AD1720" s="26">
        <v>0</v>
      </c>
      <c r="AE1720" s="26">
        <v>0</v>
      </c>
      <c r="AF1720" s="26">
        <v>0</v>
      </c>
      <c r="AG1720" s="26"/>
      <c r="AH1720" s="26">
        <v>0</v>
      </c>
    </row>
    <row r="1721" spans="1:34" x14ac:dyDescent="0.2">
      <c r="A1721" s="12" t="s">
        <v>232</v>
      </c>
      <c r="B1721" s="12" t="s">
        <v>231</v>
      </c>
      <c r="C1721" s="12" t="s">
        <v>97</v>
      </c>
      <c r="D1721" s="12" t="s">
        <v>15</v>
      </c>
      <c r="E1721" s="12" t="s">
        <v>13</v>
      </c>
      <c r="F1721" s="12" t="s">
        <v>18</v>
      </c>
      <c r="G1721" s="26">
        <v>0</v>
      </c>
      <c r="H1721" s="26">
        <v>0</v>
      </c>
      <c r="I1721" s="26"/>
      <c r="J1721" s="26"/>
      <c r="K1721" s="26"/>
      <c r="L1721" s="26"/>
      <c r="M1721" s="26"/>
      <c r="N1721" s="26"/>
      <c r="O1721" s="26"/>
      <c r="P1721" s="26"/>
      <c r="Q1721" s="26"/>
      <c r="R1721" s="26"/>
      <c r="S1721" s="26"/>
      <c r="T1721" s="26"/>
      <c r="U1721" s="26">
        <v>0</v>
      </c>
      <c r="V1721" s="26">
        <v>0</v>
      </c>
      <c r="W1721" s="26">
        <v>0</v>
      </c>
      <c r="X1721" s="26">
        <v>0</v>
      </c>
      <c r="Y1721" s="26">
        <v>0</v>
      </c>
      <c r="Z1721" s="26">
        <v>0</v>
      </c>
      <c r="AA1721" s="26">
        <v>0</v>
      </c>
      <c r="AB1721" s="26">
        <v>0</v>
      </c>
      <c r="AC1721" s="26">
        <v>0</v>
      </c>
      <c r="AD1721" s="26">
        <v>0</v>
      </c>
      <c r="AE1721" s="26">
        <v>0</v>
      </c>
      <c r="AF1721" s="26">
        <v>0</v>
      </c>
      <c r="AG1721" s="26"/>
      <c r="AH1721" s="26">
        <v>0</v>
      </c>
    </row>
    <row r="1722" spans="1:34" x14ac:dyDescent="0.2">
      <c r="A1722" s="12" t="s">
        <v>232</v>
      </c>
      <c r="B1722" s="12" t="s">
        <v>231</v>
      </c>
      <c r="C1722" s="12" t="s">
        <v>98</v>
      </c>
      <c r="D1722" s="12" t="s">
        <v>15</v>
      </c>
      <c r="E1722" s="12" t="s">
        <v>13</v>
      </c>
      <c r="F1722" s="12" t="s">
        <v>18</v>
      </c>
      <c r="G1722" s="26"/>
      <c r="H1722" s="26"/>
      <c r="I1722" s="26"/>
      <c r="J1722" s="26"/>
      <c r="K1722" s="26"/>
      <c r="L1722" s="26"/>
      <c r="M1722" s="26"/>
      <c r="N1722" s="26"/>
      <c r="O1722" s="26"/>
      <c r="P1722" s="26"/>
      <c r="Q1722" s="26"/>
      <c r="R1722" s="26"/>
      <c r="S1722" s="26"/>
      <c r="T1722" s="26"/>
      <c r="U1722" s="26">
        <v>0</v>
      </c>
      <c r="V1722" s="26">
        <v>0</v>
      </c>
      <c r="W1722" s="26">
        <v>0</v>
      </c>
      <c r="X1722" s="26">
        <v>0</v>
      </c>
      <c r="Y1722" s="26">
        <v>0</v>
      </c>
      <c r="Z1722" s="26">
        <v>0</v>
      </c>
      <c r="AA1722" s="26">
        <v>0</v>
      </c>
      <c r="AB1722" s="26">
        <v>0</v>
      </c>
      <c r="AC1722" s="26">
        <v>0</v>
      </c>
      <c r="AD1722" s="26">
        <v>0</v>
      </c>
      <c r="AE1722" s="26">
        <v>0</v>
      </c>
      <c r="AF1722" s="26">
        <v>0</v>
      </c>
      <c r="AG1722" s="26"/>
      <c r="AH1722" s="26">
        <v>0</v>
      </c>
    </row>
    <row r="1723" spans="1:34" x14ac:dyDescent="0.2">
      <c r="A1723" s="12" t="s">
        <v>232</v>
      </c>
      <c r="B1723" s="12" t="s">
        <v>231</v>
      </c>
      <c r="C1723" s="12" t="s">
        <v>99</v>
      </c>
      <c r="D1723" s="12" t="s">
        <v>15</v>
      </c>
      <c r="E1723" s="12" t="s">
        <v>13</v>
      </c>
      <c r="F1723" s="12" t="s">
        <v>18</v>
      </c>
      <c r="G1723" s="26"/>
      <c r="H1723" s="26"/>
      <c r="I1723" s="26"/>
      <c r="J1723" s="26"/>
      <c r="K1723" s="26"/>
      <c r="L1723" s="26"/>
      <c r="M1723" s="26"/>
      <c r="N1723" s="26"/>
      <c r="O1723" s="26"/>
      <c r="P1723" s="26"/>
      <c r="Q1723" s="26"/>
      <c r="R1723" s="26"/>
      <c r="S1723" s="26"/>
      <c r="T1723" s="26"/>
      <c r="U1723" s="26">
        <v>0</v>
      </c>
      <c r="V1723" s="26">
        <v>0</v>
      </c>
      <c r="W1723" s="26">
        <v>0</v>
      </c>
      <c r="X1723" s="26">
        <v>0</v>
      </c>
      <c r="Y1723" s="26">
        <v>0</v>
      </c>
      <c r="Z1723" s="26">
        <v>0</v>
      </c>
      <c r="AA1723" s="26">
        <v>0</v>
      </c>
      <c r="AB1723" s="26">
        <v>0</v>
      </c>
      <c r="AC1723" s="26">
        <v>0</v>
      </c>
      <c r="AD1723" s="26">
        <v>0</v>
      </c>
      <c r="AE1723" s="26">
        <v>0</v>
      </c>
      <c r="AF1723" s="26">
        <v>0</v>
      </c>
      <c r="AG1723" s="26"/>
      <c r="AH1723" s="26">
        <v>0</v>
      </c>
    </row>
    <row r="1724" spans="1:34" x14ac:dyDescent="0.2">
      <c r="A1724" s="12" t="s">
        <v>232</v>
      </c>
      <c r="B1724" s="12" t="s">
        <v>231</v>
      </c>
      <c r="C1724" s="12" t="s">
        <v>100</v>
      </c>
      <c r="D1724" s="12" t="s">
        <v>15</v>
      </c>
      <c r="E1724" s="12" t="s">
        <v>13</v>
      </c>
      <c r="F1724" s="12" t="s">
        <v>18</v>
      </c>
      <c r="G1724" s="26"/>
      <c r="H1724" s="26"/>
      <c r="I1724" s="26"/>
      <c r="J1724" s="26"/>
      <c r="K1724" s="26"/>
      <c r="L1724" s="26"/>
      <c r="M1724" s="26"/>
      <c r="N1724" s="26"/>
      <c r="O1724" s="26"/>
      <c r="P1724" s="26"/>
      <c r="Q1724" s="26"/>
      <c r="R1724" s="26"/>
      <c r="S1724" s="26"/>
      <c r="T1724" s="26"/>
      <c r="U1724" s="26">
        <v>0</v>
      </c>
      <c r="V1724" s="26">
        <v>0</v>
      </c>
      <c r="W1724" s="26">
        <v>0</v>
      </c>
      <c r="X1724" s="26"/>
      <c r="Y1724" s="26">
        <v>0</v>
      </c>
      <c r="Z1724" s="26">
        <v>0</v>
      </c>
      <c r="AA1724" s="26">
        <v>0</v>
      </c>
      <c r="AB1724" s="26">
        <v>0</v>
      </c>
      <c r="AC1724" s="26">
        <v>0</v>
      </c>
      <c r="AD1724" s="26">
        <v>0</v>
      </c>
      <c r="AE1724" s="26">
        <v>0</v>
      </c>
      <c r="AF1724" s="26">
        <v>0</v>
      </c>
      <c r="AG1724" s="26"/>
      <c r="AH1724" s="26">
        <v>0</v>
      </c>
    </row>
    <row r="1725" spans="1:34" x14ac:dyDescent="0.2">
      <c r="A1725" s="12" t="s">
        <v>232</v>
      </c>
      <c r="B1725" s="12" t="s">
        <v>231</v>
      </c>
      <c r="C1725" s="12" t="s">
        <v>101</v>
      </c>
      <c r="D1725" s="12" t="s">
        <v>15</v>
      </c>
      <c r="E1725" s="12" t="s">
        <v>13</v>
      </c>
      <c r="F1725" s="12" t="s">
        <v>18</v>
      </c>
      <c r="G1725" s="26"/>
      <c r="H1725" s="26"/>
      <c r="I1725" s="26"/>
      <c r="J1725" s="26"/>
      <c r="K1725" s="26"/>
      <c r="L1725" s="26"/>
      <c r="M1725" s="26"/>
      <c r="N1725" s="26"/>
      <c r="O1725" s="26"/>
      <c r="P1725" s="26"/>
      <c r="Q1725" s="26"/>
      <c r="R1725" s="26"/>
      <c r="S1725" s="26"/>
      <c r="T1725" s="26">
        <v>0</v>
      </c>
      <c r="U1725" s="26">
        <v>0</v>
      </c>
      <c r="V1725" s="26">
        <v>0</v>
      </c>
      <c r="W1725" s="26">
        <v>0</v>
      </c>
      <c r="X1725" s="26">
        <v>0</v>
      </c>
      <c r="Y1725" s="26">
        <v>0</v>
      </c>
      <c r="Z1725" s="26">
        <v>0</v>
      </c>
      <c r="AA1725" s="26">
        <v>0</v>
      </c>
      <c r="AB1725" s="26">
        <v>0</v>
      </c>
      <c r="AC1725" s="26">
        <v>0</v>
      </c>
      <c r="AD1725" s="26">
        <v>0</v>
      </c>
      <c r="AE1725" s="26">
        <v>0</v>
      </c>
      <c r="AF1725" s="26">
        <v>0</v>
      </c>
      <c r="AG1725" s="26"/>
      <c r="AH1725" s="26">
        <v>0</v>
      </c>
    </row>
    <row r="1726" spans="1:34" x14ac:dyDescent="0.2">
      <c r="A1726" s="12" t="s">
        <v>232</v>
      </c>
      <c r="B1726" s="12" t="s">
        <v>231</v>
      </c>
      <c r="C1726" s="12" t="s">
        <v>102</v>
      </c>
      <c r="D1726" s="12" t="s">
        <v>15</v>
      </c>
      <c r="E1726" s="12" t="s">
        <v>13</v>
      </c>
      <c r="F1726" s="12" t="s">
        <v>18</v>
      </c>
      <c r="G1726" s="26"/>
      <c r="H1726" s="26"/>
      <c r="I1726" s="26"/>
      <c r="J1726" s="26"/>
      <c r="K1726" s="26"/>
      <c r="L1726" s="26"/>
      <c r="M1726" s="26"/>
      <c r="N1726" s="26"/>
      <c r="O1726" s="26"/>
      <c r="P1726" s="26"/>
      <c r="Q1726" s="26"/>
      <c r="R1726" s="26"/>
      <c r="S1726" s="26"/>
      <c r="T1726" s="26"/>
      <c r="U1726" s="26">
        <v>0</v>
      </c>
      <c r="V1726" s="26">
        <v>0</v>
      </c>
      <c r="W1726" s="26">
        <v>0</v>
      </c>
      <c r="X1726" s="26">
        <v>0</v>
      </c>
      <c r="Y1726" s="26">
        <v>0</v>
      </c>
      <c r="Z1726" s="26">
        <v>0</v>
      </c>
      <c r="AA1726" s="26">
        <v>0</v>
      </c>
      <c r="AB1726" s="26">
        <v>0</v>
      </c>
      <c r="AC1726" s="26">
        <v>0</v>
      </c>
      <c r="AD1726" s="26">
        <v>0</v>
      </c>
      <c r="AE1726" s="26">
        <v>0</v>
      </c>
      <c r="AF1726" s="26">
        <v>0</v>
      </c>
      <c r="AG1726" s="26"/>
      <c r="AH1726" s="26">
        <v>0</v>
      </c>
    </row>
    <row r="1727" spans="1:34" x14ac:dyDescent="0.2">
      <c r="A1727" s="12" t="s">
        <v>232</v>
      </c>
      <c r="B1727" s="12" t="s">
        <v>231</v>
      </c>
      <c r="C1727" s="12" t="s">
        <v>103</v>
      </c>
      <c r="D1727" s="12" t="s">
        <v>15</v>
      </c>
      <c r="E1727" s="12" t="s">
        <v>13</v>
      </c>
      <c r="F1727" s="12" t="s">
        <v>18</v>
      </c>
      <c r="G1727" s="26"/>
      <c r="H1727" s="26"/>
      <c r="I1727" s="26"/>
      <c r="J1727" s="26"/>
      <c r="K1727" s="26"/>
      <c r="L1727" s="26"/>
      <c r="M1727" s="26"/>
      <c r="N1727" s="26"/>
      <c r="O1727" s="26"/>
      <c r="P1727" s="26"/>
      <c r="Q1727" s="26"/>
      <c r="R1727" s="26"/>
      <c r="S1727" s="26"/>
      <c r="T1727" s="26"/>
      <c r="U1727" s="26"/>
      <c r="V1727" s="26"/>
      <c r="W1727" s="26"/>
      <c r="X1727" s="26"/>
      <c r="Y1727" s="26">
        <v>0</v>
      </c>
      <c r="Z1727" s="26">
        <v>0</v>
      </c>
      <c r="AA1727" s="26">
        <v>0</v>
      </c>
      <c r="AB1727" s="26">
        <v>0</v>
      </c>
      <c r="AC1727" s="26">
        <v>0</v>
      </c>
      <c r="AD1727" s="26">
        <v>0</v>
      </c>
      <c r="AE1727" s="26">
        <v>0</v>
      </c>
      <c r="AF1727" s="26">
        <v>0</v>
      </c>
      <c r="AG1727" s="26"/>
      <c r="AH1727" s="26">
        <v>0</v>
      </c>
    </row>
    <row r="1728" spans="1:34" x14ac:dyDescent="0.2">
      <c r="A1728" s="12" t="s">
        <v>232</v>
      </c>
      <c r="B1728" s="12" t="s">
        <v>231</v>
      </c>
      <c r="C1728" s="12" t="s">
        <v>104</v>
      </c>
      <c r="D1728" s="12" t="s">
        <v>15</v>
      </c>
      <c r="E1728" s="12" t="s">
        <v>13</v>
      </c>
      <c r="F1728" s="12" t="s">
        <v>18</v>
      </c>
      <c r="G1728" s="26"/>
      <c r="H1728" s="26"/>
      <c r="I1728" s="26"/>
      <c r="J1728" s="26"/>
      <c r="K1728" s="26"/>
      <c r="L1728" s="26"/>
      <c r="M1728" s="26"/>
      <c r="N1728" s="26"/>
      <c r="O1728" s="26"/>
      <c r="P1728" s="26"/>
      <c r="Q1728" s="26"/>
      <c r="R1728" s="26"/>
      <c r="S1728" s="26"/>
      <c r="T1728" s="26"/>
      <c r="U1728" s="26">
        <v>0</v>
      </c>
      <c r="V1728" s="26">
        <v>0</v>
      </c>
      <c r="W1728" s="26">
        <v>0</v>
      </c>
      <c r="X1728" s="26">
        <v>0</v>
      </c>
      <c r="Y1728" s="26">
        <v>0</v>
      </c>
      <c r="Z1728" s="26">
        <v>0</v>
      </c>
      <c r="AA1728" s="26">
        <v>0</v>
      </c>
      <c r="AB1728" s="26">
        <v>0</v>
      </c>
      <c r="AC1728" s="26">
        <v>0</v>
      </c>
      <c r="AD1728" s="26">
        <v>0</v>
      </c>
      <c r="AE1728" s="26">
        <v>0</v>
      </c>
      <c r="AF1728" s="26">
        <v>0</v>
      </c>
      <c r="AG1728" s="26"/>
      <c r="AH1728" s="26">
        <v>0</v>
      </c>
    </row>
    <row r="1729" spans="1:34" x14ac:dyDescent="0.2">
      <c r="A1729" s="12" t="s">
        <v>232</v>
      </c>
      <c r="B1729" s="12" t="s">
        <v>231</v>
      </c>
      <c r="C1729" s="12" t="s">
        <v>105</v>
      </c>
      <c r="D1729" s="12" t="s">
        <v>15</v>
      </c>
      <c r="E1729" s="12" t="s">
        <v>13</v>
      </c>
      <c r="F1729" s="12" t="s">
        <v>18</v>
      </c>
      <c r="G1729" s="26"/>
      <c r="H1729" s="26"/>
      <c r="I1729" s="26"/>
      <c r="J1729" s="26"/>
      <c r="K1729" s="26"/>
      <c r="L1729" s="26"/>
      <c r="M1729" s="26"/>
      <c r="N1729" s="26"/>
      <c r="O1729" s="26"/>
      <c r="P1729" s="26"/>
      <c r="Q1729" s="26"/>
      <c r="R1729" s="26"/>
      <c r="S1729" s="26"/>
      <c r="T1729" s="26"/>
      <c r="U1729" s="26">
        <v>0</v>
      </c>
      <c r="V1729" s="26">
        <v>0</v>
      </c>
      <c r="W1729" s="26">
        <v>0</v>
      </c>
      <c r="X1729" s="26">
        <v>0</v>
      </c>
      <c r="Y1729" s="26">
        <v>0</v>
      </c>
      <c r="Z1729" s="26">
        <v>0</v>
      </c>
      <c r="AA1729" s="26">
        <v>0</v>
      </c>
      <c r="AB1729" s="26">
        <v>0</v>
      </c>
      <c r="AC1729" s="26">
        <v>0</v>
      </c>
      <c r="AD1729" s="26">
        <v>0</v>
      </c>
      <c r="AE1729" s="26">
        <v>0</v>
      </c>
      <c r="AF1729" s="26">
        <v>0</v>
      </c>
      <c r="AG1729" s="26"/>
      <c r="AH1729" s="26">
        <v>0</v>
      </c>
    </row>
    <row r="1730" spans="1:34" x14ac:dyDescent="0.2">
      <c r="A1730" s="12" t="s">
        <v>232</v>
      </c>
      <c r="B1730" s="12" t="s">
        <v>231</v>
      </c>
      <c r="C1730" s="12" t="s">
        <v>106</v>
      </c>
      <c r="D1730" s="12" t="s">
        <v>15</v>
      </c>
      <c r="E1730" s="12" t="s">
        <v>13</v>
      </c>
      <c r="F1730" s="12" t="s">
        <v>18</v>
      </c>
      <c r="G1730" s="26"/>
      <c r="H1730" s="26"/>
      <c r="I1730" s="26"/>
      <c r="J1730" s="26">
        <v>0</v>
      </c>
      <c r="K1730" s="26"/>
      <c r="L1730" s="26"/>
      <c r="M1730" s="26"/>
      <c r="N1730" s="26"/>
      <c r="O1730" s="26"/>
      <c r="P1730" s="26"/>
      <c r="Q1730" s="26"/>
      <c r="R1730" s="26"/>
      <c r="S1730" s="26"/>
      <c r="T1730" s="26"/>
      <c r="U1730" s="26">
        <v>0</v>
      </c>
      <c r="V1730" s="26">
        <v>0</v>
      </c>
      <c r="W1730" s="26">
        <v>0</v>
      </c>
      <c r="X1730" s="26">
        <v>0</v>
      </c>
      <c r="Y1730" s="26">
        <v>0</v>
      </c>
      <c r="Z1730" s="26">
        <v>0</v>
      </c>
      <c r="AA1730" s="26">
        <v>0</v>
      </c>
      <c r="AB1730" s="26">
        <v>0</v>
      </c>
      <c r="AC1730" s="26">
        <v>0</v>
      </c>
      <c r="AD1730" s="26">
        <v>0</v>
      </c>
      <c r="AE1730" s="26">
        <v>0</v>
      </c>
      <c r="AF1730" s="26"/>
      <c r="AG1730" s="26"/>
      <c r="AH1730" s="26">
        <v>0</v>
      </c>
    </row>
    <row r="1731" spans="1:34" x14ac:dyDescent="0.2">
      <c r="A1731" s="12" t="s">
        <v>232</v>
      </c>
      <c r="B1731" s="12" t="s">
        <v>231</v>
      </c>
      <c r="C1731" s="12" t="s">
        <v>107</v>
      </c>
      <c r="D1731" s="12" t="s">
        <v>15</v>
      </c>
      <c r="E1731" s="12" t="s">
        <v>13</v>
      </c>
      <c r="F1731" s="12" t="s">
        <v>18</v>
      </c>
      <c r="G1731" s="26"/>
      <c r="H1731" s="26"/>
      <c r="I1731" s="26"/>
      <c r="J1731" s="26"/>
      <c r="K1731" s="26"/>
      <c r="L1731" s="26"/>
      <c r="M1731" s="26"/>
      <c r="N1731" s="26"/>
      <c r="O1731" s="26"/>
      <c r="P1731" s="26"/>
      <c r="Q1731" s="26"/>
      <c r="R1731" s="26"/>
      <c r="S1731" s="26"/>
      <c r="T1731" s="26"/>
      <c r="U1731" s="26">
        <v>0</v>
      </c>
      <c r="V1731" s="26">
        <v>0</v>
      </c>
      <c r="W1731" s="26">
        <v>0</v>
      </c>
      <c r="X1731" s="26">
        <v>0</v>
      </c>
      <c r="Y1731" s="26">
        <v>0</v>
      </c>
      <c r="Z1731" s="26">
        <v>0</v>
      </c>
      <c r="AA1731" s="26">
        <v>0</v>
      </c>
      <c r="AB1731" s="26">
        <v>0</v>
      </c>
      <c r="AC1731" s="26">
        <v>0</v>
      </c>
      <c r="AD1731" s="26">
        <v>0</v>
      </c>
      <c r="AE1731" s="26">
        <v>0</v>
      </c>
      <c r="AF1731" s="26">
        <v>0</v>
      </c>
      <c r="AG1731" s="26"/>
      <c r="AH1731" s="26">
        <v>0</v>
      </c>
    </row>
    <row r="1732" spans="1:34" x14ac:dyDescent="0.2">
      <c r="A1732" s="12" t="s">
        <v>232</v>
      </c>
      <c r="B1732" s="12" t="s">
        <v>231</v>
      </c>
      <c r="C1732" s="12" t="s">
        <v>108</v>
      </c>
      <c r="D1732" s="12" t="s">
        <v>15</v>
      </c>
      <c r="E1732" s="12" t="s">
        <v>13</v>
      </c>
      <c r="F1732" s="12" t="s">
        <v>18</v>
      </c>
      <c r="G1732" s="26"/>
      <c r="H1732" s="26"/>
      <c r="I1732" s="26"/>
      <c r="J1732" s="26"/>
      <c r="K1732" s="26"/>
      <c r="L1732" s="26"/>
      <c r="M1732" s="26"/>
      <c r="N1732" s="26"/>
      <c r="O1732" s="26"/>
      <c r="P1732" s="26"/>
      <c r="Q1732" s="26"/>
      <c r="R1732" s="26"/>
      <c r="S1732" s="26"/>
      <c r="T1732" s="26"/>
      <c r="U1732" s="26">
        <v>0</v>
      </c>
      <c r="V1732" s="26">
        <v>0</v>
      </c>
      <c r="W1732" s="26">
        <v>0</v>
      </c>
      <c r="X1732" s="26">
        <v>0</v>
      </c>
      <c r="Y1732" s="26">
        <v>0</v>
      </c>
      <c r="Z1732" s="26">
        <v>0</v>
      </c>
      <c r="AA1732" s="26">
        <v>0</v>
      </c>
      <c r="AB1732" s="26">
        <v>0</v>
      </c>
      <c r="AC1732" s="26">
        <v>0</v>
      </c>
      <c r="AD1732" s="26">
        <v>0</v>
      </c>
      <c r="AE1732" s="26">
        <v>0</v>
      </c>
      <c r="AF1732" s="26">
        <v>0</v>
      </c>
      <c r="AG1732" s="26"/>
      <c r="AH1732" s="26">
        <v>0</v>
      </c>
    </row>
    <row r="1733" spans="1:34" x14ac:dyDescent="0.2">
      <c r="A1733" s="12" t="s">
        <v>232</v>
      </c>
      <c r="B1733" s="12" t="s">
        <v>231</v>
      </c>
      <c r="C1733" s="12" t="s">
        <v>109</v>
      </c>
      <c r="D1733" s="12" t="s">
        <v>15</v>
      </c>
      <c r="E1733" s="12" t="s">
        <v>13</v>
      </c>
      <c r="F1733" s="12" t="s">
        <v>18</v>
      </c>
      <c r="G1733" s="26"/>
      <c r="H1733" s="26"/>
      <c r="I1733" s="26"/>
      <c r="J1733" s="26"/>
      <c r="K1733" s="26"/>
      <c r="L1733" s="26"/>
      <c r="M1733" s="26"/>
      <c r="N1733" s="26"/>
      <c r="O1733" s="26"/>
      <c r="P1733" s="26"/>
      <c r="Q1733" s="26"/>
      <c r="R1733" s="26"/>
      <c r="S1733" s="26"/>
      <c r="T1733" s="26"/>
      <c r="U1733" s="26">
        <v>0</v>
      </c>
      <c r="V1733" s="26">
        <v>0</v>
      </c>
      <c r="W1733" s="26">
        <v>0</v>
      </c>
      <c r="X1733" s="26">
        <v>0</v>
      </c>
      <c r="Y1733" s="26">
        <v>0</v>
      </c>
      <c r="Z1733" s="26">
        <v>0</v>
      </c>
      <c r="AA1733" s="26">
        <v>0</v>
      </c>
      <c r="AB1733" s="26">
        <v>0</v>
      </c>
      <c r="AC1733" s="26">
        <v>0</v>
      </c>
      <c r="AD1733" s="26">
        <v>0</v>
      </c>
      <c r="AE1733" s="26">
        <v>0</v>
      </c>
      <c r="AF1733" s="26">
        <v>0</v>
      </c>
      <c r="AG1733" s="26"/>
      <c r="AH1733" s="26">
        <v>0</v>
      </c>
    </row>
    <row r="1734" spans="1:34" x14ac:dyDescent="0.2">
      <c r="A1734" s="12" t="s">
        <v>232</v>
      </c>
      <c r="B1734" s="12" t="s">
        <v>231</v>
      </c>
      <c r="C1734" s="12" t="s">
        <v>110</v>
      </c>
      <c r="D1734" s="12" t="s">
        <v>15</v>
      </c>
      <c r="E1734" s="12" t="s">
        <v>13</v>
      </c>
      <c r="F1734" s="12" t="s">
        <v>18</v>
      </c>
      <c r="G1734" s="26"/>
      <c r="H1734" s="26"/>
      <c r="I1734" s="26"/>
      <c r="J1734" s="26"/>
      <c r="K1734" s="26"/>
      <c r="L1734" s="26"/>
      <c r="M1734" s="26"/>
      <c r="N1734" s="26"/>
      <c r="O1734" s="26"/>
      <c r="P1734" s="26"/>
      <c r="Q1734" s="26"/>
      <c r="R1734" s="26"/>
      <c r="S1734" s="26"/>
      <c r="T1734" s="26"/>
      <c r="U1734" s="26">
        <v>0</v>
      </c>
      <c r="V1734" s="26">
        <v>0</v>
      </c>
      <c r="W1734" s="26">
        <v>0</v>
      </c>
      <c r="X1734" s="26">
        <v>0</v>
      </c>
      <c r="Y1734" s="26">
        <v>0</v>
      </c>
      <c r="Z1734" s="26">
        <v>0</v>
      </c>
      <c r="AA1734" s="26">
        <v>0</v>
      </c>
      <c r="AB1734" s="26">
        <v>0</v>
      </c>
      <c r="AC1734" s="26">
        <v>0</v>
      </c>
      <c r="AD1734" s="26">
        <v>0</v>
      </c>
      <c r="AE1734" s="26">
        <v>0</v>
      </c>
      <c r="AF1734" s="26">
        <v>0</v>
      </c>
      <c r="AG1734" s="26"/>
      <c r="AH1734" s="26">
        <v>0</v>
      </c>
    </row>
    <row r="1735" spans="1:34" x14ac:dyDescent="0.2">
      <c r="A1735" s="12" t="s">
        <v>232</v>
      </c>
      <c r="B1735" s="12" t="s">
        <v>231</v>
      </c>
      <c r="C1735" s="12" t="s">
        <v>111</v>
      </c>
      <c r="D1735" s="12" t="s">
        <v>15</v>
      </c>
      <c r="E1735" s="12" t="s">
        <v>13</v>
      </c>
      <c r="F1735" s="12" t="s">
        <v>18</v>
      </c>
      <c r="G1735" s="26"/>
      <c r="H1735" s="26"/>
      <c r="I1735" s="26"/>
      <c r="J1735" s="26"/>
      <c r="K1735" s="26"/>
      <c r="L1735" s="26"/>
      <c r="M1735" s="26"/>
      <c r="N1735" s="26"/>
      <c r="O1735" s="26"/>
      <c r="P1735" s="26"/>
      <c r="Q1735" s="26"/>
      <c r="R1735" s="26"/>
      <c r="S1735" s="26"/>
      <c r="T1735" s="26"/>
      <c r="U1735" s="26">
        <v>0</v>
      </c>
      <c r="V1735" s="26">
        <v>0</v>
      </c>
      <c r="W1735" s="26">
        <v>0</v>
      </c>
      <c r="X1735" s="26">
        <v>0</v>
      </c>
      <c r="Y1735" s="26">
        <v>0</v>
      </c>
      <c r="Z1735" s="26">
        <v>0</v>
      </c>
      <c r="AA1735" s="26">
        <v>0</v>
      </c>
      <c r="AB1735" s="26">
        <v>0</v>
      </c>
      <c r="AC1735" s="26">
        <v>0</v>
      </c>
      <c r="AD1735" s="26">
        <v>0</v>
      </c>
      <c r="AE1735" s="26">
        <v>0</v>
      </c>
      <c r="AF1735" s="26">
        <v>0</v>
      </c>
      <c r="AG1735" s="26"/>
      <c r="AH1735" s="26">
        <v>0</v>
      </c>
    </row>
    <row r="1736" spans="1:34" x14ac:dyDescent="0.2">
      <c r="A1736" s="12" t="s">
        <v>232</v>
      </c>
      <c r="B1736" s="12" t="s">
        <v>231</v>
      </c>
      <c r="C1736" s="12" t="s">
        <v>112</v>
      </c>
      <c r="D1736" s="12" t="s">
        <v>15</v>
      </c>
      <c r="E1736" s="12" t="s">
        <v>13</v>
      </c>
      <c r="F1736" s="12" t="s">
        <v>18</v>
      </c>
      <c r="G1736" s="26"/>
      <c r="H1736" s="26"/>
      <c r="I1736" s="26"/>
      <c r="J1736" s="26"/>
      <c r="K1736" s="26"/>
      <c r="L1736" s="26"/>
      <c r="M1736" s="26"/>
      <c r="N1736" s="26"/>
      <c r="O1736" s="26"/>
      <c r="P1736" s="26"/>
      <c r="Q1736" s="26"/>
      <c r="R1736" s="26"/>
      <c r="S1736" s="26"/>
      <c r="T1736" s="26"/>
      <c r="U1736" s="26">
        <v>0</v>
      </c>
      <c r="V1736" s="26">
        <v>0</v>
      </c>
      <c r="W1736" s="26">
        <v>0</v>
      </c>
      <c r="X1736" s="26">
        <v>0</v>
      </c>
      <c r="Y1736" s="26">
        <v>0</v>
      </c>
      <c r="Z1736" s="26">
        <v>0</v>
      </c>
      <c r="AA1736" s="26">
        <v>0</v>
      </c>
      <c r="AB1736" s="26">
        <v>0</v>
      </c>
      <c r="AC1736" s="26">
        <v>0</v>
      </c>
      <c r="AD1736" s="26">
        <v>0</v>
      </c>
      <c r="AE1736" s="26">
        <v>0</v>
      </c>
      <c r="AF1736" s="26">
        <v>0</v>
      </c>
      <c r="AG1736" s="26"/>
      <c r="AH1736" s="26">
        <v>0</v>
      </c>
    </row>
    <row r="1737" spans="1:34" x14ac:dyDescent="0.2">
      <c r="A1737" s="12" t="s">
        <v>232</v>
      </c>
      <c r="B1737" s="12" t="s">
        <v>231</v>
      </c>
      <c r="C1737" s="12" t="s">
        <v>113</v>
      </c>
      <c r="D1737" s="12" t="s">
        <v>15</v>
      </c>
      <c r="E1737" s="12" t="s">
        <v>13</v>
      </c>
      <c r="F1737" s="12" t="s">
        <v>18</v>
      </c>
      <c r="G1737" s="26"/>
      <c r="H1737" s="26"/>
      <c r="I1737" s="26"/>
      <c r="J1737" s="26"/>
      <c r="K1737" s="26"/>
      <c r="L1737" s="26"/>
      <c r="M1737" s="26"/>
      <c r="N1737" s="26"/>
      <c r="O1737" s="26"/>
      <c r="P1737" s="26"/>
      <c r="Q1737" s="26"/>
      <c r="R1737" s="26"/>
      <c r="S1737" s="26">
        <v>0</v>
      </c>
      <c r="T1737" s="26"/>
      <c r="U1737" s="26"/>
      <c r="V1737" s="26">
        <v>0</v>
      </c>
      <c r="W1737" s="26">
        <v>0</v>
      </c>
      <c r="X1737" s="26">
        <v>0</v>
      </c>
      <c r="Y1737" s="26">
        <v>0</v>
      </c>
      <c r="Z1737" s="26">
        <v>0</v>
      </c>
      <c r="AA1737" s="26">
        <v>0</v>
      </c>
      <c r="AB1737" s="26">
        <v>0</v>
      </c>
      <c r="AC1737" s="26">
        <v>0</v>
      </c>
      <c r="AD1737" s="26">
        <v>0</v>
      </c>
      <c r="AE1737" s="26">
        <v>0</v>
      </c>
      <c r="AF1737" s="26">
        <v>0</v>
      </c>
      <c r="AG1737" s="26"/>
      <c r="AH1737" s="26">
        <v>0</v>
      </c>
    </row>
    <row r="1738" spans="1:34" x14ac:dyDescent="0.2">
      <c r="A1738" s="12" t="s">
        <v>232</v>
      </c>
      <c r="B1738" s="12" t="s">
        <v>231</v>
      </c>
      <c r="C1738" s="12" t="s">
        <v>114</v>
      </c>
      <c r="D1738" s="12" t="s">
        <v>15</v>
      </c>
      <c r="E1738" s="12" t="s">
        <v>13</v>
      </c>
      <c r="F1738" s="12" t="s">
        <v>18</v>
      </c>
      <c r="G1738" s="26"/>
      <c r="H1738" s="26"/>
      <c r="I1738" s="26"/>
      <c r="J1738" s="26"/>
      <c r="K1738" s="26"/>
      <c r="L1738" s="26"/>
      <c r="M1738" s="26"/>
      <c r="N1738" s="26"/>
      <c r="O1738" s="26"/>
      <c r="P1738" s="26"/>
      <c r="Q1738" s="26"/>
      <c r="R1738" s="26"/>
      <c r="S1738" s="26"/>
      <c r="T1738" s="26"/>
      <c r="U1738" s="26">
        <v>0</v>
      </c>
      <c r="V1738" s="26">
        <v>0</v>
      </c>
      <c r="W1738" s="26">
        <v>0</v>
      </c>
      <c r="X1738" s="26">
        <v>0</v>
      </c>
      <c r="Y1738" s="26">
        <v>0</v>
      </c>
      <c r="Z1738" s="26">
        <v>0</v>
      </c>
      <c r="AA1738" s="26">
        <v>0</v>
      </c>
      <c r="AB1738" s="26">
        <v>0</v>
      </c>
      <c r="AC1738" s="26">
        <v>0</v>
      </c>
      <c r="AD1738" s="26">
        <v>0</v>
      </c>
      <c r="AE1738" s="26">
        <v>0</v>
      </c>
      <c r="AF1738" s="26">
        <v>0</v>
      </c>
      <c r="AG1738" s="26"/>
      <c r="AH1738" s="26">
        <v>0</v>
      </c>
    </row>
    <row r="1739" spans="1:34" x14ac:dyDescent="0.2">
      <c r="A1739" s="12" t="s">
        <v>232</v>
      </c>
      <c r="B1739" s="12" t="s">
        <v>231</v>
      </c>
      <c r="C1739" s="12" t="s">
        <v>115</v>
      </c>
      <c r="D1739" s="12" t="s">
        <v>15</v>
      </c>
      <c r="E1739" s="12" t="s">
        <v>13</v>
      </c>
      <c r="F1739" s="12" t="s">
        <v>18</v>
      </c>
      <c r="G1739" s="26"/>
      <c r="H1739" s="26"/>
      <c r="I1739" s="26"/>
      <c r="J1739" s="26"/>
      <c r="K1739" s="26"/>
      <c r="L1739" s="26"/>
      <c r="M1739" s="26"/>
      <c r="N1739" s="26"/>
      <c r="O1739" s="26"/>
      <c r="P1739" s="26"/>
      <c r="Q1739" s="26"/>
      <c r="R1739" s="26"/>
      <c r="S1739" s="26"/>
      <c r="T1739" s="26"/>
      <c r="U1739" s="26">
        <v>0</v>
      </c>
      <c r="V1739" s="26">
        <v>0</v>
      </c>
      <c r="W1739" s="26">
        <v>0</v>
      </c>
      <c r="X1739" s="26">
        <v>0</v>
      </c>
      <c r="Y1739" s="26">
        <v>0</v>
      </c>
      <c r="Z1739" s="26">
        <v>0</v>
      </c>
      <c r="AA1739" s="26">
        <v>0</v>
      </c>
      <c r="AB1739" s="26">
        <v>0</v>
      </c>
      <c r="AC1739" s="26">
        <v>0</v>
      </c>
      <c r="AD1739" s="26">
        <v>0</v>
      </c>
      <c r="AE1739" s="26">
        <v>0</v>
      </c>
      <c r="AF1739" s="26">
        <v>0</v>
      </c>
      <c r="AG1739" s="26"/>
      <c r="AH1739" s="26">
        <v>0</v>
      </c>
    </row>
    <row r="1740" spans="1:34" x14ac:dyDescent="0.2">
      <c r="A1740" s="12" t="s">
        <v>232</v>
      </c>
      <c r="B1740" s="12" t="s">
        <v>231</v>
      </c>
      <c r="C1740" s="12" t="s">
        <v>116</v>
      </c>
      <c r="D1740" s="12" t="s">
        <v>15</v>
      </c>
      <c r="E1740" s="12" t="s">
        <v>13</v>
      </c>
      <c r="F1740" s="12" t="s">
        <v>18</v>
      </c>
      <c r="G1740" s="26"/>
      <c r="H1740" s="26"/>
      <c r="I1740" s="26"/>
      <c r="J1740" s="26"/>
      <c r="K1740" s="26"/>
      <c r="L1740" s="26"/>
      <c r="M1740" s="26"/>
      <c r="N1740" s="26"/>
      <c r="O1740" s="26"/>
      <c r="P1740" s="26"/>
      <c r="Q1740" s="26"/>
      <c r="R1740" s="26"/>
      <c r="S1740" s="26"/>
      <c r="T1740" s="26"/>
      <c r="U1740" s="26">
        <v>0</v>
      </c>
      <c r="V1740" s="26">
        <v>0</v>
      </c>
      <c r="W1740" s="26">
        <v>0</v>
      </c>
      <c r="X1740" s="26">
        <v>0</v>
      </c>
      <c r="Y1740" s="26">
        <v>0</v>
      </c>
      <c r="Z1740" s="26">
        <v>0</v>
      </c>
      <c r="AA1740" s="26">
        <v>0</v>
      </c>
      <c r="AB1740" s="26">
        <v>0</v>
      </c>
      <c r="AC1740" s="26">
        <v>0</v>
      </c>
      <c r="AD1740" s="26">
        <v>0</v>
      </c>
      <c r="AE1740" s="26">
        <v>0</v>
      </c>
      <c r="AF1740" s="26">
        <v>0</v>
      </c>
      <c r="AG1740" s="26"/>
      <c r="AH1740" s="26">
        <v>0</v>
      </c>
    </row>
    <row r="1741" spans="1:34" x14ac:dyDescent="0.2">
      <c r="A1741" s="12" t="s">
        <v>232</v>
      </c>
      <c r="B1741" s="12" t="s">
        <v>231</v>
      </c>
      <c r="C1741" s="12" t="s">
        <v>117</v>
      </c>
      <c r="D1741" s="12" t="s">
        <v>15</v>
      </c>
      <c r="E1741" s="12" t="s">
        <v>13</v>
      </c>
      <c r="F1741" s="12" t="s">
        <v>18</v>
      </c>
      <c r="G1741" s="26"/>
      <c r="H1741" s="26"/>
      <c r="I1741" s="26"/>
      <c r="J1741" s="26"/>
      <c r="K1741" s="26"/>
      <c r="L1741" s="26"/>
      <c r="M1741" s="26"/>
      <c r="N1741" s="26"/>
      <c r="O1741" s="26"/>
      <c r="P1741" s="26"/>
      <c r="Q1741" s="26"/>
      <c r="R1741" s="26"/>
      <c r="S1741" s="26"/>
      <c r="T1741" s="26"/>
      <c r="U1741" s="26">
        <v>0</v>
      </c>
      <c r="V1741" s="26">
        <v>0</v>
      </c>
      <c r="W1741" s="26">
        <v>0</v>
      </c>
      <c r="X1741" s="26">
        <v>0</v>
      </c>
      <c r="Y1741" s="26">
        <v>0</v>
      </c>
      <c r="Z1741" s="26">
        <v>0</v>
      </c>
      <c r="AA1741" s="26">
        <v>0</v>
      </c>
      <c r="AB1741" s="26">
        <v>0</v>
      </c>
      <c r="AC1741" s="26">
        <v>0</v>
      </c>
      <c r="AD1741" s="26">
        <v>0</v>
      </c>
      <c r="AE1741" s="26">
        <v>0</v>
      </c>
      <c r="AF1741" s="26">
        <v>0</v>
      </c>
      <c r="AG1741" s="26"/>
      <c r="AH1741" s="26">
        <v>0</v>
      </c>
    </row>
    <row r="1742" spans="1:34" x14ac:dyDescent="0.2">
      <c r="A1742" s="12" t="s">
        <v>232</v>
      </c>
      <c r="B1742" s="12" t="s">
        <v>231</v>
      </c>
      <c r="C1742" s="12" t="s">
        <v>118</v>
      </c>
      <c r="D1742" s="12" t="s">
        <v>15</v>
      </c>
      <c r="E1742" s="12" t="s">
        <v>13</v>
      </c>
      <c r="F1742" s="12" t="s">
        <v>18</v>
      </c>
      <c r="G1742" s="26"/>
      <c r="H1742" s="26"/>
      <c r="I1742" s="26"/>
      <c r="J1742" s="26"/>
      <c r="K1742" s="26"/>
      <c r="L1742" s="26"/>
      <c r="M1742" s="26"/>
      <c r="N1742" s="26"/>
      <c r="O1742" s="26"/>
      <c r="P1742" s="26"/>
      <c r="Q1742" s="26"/>
      <c r="R1742" s="26"/>
      <c r="S1742" s="26"/>
      <c r="T1742" s="26"/>
      <c r="U1742" s="26">
        <v>0</v>
      </c>
      <c r="V1742" s="26">
        <v>0</v>
      </c>
      <c r="W1742" s="26">
        <v>0</v>
      </c>
      <c r="X1742" s="26">
        <v>0</v>
      </c>
      <c r="Y1742" s="26">
        <v>0</v>
      </c>
      <c r="Z1742" s="26">
        <v>0</v>
      </c>
      <c r="AA1742" s="26">
        <v>0</v>
      </c>
      <c r="AB1742" s="26">
        <v>0</v>
      </c>
      <c r="AC1742" s="26">
        <v>0</v>
      </c>
      <c r="AD1742" s="26">
        <v>0</v>
      </c>
      <c r="AE1742" s="26">
        <v>0</v>
      </c>
      <c r="AF1742" s="26">
        <v>0</v>
      </c>
      <c r="AG1742" s="26"/>
      <c r="AH1742" s="26">
        <v>0</v>
      </c>
    </row>
    <row r="1743" spans="1:34" x14ac:dyDescent="0.2">
      <c r="A1743" s="12" t="s">
        <v>232</v>
      </c>
      <c r="B1743" s="12" t="s">
        <v>231</v>
      </c>
      <c r="C1743" s="12" t="s">
        <v>119</v>
      </c>
      <c r="D1743" s="12" t="s">
        <v>15</v>
      </c>
      <c r="E1743" s="12" t="s">
        <v>13</v>
      </c>
      <c r="F1743" s="12" t="s">
        <v>18</v>
      </c>
      <c r="G1743" s="26"/>
      <c r="H1743" s="26"/>
      <c r="I1743" s="26"/>
      <c r="J1743" s="26"/>
      <c r="K1743" s="26"/>
      <c r="L1743" s="26"/>
      <c r="M1743" s="26"/>
      <c r="N1743" s="26"/>
      <c r="O1743" s="26"/>
      <c r="P1743" s="26"/>
      <c r="Q1743" s="26"/>
      <c r="R1743" s="26"/>
      <c r="S1743" s="26"/>
      <c r="T1743" s="26"/>
      <c r="U1743" s="26">
        <v>0</v>
      </c>
      <c r="V1743" s="26">
        <v>0</v>
      </c>
      <c r="W1743" s="26">
        <v>0</v>
      </c>
      <c r="X1743" s="26">
        <v>0</v>
      </c>
      <c r="Y1743" s="26">
        <v>0</v>
      </c>
      <c r="Z1743" s="26">
        <v>0</v>
      </c>
      <c r="AA1743" s="26">
        <v>0</v>
      </c>
      <c r="AB1743" s="26">
        <v>0</v>
      </c>
      <c r="AC1743" s="26">
        <v>0</v>
      </c>
      <c r="AD1743" s="26">
        <v>0</v>
      </c>
      <c r="AE1743" s="26">
        <v>0</v>
      </c>
      <c r="AF1743" s="26">
        <v>0</v>
      </c>
      <c r="AG1743" s="26"/>
      <c r="AH1743" s="26">
        <v>0</v>
      </c>
    </row>
    <row r="1744" spans="1:34" x14ac:dyDescent="0.2">
      <c r="A1744" s="12" t="s">
        <v>232</v>
      </c>
      <c r="B1744" s="12" t="s">
        <v>231</v>
      </c>
      <c r="C1744" s="12" t="s">
        <v>120</v>
      </c>
      <c r="D1744" s="12" t="s">
        <v>15</v>
      </c>
      <c r="E1744" s="12" t="s">
        <v>13</v>
      </c>
      <c r="F1744" s="12" t="s">
        <v>18</v>
      </c>
      <c r="G1744" s="26"/>
      <c r="H1744" s="26"/>
      <c r="I1744" s="26"/>
      <c r="J1744" s="26"/>
      <c r="K1744" s="26"/>
      <c r="L1744" s="26"/>
      <c r="M1744" s="26"/>
      <c r="N1744" s="26"/>
      <c r="O1744" s="26"/>
      <c r="P1744" s="26"/>
      <c r="Q1744" s="26"/>
      <c r="R1744" s="26"/>
      <c r="S1744" s="26"/>
      <c r="T1744" s="26"/>
      <c r="U1744" s="26">
        <v>0</v>
      </c>
      <c r="V1744" s="26">
        <v>0</v>
      </c>
      <c r="W1744" s="26">
        <v>0</v>
      </c>
      <c r="X1744" s="26">
        <v>0</v>
      </c>
      <c r="Y1744" s="26">
        <v>0</v>
      </c>
      <c r="Z1744" s="26">
        <v>0</v>
      </c>
      <c r="AA1744" s="26">
        <v>0</v>
      </c>
      <c r="AB1744" s="26">
        <v>0</v>
      </c>
      <c r="AC1744" s="26">
        <v>0</v>
      </c>
      <c r="AD1744" s="26">
        <v>0</v>
      </c>
      <c r="AE1744" s="26">
        <v>0</v>
      </c>
      <c r="AF1744" s="26">
        <v>0</v>
      </c>
      <c r="AG1744" s="26"/>
      <c r="AH1744" s="26">
        <v>0</v>
      </c>
    </row>
    <row r="1745" spans="1:34" x14ac:dyDescent="0.2">
      <c r="A1745" s="12" t="s">
        <v>232</v>
      </c>
      <c r="B1745" s="12" t="s">
        <v>231</v>
      </c>
      <c r="C1745" s="12" t="s">
        <v>121</v>
      </c>
      <c r="D1745" s="12" t="s">
        <v>15</v>
      </c>
      <c r="E1745" s="12" t="s">
        <v>13</v>
      </c>
      <c r="F1745" s="12" t="s">
        <v>18</v>
      </c>
      <c r="G1745" s="26"/>
      <c r="H1745" s="26"/>
      <c r="I1745" s="26"/>
      <c r="J1745" s="26"/>
      <c r="K1745" s="26"/>
      <c r="L1745" s="26"/>
      <c r="M1745" s="26"/>
      <c r="N1745" s="26"/>
      <c r="O1745" s="26"/>
      <c r="P1745" s="26"/>
      <c r="Q1745" s="26"/>
      <c r="R1745" s="26"/>
      <c r="S1745" s="26"/>
      <c r="T1745" s="26"/>
      <c r="U1745" s="26">
        <v>0</v>
      </c>
      <c r="V1745" s="26">
        <v>0</v>
      </c>
      <c r="W1745" s="26">
        <v>0</v>
      </c>
      <c r="X1745" s="26">
        <v>0</v>
      </c>
      <c r="Y1745" s="26">
        <v>0</v>
      </c>
      <c r="Z1745" s="26">
        <v>0</v>
      </c>
      <c r="AA1745" s="26">
        <v>0</v>
      </c>
      <c r="AB1745" s="26">
        <v>0</v>
      </c>
      <c r="AC1745" s="26">
        <v>0</v>
      </c>
      <c r="AD1745" s="26">
        <v>0</v>
      </c>
      <c r="AE1745" s="26">
        <v>0</v>
      </c>
      <c r="AF1745" s="26">
        <v>0</v>
      </c>
      <c r="AG1745" s="26"/>
      <c r="AH1745" s="26">
        <v>0</v>
      </c>
    </row>
    <row r="1746" spans="1:34" x14ac:dyDescent="0.2">
      <c r="A1746" s="12" t="s">
        <v>232</v>
      </c>
      <c r="B1746" s="12" t="s">
        <v>231</v>
      </c>
      <c r="C1746" s="12" t="s">
        <v>122</v>
      </c>
      <c r="D1746" s="12" t="s">
        <v>15</v>
      </c>
      <c r="E1746" s="12" t="s">
        <v>13</v>
      </c>
      <c r="F1746" s="12" t="s">
        <v>18</v>
      </c>
      <c r="G1746" s="26"/>
      <c r="H1746" s="26"/>
      <c r="I1746" s="26"/>
      <c r="J1746" s="26"/>
      <c r="K1746" s="26"/>
      <c r="L1746" s="26"/>
      <c r="M1746" s="26"/>
      <c r="N1746" s="26"/>
      <c r="O1746" s="26"/>
      <c r="P1746" s="26"/>
      <c r="Q1746" s="26"/>
      <c r="R1746" s="26"/>
      <c r="S1746" s="26"/>
      <c r="T1746" s="26"/>
      <c r="U1746" s="26">
        <v>0</v>
      </c>
      <c r="V1746" s="26">
        <v>0</v>
      </c>
      <c r="W1746" s="26">
        <v>0</v>
      </c>
      <c r="X1746" s="26"/>
      <c r="Y1746" s="26">
        <v>0</v>
      </c>
      <c r="Z1746" s="26">
        <v>0</v>
      </c>
      <c r="AA1746" s="26">
        <v>0</v>
      </c>
      <c r="AB1746" s="26">
        <v>0</v>
      </c>
      <c r="AC1746" s="26">
        <v>0</v>
      </c>
      <c r="AD1746" s="26">
        <v>0</v>
      </c>
      <c r="AE1746" s="26">
        <v>0</v>
      </c>
      <c r="AF1746" s="26"/>
      <c r="AG1746" s="26"/>
      <c r="AH1746" s="26">
        <v>0</v>
      </c>
    </row>
    <row r="1747" spans="1:34" x14ac:dyDescent="0.2">
      <c r="A1747" s="12" t="s">
        <v>232</v>
      </c>
      <c r="B1747" s="12" t="s">
        <v>231</v>
      </c>
      <c r="C1747" s="12" t="s">
        <v>123</v>
      </c>
      <c r="D1747" s="12" t="s">
        <v>15</v>
      </c>
      <c r="E1747" s="12" t="s">
        <v>13</v>
      </c>
      <c r="F1747" s="12" t="s">
        <v>18</v>
      </c>
      <c r="G1747" s="26"/>
      <c r="H1747" s="26"/>
      <c r="I1747" s="26"/>
      <c r="J1747" s="26"/>
      <c r="K1747" s="26"/>
      <c r="L1747" s="26"/>
      <c r="M1747" s="26"/>
      <c r="N1747" s="26"/>
      <c r="O1747" s="26"/>
      <c r="P1747" s="26"/>
      <c r="Q1747" s="26"/>
      <c r="R1747" s="26"/>
      <c r="S1747" s="26"/>
      <c r="T1747" s="26"/>
      <c r="U1747" s="26">
        <v>0</v>
      </c>
      <c r="V1747" s="26">
        <v>0</v>
      </c>
      <c r="W1747" s="26">
        <v>0</v>
      </c>
      <c r="X1747" s="26">
        <v>0</v>
      </c>
      <c r="Y1747" s="26">
        <v>0</v>
      </c>
      <c r="Z1747" s="26">
        <v>0</v>
      </c>
      <c r="AA1747" s="26">
        <v>0</v>
      </c>
      <c r="AB1747" s="26">
        <v>0</v>
      </c>
      <c r="AC1747" s="26">
        <v>0</v>
      </c>
      <c r="AD1747" s="26">
        <v>0</v>
      </c>
      <c r="AE1747" s="26">
        <v>0</v>
      </c>
      <c r="AF1747" s="26">
        <v>0</v>
      </c>
      <c r="AG1747" s="26"/>
      <c r="AH1747" s="26">
        <v>0</v>
      </c>
    </row>
    <row r="1748" spans="1:34" x14ac:dyDescent="0.2">
      <c r="A1748" s="12" t="s">
        <v>232</v>
      </c>
      <c r="B1748" s="12" t="s">
        <v>231</v>
      </c>
      <c r="C1748" s="12" t="s">
        <v>124</v>
      </c>
      <c r="D1748" s="12" t="s">
        <v>15</v>
      </c>
      <c r="E1748" s="12" t="s">
        <v>13</v>
      </c>
      <c r="F1748" s="12" t="s">
        <v>18</v>
      </c>
      <c r="G1748" s="26"/>
      <c r="H1748" s="26"/>
      <c r="I1748" s="26"/>
      <c r="J1748" s="26"/>
      <c r="K1748" s="26"/>
      <c r="L1748" s="26"/>
      <c r="M1748" s="26"/>
      <c r="N1748" s="26"/>
      <c r="O1748" s="26"/>
      <c r="P1748" s="26"/>
      <c r="Q1748" s="26"/>
      <c r="R1748" s="26"/>
      <c r="S1748" s="26"/>
      <c r="T1748" s="26"/>
      <c r="U1748" s="26">
        <v>0</v>
      </c>
      <c r="V1748" s="26">
        <v>0</v>
      </c>
      <c r="W1748" s="26">
        <v>0</v>
      </c>
      <c r="X1748" s="26">
        <v>0</v>
      </c>
      <c r="Y1748" s="26">
        <v>0</v>
      </c>
      <c r="Z1748" s="26">
        <v>0</v>
      </c>
      <c r="AA1748" s="26">
        <v>0</v>
      </c>
      <c r="AB1748" s="26">
        <v>0</v>
      </c>
      <c r="AC1748" s="26">
        <v>0</v>
      </c>
      <c r="AD1748" s="26">
        <v>0</v>
      </c>
      <c r="AE1748" s="26">
        <v>0</v>
      </c>
      <c r="AF1748" s="26">
        <v>0</v>
      </c>
      <c r="AG1748" s="26"/>
      <c r="AH1748" s="26">
        <v>0</v>
      </c>
    </row>
    <row r="1749" spans="1:34" x14ac:dyDescent="0.2">
      <c r="A1749" s="12" t="s">
        <v>232</v>
      </c>
      <c r="B1749" s="12" t="s">
        <v>231</v>
      </c>
      <c r="C1749" s="12" t="s">
        <v>126</v>
      </c>
      <c r="D1749" s="12" t="s">
        <v>15</v>
      </c>
      <c r="E1749" s="12" t="s">
        <v>13</v>
      </c>
      <c r="F1749" s="12" t="s">
        <v>18</v>
      </c>
      <c r="G1749" s="26"/>
      <c r="H1749" s="26"/>
      <c r="I1749" s="26"/>
      <c r="J1749" s="26"/>
      <c r="K1749" s="26"/>
      <c r="L1749" s="26"/>
      <c r="M1749" s="26"/>
      <c r="N1749" s="26"/>
      <c r="O1749" s="26"/>
      <c r="P1749" s="26"/>
      <c r="Q1749" s="26"/>
      <c r="R1749" s="26"/>
      <c r="S1749" s="26"/>
      <c r="T1749" s="26"/>
      <c r="U1749" s="26">
        <v>0</v>
      </c>
      <c r="V1749" s="26">
        <v>0</v>
      </c>
      <c r="W1749" s="26">
        <v>0</v>
      </c>
      <c r="X1749" s="26">
        <v>0</v>
      </c>
      <c r="Y1749" s="26">
        <v>0</v>
      </c>
      <c r="Z1749" s="26">
        <v>0</v>
      </c>
      <c r="AA1749" s="26">
        <v>0</v>
      </c>
      <c r="AB1749" s="26">
        <v>0</v>
      </c>
      <c r="AC1749" s="26">
        <v>0</v>
      </c>
      <c r="AD1749" s="26">
        <v>0</v>
      </c>
      <c r="AE1749" s="26">
        <v>0</v>
      </c>
      <c r="AF1749" s="26">
        <v>0</v>
      </c>
      <c r="AG1749" s="26"/>
      <c r="AH1749" s="26">
        <v>0</v>
      </c>
    </row>
    <row r="1750" spans="1:34" x14ac:dyDescent="0.2">
      <c r="A1750" s="12" t="s">
        <v>232</v>
      </c>
      <c r="B1750" s="12" t="s">
        <v>231</v>
      </c>
      <c r="C1750" s="12" t="s">
        <v>127</v>
      </c>
      <c r="D1750" s="12" t="s">
        <v>15</v>
      </c>
      <c r="E1750" s="12" t="s">
        <v>13</v>
      </c>
      <c r="F1750" s="12" t="s">
        <v>18</v>
      </c>
      <c r="G1750" s="26"/>
      <c r="H1750" s="26"/>
      <c r="I1750" s="26"/>
      <c r="J1750" s="26"/>
      <c r="K1750" s="26"/>
      <c r="L1750" s="26"/>
      <c r="M1750" s="26"/>
      <c r="N1750" s="26"/>
      <c r="O1750" s="26"/>
      <c r="P1750" s="26"/>
      <c r="Q1750" s="26"/>
      <c r="R1750" s="26"/>
      <c r="S1750" s="26"/>
      <c r="T1750" s="26"/>
      <c r="U1750" s="26">
        <v>0</v>
      </c>
      <c r="V1750" s="26">
        <v>0</v>
      </c>
      <c r="W1750" s="26">
        <v>0</v>
      </c>
      <c r="X1750" s="26">
        <v>0</v>
      </c>
      <c r="Y1750" s="26">
        <v>0</v>
      </c>
      <c r="Z1750" s="26">
        <v>0</v>
      </c>
      <c r="AA1750" s="26">
        <v>0</v>
      </c>
      <c r="AB1750" s="26">
        <v>0</v>
      </c>
      <c r="AC1750" s="26">
        <v>0</v>
      </c>
      <c r="AD1750" s="26">
        <v>0</v>
      </c>
      <c r="AE1750" s="26">
        <v>0</v>
      </c>
      <c r="AF1750" s="26">
        <v>0</v>
      </c>
      <c r="AG1750" s="26"/>
      <c r="AH1750" s="26">
        <v>0</v>
      </c>
    </row>
    <row r="1751" spans="1:34" x14ac:dyDescent="0.2">
      <c r="A1751" s="12" t="s">
        <v>232</v>
      </c>
      <c r="B1751" s="12" t="s">
        <v>231</v>
      </c>
      <c r="C1751" s="12" t="s">
        <v>128</v>
      </c>
      <c r="D1751" s="12" t="s">
        <v>15</v>
      </c>
      <c r="E1751" s="12" t="s">
        <v>13</v>
      </c>
      <c r="F1751" s="12" t="s">
        <v>18</v>
      </c>
      <c r="G1751" s="26"/>
      <c r="H1751" s="26"/>
      <c r="I1751" s="26"/>
      <c r="J1751" s="26"/>
      <c r="K1751" s="26"/>
      <c r="L1751" s="26"/>
      <c r="M1751" s="26"/>
      <c r="N1751" s="26"/>
      <c r="O1751" s="26"/>
      <c r="P1751" s="26"/>
      <c r="Q1751" s="26"/>
      <c r="R1751" s="26"/>
      <c r="S1751" s="26"/>
      <c r="T1751" s="26"/>
      <c r="U1751" s="26">
        <v>0</v>
      </c>
      <c r="V1751" s="26">
        <v>0</v>
      </c>
      <c r="W1751" s="26">
        <v>0</v>
      </c>
      <c r="X1751" s="26">
        <v>0</v>
      </c>
      <c r="Y1751" s="26">
        <v>0</v>
      </c>
      <c r="Z1751" s="26">
        <v>0</v>
      </c>
      <c r="AA1751" s="26">
        <v>0</v>
      </c>
      <c r="AB1751" s="26">
        <v>0</v>
      </c>
      <c r="AC1751" s="26">
        <v>0</v>
      </c>
      <c r="AD1751" s="26">
        <v>0</v>
      </c>
      <c r="AE1751" s="26">
        <v>0</v>
      </c>
      <c r="AF1751" s="26">
        <v>0</v>
      </c>
      <c r="AG1751" s="26"/>
      <c r="AH1751" s="26">
        <v>0</v>
      </c>
    </row>
    <row r="1752" spans="1:34" x14ac:dyDescent="0.2">
      <c r="A1752" s="12" t="s">
        <v>232</v>
      </c>
      <c r="B1752" s="12" t="s">
        <v>231</v>
      </c>
      <c r="C1752" s="12" t="s">
        <v>129</v>
      </c>
      <c r="D1752" s="12" t="s">
        <v>15</v>
      </c>
      <c r="E1752" s="12" t="s">
        <v>13</v>
      </c>
      <c r="F1752" s="12" t="s">
        <v>18</v>
      </c>
      <c r="G1752" s="26"/>
      <c r="H1752" s="26"/>
      <c r="I1752" s="26"/>
      <c r="J1752" s="26"/>
      <c r="K1752" s="26"/>
      <c r="L1752" s="26"/>
      <c r="M1752" s="26"/>
      <c r="N1752" s="26"/>
      <c r="O1752" s="26"/>
      <c r="P1752" s="26"/>
      <c r="Q1752" s="26"/>
      <c r="R1752" s="26"/>
      <c r="S1752" s="26"/>
      <c r="T1752" s="26"/>
      <c r="U1752" s="26">
        <v>0</v>
      </c>
      <c r="V1752" s="26">
        <v>0</v>
      </c>
      <c r="W1752" s="26">
        <v>0</v>
      </c>
      <c r="X1752" s="26">
        <v>0</v>
      </c>
      <c r="Y1752" s="26">
        <v>0</v>
      </c>
      <c r="Z1752" s="26">
        <v>0</v>
      </c>
      <c r="AA1752" s="26">
        <v>0</v>
      </c>
      <c r="AB1752" s="26">
        <v>0</v>
      </c>
      <c r="AC1752" s="26">
        <v>0</v>
      </c>
      <c r="AD1752" s="26">
        <v>0</v>
      </c>
      <c r="AE1752" s="26">
        <v>0</v>
      </c>
      <c r="AF1752" s="26">
        <v>0</v>
      </c>
      <c r="AG1752" s="26"/>
      <c r="AH1752" s="26">
        <v>0</v>
      </c>
    </row>
    <row r="1753" spans="1:34" x14ac:dyDescent="0.2">
      <c r="A1753" s="12" t="s">
        <v>232</v>
      </c>
      <c r="B1753" s="12" t="s">
        <v>231</v>
      </c>
      <c r="C1753" s="12" t="s">
        <v>130</v>
      </c>
      <c r="D1753" s="12" t="s">
        <v>15</v>
      </c>
      <c r="E1753" s="12" t="s">
        <v>13</v>
      </c>
      <c r="F1753" s="12" t="s">
        <v>18</v>
      </c>
      <c r="G1753" s="26"/>
      <c r="H1753" s="26"/>
      <c r="I1753" s="26"/>
      <c r="J1753" s="26"/>
      <c r="K1753" s="26"/>
      <c r="L1753" s="26"/>
      <c r="M1753" s="26"/>
      <c r="N1753" s="26"/>
      <c r="O1753" s="26"/>
      <c r="P1753" s="26"/>
      <c r="Q1753" s="26"/>
      <c r="R1753" s="26"/>
      <c r="S1753" s="26"/>
      <c r="T1753" s="26"/>
      <c r="U1753" s="26">
        <v>0</v>
      </c>
      <c r="V1753" s="26">
        <v>0</v>
      </c>
      <c r="W1753" s="26">
        <v>0</v>
      </c>
      <c r="X1753" s="26">
        <v>0</v>
      </c>
      <c r="Y1753" s="26">
        <v>0</v>
      </c>
      <c r="Z1753" s="26">
        <v>0</v>
      </c>
      <c r="AA1753" s="26">
        <v>0</v>
      </c>
      <c r="AB1753" s="26">
        <v>0</v>
      </c>
      <c r="AC1753" s="26">
        <v>0</v>
      </c>
      <c r="AD1753" s="26">
        <v>0</v>
      </c>
      <c r="AE1753" s="26">
        <v>0</v>
      </c>
      <c r="AF1753" s="26">
        <v>0</v>
      </c>
      <c r="AG1753" s="26"/>
      <c r="AH1753" s="26">
        <v>0</v>
      </c>
    </row>
    <row r="1754" spans="1:34" x14ac:dyDescent="0.2">
      <c r="A1754" s="12" t="s">
        <v>232</v>
      </c>
      <c r="B1754" s="12" t="s">
        <v>231</v>
      </c>
      <c r="C1754" s="12" t="s">
        <v>131</v>
      </c>
      <c r="D1754" s="12" t="s">
        <v>15</v>
      </c>
      <c r="E1754" s="12" t="s">
        <v>13</v>
      </c>
      <c r="F1754" s="12" t="s">
        <v>18</v>
      </c>
      <c r="G1754" s="26"/>
      <c r="H1754" s="26"/>
      <c r="I1754" s="26"/>
      <c r="J1754" s="26"/>
      <c r="K1754" s="26"/>
      <c r="L1754" s="26"/>
      <c r="M1754" s="26"/>
      <c r="N1754" s="26"/>
      <c r="O1754" s="26"/>
      <c r="P1754" s="26"/>
      <c r="Q1754" s="26"/>
      <c r="R1754" s="26"/>
      <c r="S1754" s="26"/>
      <c r="T1754" s="26"/>
      <c r="U1754" s="26">
        <v>0</v>
      </c>
      <c r="V1754" s="26">
        <v>0</v>
      </c>
      <c r="W1754" s="26">
        <v>0</v>
      </c>
      <c r="X1754" s="26">
        <v>0</v>
      </c>
      <c r="Y1754" s="26">
        <v>0</v>
      </c>
      <c r="Z1754" s="26">
        <v>0</v>
      </c>
      <c r="AA1754" s="26">
        <v>0</v>
      </c>
      <c r="AB1754" s="26">
        <v>0</v>
      </c>
      <c r="AC1754" s="26">
        <v>0</v>
      </c>
      <c r="AD1754" s="26">
        <v>0</v>
      </c>
      <c r="AE1754" s="26">
        <v>0</v>
      </c>
      <c r="AF1754" s="26">
        <v>0</v>
      </c>
      <c r="AG1754" s="26"/>
      <c r="AH1754" s="26">
        <v>0</v>
      </c>
    </row>
    <row r="1755" spans="1:34" x14ac:dyDescent="0.2">
      <c r="A1755" s="12" t="s">
        <v>232</v>
      </c>
      <c r="B1755" s="12" t="s">
        <v>231</v>
      </c>
      <c r="C1755" s="12" t="s">
        <v>132</v>
      </c>
      <c r="D1755" s="12" t="s">
        <v>15</v>
      </c>
      <c r="E1755" s="12" t="s">
        <v>13</v>
      </c>
      <c r="F1755" s="12" t="s">
        <v>18</v>
      </c>
      <c r="G1755" s="26"/>
      <c r="H1755" s="26"/>
      <c r="I1755" s="26"/>
      <c r="J1755" s="26"/>
      <c r="K1755" s="26"/>
      <c r="L1755" s="26"/>
      <c r="M1755" s="26"/>
      <c r="N1755" s="26"/>
      <c r="O1755" s="26"/>
      <c r="P1755" s="26"/>
      <c r="Q1755" s="26"/>
      <c r="R1755" s="26"/>
      <c r="S1755" s="26"/>
      <c r="T1755" s="26"/>
      <c r="U1755" s="26">
        <v>0</v>
      </c>
      <c r="V1755" s="26">
        <v>0</v>
      </c>
      <c r="W1755" s="26">
        <v>0</v>
      </c>
      <c r="X1755" s="26">
        <v>0</v>
      </c>
      <c r="Y1755" s="26">
        <v>0</v>
      </c>
      <c r="Z1755" s="26">
        <v>0</v>
      </c>
      <c r="AA1755" s="26">
        <v>0</v>
      </c>
      <c r="AB1755" s="26">
        <v>0</v>
      </c>
      <c r="AC1755" s="26">
        <v>0</v>
      </c>
      <c r="AD1755" s="26">
        <v>0</v>
      </c>
      <c r="AE1755" s="26">
        <v>0</v>
      </c>
      <c r="AF1755" s="26"/>
      <c r="AG1755" s="26"/>
      <c r="AH1755" s="26">
        <v>0</v>
      </c>
    </row>
    <row r="1756" spans="1:34" x14ac:dyDescent="0.2">
      <c r="A1756" s="12" t="s">
        <v>232</v>
      </c>
      <c r="B1756" s="12" t="s">
        <v>231</v>
      </c>
      <c r="C1756" s="12" t="s">
        <v>133</v>
      </c>
      <c r="D1756" s="12" t="s">
        <v>15</v>
      </c>
      <c r="E1756" s="12" t="s">
        <v>13</v>
      </c>
      <c r="F1756" s="12" t="s">
        <v>18</v>
      </c>
      <c r="G1756" s="26"/>
      <c r="H1756" s="26"/>
      <c r="I1756" s="26"/>
      <c r="J1756" s="26"/>
      <c r="K1756" s="26"/>
      <c r="L1756" s="26"/>
      <c r="M1756" s="26"/>
      <c r="N1756" s="26"/>
      <c r="O1756" s="26"/>
      <c r="P1756" s="26"/>
      <c r="Q1756" s="26"/>
      <c r="R1756" s="26"/>
      <c r="S1756" s="26"/>
      <c r="T1756" s="26"/>
      <c r="U1756" s="26">
        <v>0</v>
      </c>
      <c r="V1756" s="26">
        <v>0</v>
      </c>
      <c r="W1756" s="26">
        <v>0</v>
      </c>
      <c r="X1756" s="26">
        <v>0</v>
      </c>
      <c r="Y1756" s="26">
        <v>0</v>
      </c>
      <c r="Z1756" s="26">
        <v>0</v>
      </c>
      <c r="AA1756" s="26">
        <v>0</v>
      </c>
      <c r="AB1756" s="26">
        <v>0</v>
      </c>
      <c r="AC1756" s="26">
        <v>0</v>
      </c>
      <c r="AD1756" s="26">
        <v>0</v>
      </c>
      <c r="AE1756" s="26">
        <v>0</v>
      </c>
      <c r="AF1756" s="26">
        <v>0</v>
      </c>
      <c r="AG1756" s="26"/>
      <c r="AH1756" s="26">
        <v>0</v>
      </c>
    </row>
    <row r="1757" spans="1:34" x14ac:dyDescent="0.2">
      <c r="A1757" s="12" t="s">
        <v>232</v>
      </c>
      <c r="B1757" s="12" t="s">
        <v>231</v>
      </c>
      <c r="C1757" s="12" t="s">
        <v>134</v>
      </c>
      <c r="D1757" s="12" t="s">
        <v>15</v>
      </c>
      <c r="E1757" s="12" t="s">
        <v>13</v>
      </c>
      <c r="F1757" s="12" t="s">
        <v>18</v>
      </c>
      <c r="G1757" s="26"/>
      <c r="H1757" s="26"/>
      <c r="I1757" s="26"/>
      <c r="J1757" s="26"/>
      <c r="K1757" s="26"/>
      <c r="L1757" s="26"/>
      <c r="M1757" s="26"/>
      <c r="N1757" s="26"/>
      <c r="O1757" s="26"/>
      <c r="P1757" s="26"/>
      <c r="Q1757" s="26"/>
      <c r="R1757" s="26"/>
      <c r="S1757" s="26"/>
      <c r="T1757" s="26"/>
      <c r="U1757" s="26">
        <v>0</v>
      </c>
      <c r="V1757" s="26">
        <v>0</v>
      </c>
      <c r="W1757" s="26">
        <v>0</v>
      </c>
      <c r="X1757" s="26">
        <v>0</v>
      </c>
      <c r="Y1757" s="26">
        <v>0</v>
      </c>
      <c r="Z1757" s="26">
        <v>0</v>
      </c>
      <c r="AA1757" s="26">
        <v>0</v>
      </c>
      <c r="AB1757" s="26">
        <v>0</v>
      </c>
      <c r="AC1757" s="26">
        <v>0</v>
      </c>
      <c r="AD1757" s="26">
        <v>0</v>
      </c>
      <c r="AE1757" s="26">
        <v>0</v>
      </c>
      <c r="AF1757" s="26">
        <v>0</v>
      </c>
      <c r="AG1757" s="26"/>
      <c r="AH1757" s="26">
        <v>0</v>
      </c>
    </row>
    <row r="1758" spans="1:34" x14ac:dyDescent="0.2">
      <c r="A1758" s="12" t="s">
        <v>232</v>
      </c>
      <c r="B1758" s="12" t="s">
        <v>231</v>
      </c>
      <c r="C1758" s="12" t="s">
        <v>135</v>
      </c>
      <c r="D1758" s="12" t="s">
        <v>15</v>
      </c>
      <c r="E1758" s="12" t="s">
        <v>13</v>
      </c>
      <c r="F1758" s="12" t="s">
        <v>18</v>
      </c>
      <c r="G1758" s="26"/>
      <c r="H1758" s="26"/>
      <c r="I1758" s="26"/>
      <c r="J1758" s="26"/>
      <c r="K1758" s="26"/>
      <c r="L1758" s="26"/>
      <c r="M1758" s="26"/>
      <c r="N1758" s="26"/>
      <c r="O1758" s="26"/>
      <c r="P1758" s="26"/>
      <c r="Q1758" s="26"/>
      <c r="R1758" s="26"/>
      <c r="S1758" s="26"/>
      <c r="T1758" s="26"/>
      <c r="U1758" s="26">
        <v>0</v>
      </c>
      <c r="V1758" s="26">
        <v>0</v>
      </c>
      <c r="W1758" s="26">
        <v>0</v>
      </c>
      <c r="X1758" s="26">
        <v>0</v>
      </c>
      <c r="Y1758" s="26">
        <v>0</v>
      </c>
      <c r="Z1758" s="26">
        <v>0</v>
      </c>
      <c r="AA1758" s="26">
        <v>0</v>
      </c>
      <c r="AB1758" s="26">
        <v>0</v>
      </c>
      <c r="AC1758" s="26">
        <v>0</v>
      </c>
      <c r="AD1758" s="26">
        <v>0</v>
      </c>
      <c r="AE1758" s="26">
        <v>0</v>
      </c>
      <c r="AF1758" s="26">
        <v>0</v>
      </c>
      <c r="AG1758" s="26"/>
      <c r="AH1758" s="26">
        <v>0</v>
      </c>
    </row>
    <row r="1759" spans="1:34" x14ac:dyDescent="0.2">
      <c r="A1759" s="12" t="s">
        <v>232</v>
      </c>
      <c r="B1759" s="12" t="s">
        <v>231</v>
      </c>
      <c r="C1759" s="12" t="s">
        <v>136</v>
      </c>
      <c r="D1759" s="12" t="s">
        <v>15</v>
      </c>
      <c r="E1759" s="12" t="s">
        <v>13</v>
      </c>
      <c r="F1759" s="12" t="s">
        <v>18</v>
      </c>
      <c r="G1759" s="26"/>
      <c r="H1759" s="26"/>
      <c r="I1759" s="26"/>
      <c r="J1759" s="26"/>
      <c r="K1759" s="26"/>
      <c r="L1759" s="26"/>
      <c r="M1759" s="26"/>
      <c r="N1759" s="26"/>
      <c r="O1759" s="26"/>
      <c r="P1759" s="26"/>
      <c r="Q1759" s="26"/>
      <c r="R1759" s="26"/>
      <c r="S1759" s="26"/>
      <c r="T1759" s="26"/>
      <c r="U1759" s="26">
        <v>0</v>
      </c>
      <c r="V1759" s="26">
        <v>0</v>
      </c>
      <c r="W1759" s="26">
        <v>0</v>
      </c>
      <c r="X1759" s="26">
        <v>0</v>
      </c>
      <c r="Y1759" s="26">
        <v>0</v>
      </c>
      <c r="Z1759" s="26">
        <v>0</v>
      </c>
      <c r="AA1759" s="26">
        <v>0</v>
      </c>
      <c r="AB1759" s="26">
        <v>0</v>
      </c>
      <c r="AC1759" s="26">
        <v>0</v>
      </c>
      <c r="AD1759" s="26">
        <v>0</v>
      </c>
      <c r="AE1759" s="26">
        <v>0</v>
      </c>
      <c r="AF1759" s="26"/>
      <c r="AG1759" s="26"/>
      <c r="AH1759" s="26">
        <v>0</v>
      </c>
    </row>
    <row r="1760" spans="1:34" x14ac:dyDescent="0.2">
      <c r="A1760" s="12" t="s">
        <v>232</v>
      </c>
      <c r="B1760" s="12" t="s">
        <v>231</v>
      </c>
      <c r="C1760" s="12" t="s">
        <v>137</v>
      </c>
      <c r="D1760" s="12" t="s">
        <v>15</v>
      </c>
      <c r="E1760" s="12" t="s">
        <v>13</v>
      </c>
      <c r="F1760" s="12" t="s">
        <v>18</v>
      </c>
      <c r="G1760" s="26"/>
      <c r="H1760" s="26"/>
      <c r="I1760" s="26"/>
      <c r="J1760" s="26"/>
      <c r="K1760" s="26"/>
      <c r="L1760" s="26"/>
      <c r="M1760" s="26"/>
      <c r="N1760" s="26"/>
      <c r="O1760" s="26"/>
      <c r="P1760" s="26"/>
      <c r="Q1760" s="26"/>
      <c r="R1760" s="26"/>
      <c r="S1760" s="26"/>
      <c r="T1760" s="26"/>
      <c r="U1760" s="26">
        <v>0</v>
      </c>
      <c r="V1760" s="26">
        <v>0</v>
      </c>
      <c r="W1760" s="26">
        <v>0</v>
      </c>
      <c r="X1760" s="26">
        <v>0</v>
      </c>
      <c r="Y1760" s="26">
        <v>0</v>
      </c>
      <c r="Z1760" s="26">
        <v>0</v>
      </c>
      <c r="AA1760" s="26">
        <v>0</v>
      </c>
      <c r="AB1760" s="26">
        <v>0</v>
      </c>
      <c r="AC1760" s="26">
        <v>0</v>
      </c>
      <c r="AD1760" s="26">
        <v>0</v>
      </c>
      <c r="AE1760" s="26">
        <v>0</v>
      </c>
      <c r="AF1760" s="26">
        <v>0</v>
      </c>
      <c r="AG1760" s="26"/>
      <c r="AH1760" s="26">
        <v>0</v>
      </c>
    </row>
    <row r="1761" spans="1:34" x14ac:dyDescent="0.2">
      <c r="A1761" s="12" t="s">
        <v>232</v>
      </c>
      <c r="B1761" s="12" t="s">
        <v>231</v>
      </c>
      <c r="C1761" s="12" t="s">
        <v>138</v>
      </c>
      <c r="D1761" s="12" t="s">
        <v>15</v>
      </c>
      <c r="E1761" s="12" t="s">
        <v>13</v>
      </c>
      <c r="F1761" s="12" t="s">
        <v>18</v>
      </c>
      <c r="G1761" s="26"/>
      <c r="H1761" s="26"/>
      <c r="I1761" s="26"/>
      <c r="J1761" s="26"/>
      <c r="K1761" s="26"/>
      <c r="L1761" s="26"/>
      <c r="M1761" s="26"/>
      <c r="N1761" s="26"/>
      <c r="O1761" s="26"/>
      <c r="P1761" s="26"/>
      <c r="Q1761" s="26"/>
      <c r="R1761" s="26"/>
      <c r="S1761" s="26"/>
      <c r="T1761" s="26"/>
      <c r="U1761" s="26">
        <v>0</v>
      </c>
      <c r="V1761" s="26">
        <v>0</v>
      </c>
      <c r="W1761" s="26">
        <v>0</v>
      </c>
      <c r="X1761" s="26">
        <v>0</v>
      </c>
      <c r="Y1761" s="26">
        <v>0</v>
      </c>
      <c r="Z1761" s="26">
        <v>0</v>
      </c>
      <c r="AA1761" s="26">
        <v>0</v>
      </c>
      <c r="AB1761" s="26">
        <v>0</v>
      </c>
      <c r="AC1761" s="26">
        <v>0</v>
      </c>
      <c r="AD1761" s="26">
        <v>0</v>
      </c>
      <c r="AE1761" s="26">
        <v>0</v>
      </c>
      <c r="AF1761" s="26">
        <v>0</v>
      </c>
      <c r="AG1761" s="26"/>
      <c r="AH1761" s="26">
        <v>0</v>
      </c>
    </row>
    <row r="1762" spans="1:34" x14ac:dyDescent="0.2">
      <c r="A1762" s="12" t="s">
        <v>232</v>
      </c>
      <c r="B1762" s="12" t="s">
        <v>231</v>
      </c>
      <c r="C1762" s="12" t="s">
        <v>139</v>
      </c>
      <c r="D1762" s="12" t="s">
        <v>15</v>
      </c>
      <c r="E1762" s="12" t="s">
        <v>13</v>
      </c>
      <c r="F1762" s="12" t="s">
        <v>18</v>
      </c>
      <c r="G1762" s="26"/>
      <c r="H1762" s="26"/>
      <c r="I1762" s="26"/>
      <c r="J1762" s="26"/>
      <c r="K1762" s="26"/>
      <c r="L1762" s="26"/>
      <c r="M1762" s="26"/>
      <c r="N1762" s="26"/>
      <c r="O1762" s="26"/>
      <c r="P1762" s="26"/>
      <c r="Q1762" s="26"/>
      <c r="R1762" s="26"/>
      <c r="S1762" s="26"/>
      <c r="T1762" s="26"/>
      <c r="U1762" s="26">
        <v>0</v>
      </c>
      <c r="V1762" s="26">
        <v>14.4</v>
      </c>
      <c r="W1762" s="26">
        <v>36</v>
      </c>
      <c r="X1762" s="26">
        <v>0</v>
      </c>
      <c r="Y1762" s="26">
        <v>0</v>
      </c>
      <c r="Z1762" s="26">
        <v>0</v>
      </c>
      <c r="AA1762" s="26">
        <v>0</v>
      </c>
      <c r="AB1762" s="26">
        <v>0</v>
      </c>
      <c r="AC1762" s="26">
        <v>-6.9</v>
      </c>
      <c r="AD1762" s="26">
        <v>0</v>
      </c>
      <c r="AE1762" s="26">
        <v>0</v>
      </c>
      <c r="AF1762" s="26">
        <v>0</v>
      </c>
      <c r="AG1762" s="26"/>
      <c r="AH1762" s="26">
        <v>0</v>
      </c>
    </row>
    <row r="1763" spans="1:34" x14ac:dyDescent="0.2">
      <c r="A1763" s="12" t="s">
        <v>232</v>
      </c>
      <c r="B1763" s="12" t="s">
        <v>231</v>
      </c>
      <c r="C1763" s="12" t="s">
        <v>253</v>
      </c>
      <c r="D1763" s="12" t="s">
        <v>15</v>
      </c>
      <c r="E1763" s="12" t="s">
        <v>13</v>
      </c>
      <c r="F1763" s="12" t="s">
        <v>18</v>
      </c>
      <c r="G1763" s="26"/>
      <c r="H1763" s="26"/>
      <c r="I1763" s="26"/>
      <c r="J1763" s="26"/>
      <c r="K1763" s="26"/>
      <c r="L1763" s="26"/>
      <c r="M1763" s="26"/>
      <c r="N1763" s="26"/>
      <c r="O1763" s="26"/>
      <c r="P1763" s="26"/>
      <c r="Q1763" s="26"/>
      <c r="R1763" s="26"/>
      <c r="S1763" s="26"/>
      <c r="T1763" s="26"/>
      <c r="U1763" s="26"/>
      <c r="V1763" s="26"/>
      <c r="W1763" s="26"/>
      <c r="X1763" s="26"/>
      <c r="Y1763" s="26"/>
      <c r="Z1763" s="26"/>
      <c r="AA1763" s="26"/>
      <c r="AB1763" s="26"/>
      <c r="AC1763" s="26"/>
      <c r="AD1763" s="26"/>
      <c r="AE1763" s="26">
        <v>0</v>
      </c>
      <c r="AF1763" s="26">
        <v>0</v>
      </c>
      <c r="AG1763" s="26"/>
      <c r="AH1763" s="26"/>
    </row>
    <row r="1764" spans="1:34" x14ac:dyDescent="0.2">
      <c r="A1764" s="12" t="s">
        <v>232</v>
      </c>
      <c r="B1764" s="12" t="s">
        <v>231</v>
      </c>
      <c r="C1764" s="12" t="s">
        <v>140</v>
      </c>
      <c r="D1764" s="12" t="s">
        <v>15</v>
      </c>
      <c r="E1764" s="12" t="s">
        <v>13</v>
      </c>
      <c r="F1764" s="12" t="s">
        <v>18</v>
      </c>
      <c r="G1764" s="26"/>
      <c r="H1764" s="26"/>
      <c r="I1764" s="26"/>
      <c r="J1764" s="26"/>
      <c r="K1764" s="26"/>
      <c r="L1764" s="26"/>
      <c r="M1764" s="26"/>
      <c r="N1764" s="26"/>
      <c r="O1764" s="26"/>
      <c r="P1764" s="26"/>
      <c r="Q1764" s="26"/>
      <c r="R1764" s="26"/>
      <c r="S1764" s="26"/>
      <c r="T1764" s="26"/>
      <c r="U1764" s="26">
        <v>0</v>
      </c>
      <c r="V1764" s="26">
        <v>0</v>
      </c>
      <c r="W1764" s="26">
        <v>0</v>
      </c>
      <c r="X1764" s="26">
        <v>0</v>
      </c>
      <c r="Y1764" s="26">
        <v>0</v>
      </c>
      <c r="Z1764" s="26">
        <v>0</v>
      </c>
      <c r="AA1764" s="26">
        <v>0</v>
      </c>
      <c r="AB1764" s="26">
        <v>0</v>
      </c>
      <c r="AC1764" s="26">
        <v>0</v>
      </c>
      <c r="AD1764" s="26">
        <v>0</v>
      </c>
      <c r="AE1764" s="26">
        <v>0</v>
      </c>
      <c r="AF1764" s="26">
        <v>0</v>
      </c>
      <c r="AG1764" s="26"/>
      <c r="AH1764" s="26">
        <v>0</v>
      </c>
    </row>
    <row r="1765" spans="1:34" x14ac:dyDescent="0.2">
      <c r="A1765" s="12" t="s">
        <v>232</v>
      </c>
      <c r="B1765" s="12" t="s">
        <v>231</v>
      </c>
      <c r="C1765" s="12" t="s">
        <v>141</v>
      </c>
      <c r="D1765" s="12" t="s">
        <v>15</v>
      </c>
      <c r="E1765" s="12" t="s">
        <v>13</v>
      </c>
      <c r="F1765" s="12" t="s">
        <v>18</v>
      </c>
      <c r="G1765" s="26"/>
      <c r="H1765" s="26"/>
      <c r="I1765" s="26"/>
      <c r="J1765" s="26"/>
      <c r="K1765" s="26"/>
      <c r="L1765" s="26"/>
      <c r="M1765" s="26"/>
      <c r="N1765" s="26"/>
      <c r="O1765" s="26"/>
      <c r="P1765" s="26"/>
      <c r="Q1765" s="26"/>
      <c r="R1765" s="26"/>
      <c r="S1765" s="26"/>
      <c r="T1765" s="26"/>
      <c r="U1765" s="26">
        <v>0</v>
      </c>
      <c r="V1765" s="26">
        <v>0</v>
      </c>
      <c r="W1765" s="26">
        <v>0</v>
      </c>
      <c r="X1765" s="26">
        <v>0</v>
      </c>
      <c r="Y1765" s="26">
        <v>0</v>
      </c>
      <c r="Z1765" s="26">
        <v>0</v>
      </c>
      <c r="AA1765" s="26">
        <v>0</v>
      </c>
      <c r="AB1765" s="26">
        <v>0</v>
      </c>
      <c r="AC1765" s="26">
        <v>0</v>
      </c>
      <c r="AD1765" s="26">
        <v>0</v>
      </c>
      <c r="AE1765" s="26">
        <v>0</v>
      </c>
      <c r="AF1765" s="26">
        <v>0</v>
      </c>
      <c r="AG1765" s="26"/>
      <c r="AH1765" s="26">
        <v>0</v>
      </c>
    </row>
    <row r="1766" spans="1:34" x14ac:dyDescent="0.2">
      <c r="A1766" s="12" t="s">
        <v>232</v>
      </c>
      <c r="B1766" s="12" t="s">
        <v>231</v>
      </c>
      <c r="C1766" s="12" t="s">
        <v>142</v>
      </c>
      <c r="D1766" s="12" t="s">
        <v>15</v>
      </c>
      <c r="E1766" s="12" t="s">
        <v>13</v>
      </c>
      <c r="F1766" s="12" t="s">
        <v>18</v>
      </c>
      <c r="G1766" s="26"/>
      <c r="H1766" s="26"/>
      <c r="I1766" s="26"/>
      <c r="J1766" s="26"/>
      <c r="K1766" s="26"/>
      <c r="L1766" s="26"/>
      <c r="M1766" s="26"/>
      <c r="N1766" s="26"/>
      <c r="O1766" s="26"/>
      <c r="P1766" s="26"/>
      <c r="Q1766" s="26"/>
      <c r="R1766" s="26"/>
      <c r="S1766" s="26"/>
      <c r="T1766" s="26"/>
      <c r="U1766" s="26">
        <v>0</v>
      </c>
      <c r="V1766" s="26">
        <v>0</v>
      </c>
      <c r="W1766" s="26">
        <v>0</v>
      </c>
      <c r="X1766" s="26">
        <v>0</v>
      </c>
      <c r="Y1766" s="26">
        <v>0</v>
      </c>
      <c r="Z1766" s="26">
        <v>0</v>
      </c>
      <c r="AA1766" s="26">
        <v>0</v>
      </c>
      <c r="AB1766" s="26">
        <v>0</v>
      </c>
      <c r="AC1766" s="26">
        <v>0</v>
      </c>
      <c r="AD1766" s="26">
        <v>0</v>
      </c>
      <c r="AE1766" s="26">
        <v>0</v>
      </c>
      <c r="AF1766" s="26">
        <v>0</v>
      </c>
      <c r="AG1766" s="26"/>
      <c r="AH1766" s="26">
        <v>0</v>
      </c>
    </row>
    <row r="1767" spans="1:34" x14ac:dyDescent="0.2">
      <c r="A1767" s="12" t="s">
        <v>232</v>
      </c>
      <c r="B1767" s="12" t="s">
        <v>231</v>
      </c>
      <c r="C1767" s="12" t="s">
        <v>143</v>
      </c>
      <c r="D1767" s="12" t="s">
        <v>15</v>
      </c>
      <c r="E1767" s="12" t="s">
        <v>13</v>
      </c>
      <c r="F1767" s="12" t="s">
        <v>18</v>
      </c>
      <c r="G1767" s="26"/>
      <c r="H1767" s="26"/>
      <c r="I1767" s="26"/>
      <c r="J1767" s="26"/>
      <c r="K1767" s="26"/>
      <c r="L1767" s="26"/>
      <c r="M1767" s="26"/>
      <c r="N1767" s="26"/>
      <c r="O1767" s="26">
        <v>0</v>
      </c>
      <c r="P1767" s="26"/>
      <c r="Q1767" s="26"/>
      <c r="R1767" s="26"/>
      <c r="S1767" s="26"/>
      <c r="T1767" s="26"/>
      <c r="U1767" s="26">
        <v>0</v>
      </c>
      <c r="V1767" s="26">
        <v>0</v>
      </c>
      <c r="W1767" s="26">
        <v>0</v>
      </c>
      <c r="X1767" s="26">
        <v>0</v>
      </c>
      <c r="Y1767" s="26">
        <v>0</v>
      </c>
      <c r="Z1767" s="26">
        <v>0</v>
      </c>
      <c r="AA1767" s="26">
        <v>0</v>
      </c>
      <c r="AB1767" s="26">
        <v>0</v>
      </c>
      <c r="AC1767" s="26">
        <v>0</v>
      </c>
      <c r="AD1767" s="26">
        <v>0</v>
      </c>
      <c r="AE1767" s="26">
        <v>0</v>
      </c>
      <c r="AF1767" s="26">
        <v>0</v>
      </c>
      <c r="AG1767" s="26"/>
      <c r="AH1767" s="26">
        <v>0</v>
      </c>
    </row>
    <row r="1768" spans="1:34" x14ac:dyDescent="0.2">
      <c r="A1768" s="12" t="s">
        <v>232</v>
      </c>
      <c r="B1768" s="12" t="s">
        <v>231</v>
      </c>
      <c r="C1768" s="12" t="s">
        <v>144</v>
      </c>
      <c r="D1768" s="12" t="s">
        <v>15</v>
      </c>
      <c r="E1768" s="12" t="s">
        <v>13</v>
      </c>
      <c r="F1768" s="12" t="s">
        <v>18</v>
      </c>
      <c r="G1768" s="26"/>
      <c r="H1768" s="26"/>
      <c r="I1768" s="26"/>
      <c r="J1768" s="26"/>
      <c r="K1768" s="26"/>
      <c r="L1768" s="26"/>
      <c r="M1768" s="26"/>
      <c r="N1768" s="26"/>
      <c r="O1768" s="26"/>
      <c r="P1768" s="26"/>
      <c r="Q1768" s="26"/>
      <c r="R1768" s="26"/>
      <c r="S1768" s="26"/>
      <c r="T1768" s="26"/>
      <c r="U1768" s="26">
        <v>0</v>
      </c>
      <c r="V1768" s="26">
        <v>0</v>
      </c>
      <c r="W1768" s="26">
        <v>0</v>
      </c>
      <c r="X1768" s="26">
        <v>0</v>
      </c>
      <c r="Y1768" s="26">
        <v>0</v>
      </c>
      <c r="Z1768" s="26">
        <v>0</v>
      </c>
      <c r="AA1768" s="26">
        <v>0</v>
      </c>
      <c r="AB1768" s="26">
        <v>0</v>
      </c>
      <c r="AC1768" s="26">
        <v>0</v>
      </c>
      <c r="AD1768" s="26">
        <v>0</v>
      </c>
      <c r="AE1768" s="26">
        <v>0</v>
      </c>
      <c r="AF1768" s="26">
        <v>0</v>
      </c>
      <c r="AG1768" s="26"/>
      <c r="AH1768" s="26">
        <v>0</v>
      </c>
    </row>
    <row r="1769" spans="1:34" x14ac:dyDescent="0.2">
      <c r="A1769" s="12" t="s">
        <v>232</v>
      </c>
      <c r="B1769" s="12" t="s">
        <v>231</v>
      </c>
      <c r="C1769" s="12" t="s">
        <v>145</v>
      </c>
      <c r="D1769" s="12" t="s">
        <v>15</v>
      </c>
      <c r="E1769" s="12" t="s">
        <v>13</v>
      </c>
      <c r="F1769" s="12" t="s">
        <v>18</v>
      </c>
      <c r="G1769" s="26"/>
      <c r="H1769" s="26"/>
      <c r="I1769" s="26"/>
      <c r="J1769" s="26"/>
      <c r="K1769" s="26"/>
      <c r="L1769" s="26"/>
      <c r="M1769" s="26"/>
      <c r="N1769" s="26"/>
      <c r="O1769" s="26"/>
      <c r="P1769" s="26"/>
      <c r="Q1769" s="26"/>
      <c r="R1769" s="26"/>
      <c r="S1769" s="26"/>
      <c r="T1769" s="26"/>
      <c r="U1769" s="26">
        <v>0</v>
      </c>
      <c r="V1769" s="26">
        <v>0</v>
      </c>
      <c r="W1769" s="26">
        <v>0</v>
      </c>
      <c r="X1769" s="26">
        <v>0</v>
      </c>
      <c r="Y1769" s="26">
        <v>0</v>
      </c>
      <c r="Z1769" s="26">
        <v>0</v>
      </c>
      <c r="AA1769" s="26">
        <v>0</v>
      </c>
      <c r="AB1769" s="26">
        <v>0</v>
      </c>
      <c r="AC1769" s="26">
        <v>0</v>
      </c>
      <c r="AD1769" s="26">
        <v>0</v>
      </c>
      <c r="AE1769" s="26">
        <v>0</v>
      </c>
      <c r="AF1769" s="26">
        <v>0</v>
      </c>
      <c r="AG1769" s="26"/>
      <c r="AH1769" s="26">
        <v>0</v>
      </c>
    </row>
    <row r="1770" spans="1:34" x14ac:dyDescent="0.2">
      <c r="A1770" s="12" t="s">
        <v>232</v>
      </c>
      <c r="B1770" s="12" t="s">
        <v>231</v>
      </c>
      <c r="C1770" s="12" t="s">
        <v>146</v>
      </c>
      <c r="D1770" s="12" t="s">
        <v>15</v>
      </c>
      <c r="E1770" s="12" t="s">
        <v>13</v>
      </c>
      <c r="F1770" s="12" t="s">
        <v>18</v>
      </c>
      <c r="G1770" s="26"/>
      <c r="H1770" s="26"/>
      <c r="I1770" s="26"/>
      <c r="J1770" s="26"/>
      <c r="K1770" s="26"/>
      <c r="L1770" s="26"/>
      <c r="M1770" s="26"/>
      <c r="N1770" s="26"/>
      <c r="O1770" s="26"/>
      <c r="P1770" s="26"/>
      <c r="Q1770" s="26"/>
      <c r="R1770" s="26"/>
      <c r="S1770" s="26"/>
      <c r="T1770" s="26"/>
      <c r="U1770" s="26">
        <v>0</v>
      </c>
      <c r="V1770" s="26">
        <v>0</v>
      </c>
      <c r="W1770" s="26">
        <v>0</v>
      </c>
      <c r="X1770" s="26">
        <v>0</v>
      </c>
      <c r="Y1770" s="26">
        <v>0</v>
      </c>
      <c r="Z1770" s="26">
        <v>0</v>
      </c>
      <c r="AA1770" s="26">
        <v>0</v>
      </c>
      <c r="AB1770" s="26">
        <v>0</v>
      </c>
      <c r="AC1770" s="26">
        <v>0</v>
      </c>
      <c r="AD1770" s="26">
        <v>0</v>
      </c>
      <c r="AE1770" s="26">
        <v>0</v>
      </c>
      <c r="AF1770" s="26">
        <v>0</v>
      </c>
      <c r="AG1770" s="26"/>
      <c r="AH1770" s="26">
        <v>0</v>
      </c>
    </row>
    <row r="1771" spans="1:34" x14ac:dyDescent="0.2">
      <c r="A1771" s="12" t="s">
        <v>232</v>
      </c>
      <c r="B1771" s="12" t="s">
        <v>231</v>
      </c>
      <c r="C1771" s="12" t="s">
        <v>238</v>
      </c>
      <c r="D1771" s="12" t="s">
        <v>15</v>
      </c>
      <c r="E1771" s="12" t="s">
        <v>13</v>
      </c>
      <c r="F1771" s="12" t="s">
        <v>18</v>
      </c>
      <c r="G1771" s="26"/>
      <c r="H1771" s="26"/>
      <c r="I1771" s="26"/>
      <c r="J1771" s="26"/>
      <c r="K1771" s="26"/>
      <c r="L1771" s="26"/>
      <c r="M1771" s="26"/>
      <c r="N1771" s="26"/>
      <c r="O1771" s="26"/>
      <c r="P1771" s="26"/>
      <c r="Q1771" s="26"/>
      <c r="R1771" s="26"/>
      <c r="S1771" s="26"/>
      <c r="T1771" s="26"/>
      <c r="U1771" s="26"/>
      <c r="V1771" s="26"/>
      <c r="W1771" s="26"/>
      <c r="X1771" s="26"/>
      <c r="Y1771" s="26"/>
      <c r="Z1771" s="26">
        <v>0</v>
      </c>
      <c r="AA1771" s="26"/>
      <c r="AB1771" s="26">
        <v>0</v>
      </c>
      <c r="AC1771" s="26">
        <v>0</v>
      </c>
      <c r="AD1771" s="26">
        <v>0</v>
      </c>
      <c r="AE1771" s="26">
        <v>0</v>
      </c>
      <c r="AF1771" s="26">
        <v>0</v>
      </c>
      <c r="AG1771" s="26"/>
      <c r="AH1771" s="26">
        <v>0</v>
      </c>
    </row>
    <row r="1772" spans="1:34" x14ac:dyDescent="0.2">
      <c r="A1772" s="12" t="s">
        <v>232</v>
      </c>
      <c r="B1772" s="12" t="s">
        <v>231</v>
      </c>
      <c r="C1772" s="12" t="s">
        <v>147</v>
      </c>
      <c r="D1772" s="12" t="s">
        <v>15</v>
      </c>
      <c r="E1772" s="12" t="s">
        <v>13</v>
      </c>
      <c r="F1772" s="12" t="s">
        <v>18</v>
      </c>
      <c r="G1772" s="26"/>
      <c r="H1772" s="26"/>
      <c r="I1772" s="26"/>
      <c r="J1772" s="26"/>
      <c r="K1772" s="26"/>
      <c r="L1772" s="26"/>
      <c r="M1772" s="26"/>
      <c r="N1772" s="26"/>
      <c r="O1772" s="26"/>
      <c r="P1772" s="26"/>
      <c r="Q1772" s="26"/>
      <c r="R1772" s="26"/>
      <c r="S1772" s="26"/>
      <c r="T1772" s="26"/>
      <c r="U1772" s="26">
        <v>0</v>
      </c>
      <c r="V1772" s="26">
        <v>0</v>
      </c>
      <c r="W1772" s="26">
        <v>0</v>
      </c>
      <c r="X1772" s="26">
        <v>0</v>
      </c>
      <c r="Y1772" s="26">
        <v>0</v>
      </c>
      <c r="Z1772" s="26">
        <v>0</v>
      </c>
      <c r="AA1772" s="26">
        <v>0</v>
      </c>
      <c r="AB1772" s="26">
        <v>0</v>
      </c>
      <c r="AC1772" s="26">
        <v>0</v>
      </c>
      <c r="AD1772" s="26">
        <v>0</v>
      </c>
      <c r="AE1772" s="26">
        <v>0</v>
      </c>
      <c r="AF1772" s="26">
        <v>0</v>
      </c>
      <c r="AG1772" s="26"/>
      <c r="AH1772" s="26">
        <v>0</v>
      </c>
    </row>
    <row r="1773" spans="1:34" x14ac:dyDescent="0.2">
      <c r="A1773" s="12" t="s">
        <v>232</v>
      </c>
      <c r="B1773" s="12" t="s">
        <v>231</v>
      </c>
      <c r="C1773" s="12" t="s">
        <v>148</v>
      </c>
      <c r="D1773" s="12" t="s">
        <v>15</v>
      </c>
      <c r="E1773" s="12" t="s">
        <v>13</v>
      </c>
      <c r="F1773" s="12" t="s">
        <v>18</v>
      </c>
      <c r="G1773" s="26"/>
      <c r="H1773" s="26"/>
      <c r="I1773" s="26"/>
      <c r="J1773" s="26"/>
      <c r="K1773" s="26"/>
      <c r="L1773" s="26"/>
      <c r="M1773" s="26"/>
      <c r="N1773" s="26"/>
      <c r="O1773" s="26"/>
      <c r="P1773" s="26"/>
      <c r="Q1773" s="26"/>
      <c r="R1773" s="26"/>
      <c r="S1773" s="26"/>
      <c r="T1773" s="26"/>
      <c r="U1773" s="26">
        <v>0</v>
      </c>
      <c r="V1773" s="26">
        <v>0</v>
      </c>
      <c r="W1773" s="26">
        <v>0</v>
      </c>
      <c r="X1773" s="26">
        <v>0</v>
      </c>
      <c r="Y1773" s="26">
        <v>0</v>
      </c>
      <c r="Z1773" s="26">
        <v>0</v>
      </c>
      <c r="AA1773" s="26">
        <v>0</v>
      </c>
      <c r="AB1773" s="26">
        <v>0</v>
      </c>
      <c r="AC1773" s="26">
        <v>0</v>
      </c>
      <c r="AD1773" s="26">
        <v>0</v>
      </c>
      <c r="AE1773" s="26">
        <v>0</v>
      </c>
      <c r="AF1773" s="26">
        <v>0</v>
      </c>
      <c r="AG1773" s="26"/>
      <c r="AH1773" s="26">
        <v>0</v>
      </c>
    </row>
    <row r="1774" spans="1:34" x14ac:dyDescent="0.2">
      <c r="A1774" s="12" t="s">
        <v>232</v>
      </c>
      <c r="B1774" s="12" t="s">
        <v>231</v>
      </c>
      <c r="C1774" s="12" t="s">
        <v>149</v>
      </c>
      <c r="D1774" s="12" t="s">
        <v>15</v>
      </c>
      <c r="E1774" s="12" t="s">
        <v>13</v>
      </c>
      <c r="F1774" s="12" t="s">
        <v>18</v>
      </c>
      <c r="G1774" s="26"/>
      <c r="H1774" s="26"/>
      <c r="I1774" s="26"/>
      <c r="J1774" s="26"/>
      <c r="K1774" s="26"/>
      <c r="L1774" s="26"/>
      <c r="M1774" s="26"/>
      <c r="N1774" s="26"/>
      <c r="O1774" s="26"/>
      <c r="P1774" s="26"/>
      <c r="Q1774" s="26"/>
      <c r="R1774" s="26"/>
      <c r="S1774" s="26"/>
      <c r="T1774" s="26"/>
      <c r="U1774" s="26">
        <v>0</v>
      </c>
      <c r="V1774" s="26">
        <v>0</v>
      </c>
      <c r="W1774" s="26">
        <v>0</v>
      </c>
      <c r="X1774" s="26">
        <v>0</v>
      </c>
      <c r="Y1774" s="26">
        <v>0</v>
      </c>
      <c r="Z1774" s="26">
        <v>0</v>
      </c>
      <c r="AA1774" s="26">
        <v>0</v>
      </c>
      <c r="AB1774" s="26">
        <v>0</v>
      </c>
      <c r="AC1774" s="26">
        <v>0</v>
      </c>
      <c r="AD1774" s="26">
        <v>0</v>
      </c>
      <c r="AE1774" s="26">
        <v>0</v>
      </c>
      <c r="AF1774" s="26">
        <v>0</v>
      </c>
      <c r="AG1774" s="26"/>
      <c r="AH1774" s="26">
        <v>0</v>
      </c>
    </row>
    <row r="1775" spans="1:34" x14ac:dyDescent="0.2">
      <c r="A1775" s="12" t="s">
        <v>232</v>
      </c>
      <c r="B1775" s="12" t="s">
        <v>231</v>
      </c>
      <c r="C1775" s="12" t="s">
        <v>150</v>
      </c>
      <c r="D1775" s="12" t="s">
        <v>15</v>
      </c>
      <c r="E1775" s="12" t="s">
        <v>13</v>
      </c>
      <c r="F1775" s="12" t="s">
        <v>18</v>
      </c>
      <c r="G1775" s="26"/>
      <c r="H1775" s="26"/>
      <c r="I1775" s="26"/>
      <c r="J1775" s="26"/>
      <c r="K1775" s="26"/>
      <c r="L1775" s="26"/>
      <c r="M1775" s="26"/>
      <c r="N1775" s="26"/>
      <c r="O1775" s="26"/>
      <c r="P1775" s="26"/>
      <c r="Q1775" s="26"/>
      <c r="R1775" s="26"/>
      <c r="S1775" s="26"/>
      <c r="T1775" s="26"/>
      <c r="U1775" s="26">
        <v>0</v>
      </c>
      <c r="V1775" s="26">
        <v>0</v>
      </c>
      <c r="W1775" s="26">
        <v>0</v>
      </c>
      <c r="X1775" s="26">
        <v>0</v>
      </c>
      <c r="Y1775" s="26">
        <v>0</v>
      </c>
      <c r="Z1775" s="26">
        <v>0</v>
      </c>
      <c r="AA1775" s="26">
        <v>0</v>
      </c>
      <c r="AB1775" s="26">
        <v>0</v>
      </c>
      <c r="AC1775" s="26">
        <v>0</v>
      </c>
      <c r="AD1775" s="26">
        <v>0</v>
      </c>
      <c r="AE1775" s="26">
        <v>0</v>
      </c>
      <c r="AF1775" s="26">
        <v>0</v>
      </c>
      <c r="AG1775" s="26"/>
      <c r="AH1775" s="26">
        <v>0</v>
      </c>
    </row>
    <row r="1776" spans="1:34" x14ac:dyDescent="0.2">
      <c r="A1776" s="12" t="s">
        <v>232</v>
      </c>
      <c r="B1776" s="12" t="s">
        <v>231</v>
      </c>
      <c r="C1776" s="12" t="s">
        <v>151</v>
      </c>
      <c r="D1776" s="12" t="s">
        <v>15</v>
      </c>
      <c r="E1776" s="12" t="s">
        <v>13</v>
      </c>
      <c r="F1776" s="12" t="s">
        <v>18</v>
      </c>
      <c r="G1776" s="26"/>
      <c r="H1776" s="26"/>
      <c r="I1776" s="26"/>
      <c r="J1776" s="26"/>
      <c r="K1776" s="26"/>
      <c r="L1776" s="26"/>
      <c r="M1776" s="26"/>
      <c r="N1776" s="26"/>
      <c r="O1776" s="26"/>
      <c r="P1776" s="26"/>
      <c r="Q1776" s="26"/>
      <c r="R1776" s="26"/>
      <c r="S1776" s="26"/>
      <c r="T1776" s="26"/>
      <c r="U1776" s="26">
        <v>44.5</v>
      </c>
      <c r="V1776" s="26">
        <v>9.4</v>
      </c>
      <c r="W1776" s="26">
        <v>14.9</v>
      </c>
      <c r="X1776" s="26">
        <v>18.5</v>
      </c>
      <c r="Y1776" s="26">
        <v>0</v>
      </c>
      <c r="Z1776" s="26">
        <v>0</v>
      </c>
      <c r="AA1776" s="26">
        <v>0</v>
      </c>
      <c r="AB1776" s="26">
        <v>0</v>
      </c>
      <c r="AC1776" s="26">
        <v>0</v>
      </c>
      <c r="AD1776" s="26">
        <v>0</v>
      </c>
      <c r="AE1776" s="26">
        <v>0</v>
      </c>
      <c r="AF1776" s="26">
        <v>0</v>
      </c>
      <c r="AG1776" s="26"/>
      <c r="AH1776" s="26">
        <v>0</v>
      </c>
    </row>
    <row r="1777" spans="1:34" x14ac:dyDescent="0.2">
      <c r="A1777" s="12" t="s">
        <v>232</v>
      </c>
      <c r="B1777" s="12" t="s">
        <v>231</v>
      </c>
      <c r="C1777" s="12" t="s">
        <v>152</v>
      </c>
      <c r="D1777" s="12" t="s">
        <v>15</v>
      </c>
      <c r="E1777" s="12" t="s">
        <v>13</v>
      </c>
      <c r="F1777" s="12" t="s">
        <v>18</v>
      </c>
      <c r="G1777" s="26"/>
      <c r="H1777" s="26"/>
      <c r="I1777" s="26"/>
      <c r="J1777" s="26"/>
      <c r="K1777" s="26"/>
      <c r="L1777" s="26"/>
      <c r="M1777" s="26"/>
      <c r="N1777" s="26"/>
      <c r="O1777" s="26"/>
      <c r="P1777" s="26"/>
      <c r="Q1777" s="26"/>
      <c r="R1777" s="26"/>
      <c r="S1777" s="26"/>
      <c r="T1777" s="26"/>
      <c r="U1777" s="26">
        <v>0</v>
      </c>
      <c r="V1777" s="26">
        <v>0</v>
      </c>
      <c r="W1777" s="26">
        <v>0</v>
      </c>
      <c r="X1777" s="26">
        <v>0</v>
      </c>
      <c r="Y1777" s="26">
        <v>0</v>
      </c>
      <c r="Z1777" s="26">
        <v>0</v>
      </c>
      <c r="AA1777" s="26">
        <v>0</v>
      </c>
      <c r="AB1777" s="26">
        <v>0</v>
      </c>
      <c r="AC1777" s="26">
        <v>0</v>
      </c>
      <c r="AD1777" s="26">
        <v>0</v>
      </c>
      <c r="AE1777" s="26">
        <v>0</v>
      </c>
      <c r="AF1777" s="26">
        <v>0</v>
      </c>
      <c r="AG1777" s="26"/>
      <c r="AH1777" s="26">
        <v>0</v>
      </c>
    </row>
    <row r="1778" spans="1:34" x14ac:dyDescent="0.2">
      <c r="A1778" s="12" t="s">
        <v>232</v>
      </c>
      <c r="B1778" s="12" t="s">
        <v>231</v>
      </c>
      <c r="C1778" s="12" t="s">
        <v>153</v>
      </c>
      <c r="D1778" s="12" t="s">
        <v>15</v>
      </c>
      <c r="E1778" s="12" t="s">
        <v>13</v>
      </c>
      <c r="F1778" s="12" t="s">
        <v>18</v>
      </c>
      <c r="G1778" s="26"/>
      <c r="H1778" s="26"/>
      <c r="I1778" s="26"/>
      <c r="J1778" s="26"/>
      <c r="K1778" s="26"/>
      <c r="L1778" s="26"/>
      <c r="M1778" s="26"/>
      <c r="N1778" s="26"/>
      <c r="O1778" s="26"/>
      <c r="P1778" s="26"/>
      <c r="Q1778" s="26"/>
      <c r="R1778" s="26"/>
      <c r="S1778" s="26"/>
      <c r="T1778" s="26"/>
      <c r="U1778" s="26">
        <v>0</v>
      </c>
      <c r="V1778" s="26">
        <v>0</v>
      </c>
      <c r="W1778" s="26">
        <v>0</v>
      </c>
      <c r="X1778" s="26">
        <v>0</v>
      </c>
      <c r="Y1778" s="26">
        <v>0</v>
      </c>
      <c r="Z1778" s="26">
        <v>0</v>
      </c>
      <c r="AA1778" s="26">
        <v>0</v>
      </c>
      <c r="AB1778" s="26">
        <v>0</v>
      </c>
      <c r="AC1778" s="26">
        <v>0</v>
      </c>
      <c r="AD1778" s="26">
        <v>0</v>
      </c>
      <c r="AE1778" s="26">
        <v>0</v>
      </c>
      <c r="AF1778" s="26">
        <v>0</v>
      </c>
      <c r="AG1778" s="26"/>
      <c r="AH1778" s="26">
        <v>0</v>
      </c>
    </row>
    <row r="1779" spans="1:34" x14ac:dyDescent="0.2">
      <c r="A1779" s="12" t="s">
        <v>232</v>
      </c>
      <c r="B1779" s="12" t="s">
        <v>231</v>
      </c>
      <c r="C1779" s="12" t="s">
        <v>154</v>
      </c>
      <c r="D1779" s="12" t="s">
        <v>15</v>
      </c>
      <c r="E1779" s="12" t="s">
        <v>13</v>
      </c>
      <c r="F1779" s="12" t="s">
        <v>18</v>
      </c>
      <c r="G1779" s="26"/>
      <c r="H1779" s="26"/>
      <c r="I1779" s="26"/>
      <c r="J1779" s="26"/>
      <c r="K1779" s="26"/>
      <c r="L1779" s="26"/>
      <c r="M1779" s="26"/>
      <c r="N1779" s="26"/>
      <c r="O1779" s="26"/>
      <c r="P1779" s="26"/>
      <c r="Q1779" s="26"/>
      <c r="R1779" s="26"/>
      <c r="S1779" s="26"/>
      <c r="T1779" s="26"/>
      <c r="U1779" s="26">
        <v>0</v>
      </c>
      <c r="V1779" s="26">
        <v>0</v>
      </c>
      <c r="W1779" s="26">
        <v>0</v>
      </c>
      <c r="X1779" s="26">
        <v>0</v>
      </c>
      <c r="Y1779" s="26">
        <v>0</v>
      </c>
      <c r="Z1779" s="26">
        <v>0</v>
      </c>
      <c r="AA1779" s="26">
        <v>0</v>
      </c>
      <c r="AB1779" s="26">
        <v>0</v>
      </c>
      <c r="AC1779" s="26">
        <v>0</v>
      </c>
      <c r="AD1779" s="26">
        <v>0</v>
      </c>
      <c r="AE1779" s="26">
        <v>0</v>
      </c>
      <c r="AF1779" s="26">
        <v>0</v>
      </c>
      <c r="AG1779" s="26"/>
      <c r="AH1779" s="26">
        <v>0</v>
      </c>
    </row>
    <row r="1780" spans="1:34" x14ac:dyDescent="0.2">
      <c r="A1780" s="12" t="s">
        <v>232</v>
      </c>
      <c r="B1780" s="12" t="s">
        <v>231</v>
      </c>
      <c r="C1780" s="12" t="s">
        <v>155</v>
      </c>
      <c r="D1780" s="12" t="s">
        <v>15</v>
      </c>
      <c r="E1780" s="12" t="s">
        <v>13</v>
      </c>
      <c r="F1780" s="12" t="s">
        <v>18</v>
      </c>
      <c r="G1780" s="26"/>
      <c r="H1780" s="26"/>
      <c r="I1780" s="26"/>
      <c r="J1780" s="26"/>
      <c r="K1780" s="26"/>
      <c r="L1780" s="26"/>
      <c r="M1780" s="26"/>
      <c r="N1780" s="26"/>
      <c r="O1780" s="26"/>
      <c r="P1780" s="26"/>
      <c r="Q1780" s="26"/>
      <c r="R1780" s="26"/>
      <c r="S1780" s="26"/>
      <c r="T1780" s="26"/>
      <c r="U1780" s="26">
        <v>0</v>
      </c>
      <c r="V1780" s="26">
        <v>0</v>
      </c>
      <c r="W1780" s="26">
        <v>0</v>
      </c>
      <c r="X1780" s="26">
        <v>0</v>
      </c>
      <c r="Y1780" s="26">
        <v>0</v>
      </c>
      <c r="Z1780" s="26">
        <v>0</v>
      </c>
      <c r="AA1780" s="26">
        <v>0</v>
      </c>
      <c r="AB1780" s="26">
        <v>0</v>
      </c>
      <c r="AC1780" s="26">
        <v>0</v>
      </c>
      <c r="AD1780" s="26">
        <v>0</v>
      </c>
      <c r="AE1780" s="26">
        <v>0</v>
      </c>
      <c r="AF1780" s="26">
        <v>0</v>
      </c>
      <c r="AG1780" s="26"/>
      <c r="AH1780" s="26">
        <v>0</v>
      </c>
    </row>
    <row r="1781" spans="1:34" x14ac:dyDescent="0.2">
      <c r="A1781" s="12" t="s">
        <v>232</v>
      </c>
      <c r="B1781" s="12" t="s">
        <v>231</v>
      </c>
      <c r="C1781" s="12" t="s">
        <v>156</v>
      </c>
      <c r="D1781" s="12" t="s">
        <v>15</v>
      </c>
      <c r="E1781" s="12" t="s">
        <v>13</v>
      </c>
      <c r="F1781" s="12" t="s">
        <v>18</v>
      </c>
      <c r="G1781" s="26"/>
      <c r="H1781" s="26"/>
      <c r="I1781" s="26"/>
      <c r="J1781" s="26"/>
      <c r="K1781" s="26"/>
      <c r="L1781" s="26"/>
      <c r="M1781" s="26"/>
      <c r="N1781" s="26"/>
      <c r="O1781" s="26"/>
      <c r="P1781" s="26"/>
      <c r="Q1781" s="26"/>
      <c r="R1781" s="26"/>
      <c r="S1781" s="26"/>
      <c r="T1781" s="26"/>
      <c r="U1781" s="26">
        <v>0</v>
      </c>
      <c r="V1781" s="26">
        <v>0</v>
      </c>
      <c r="W1781" s="26">
        <v>0</v>
      </c>
      <c r="X1781" s="26">
        <v>0</v>
      </c>
      <c r="Y1781" s="26">
        <v>0</v>
      </c>
      <c r="Z1781" s="26">
        <v>0</v>
      </c>
      <c r="AA1781" s="26">
        <v>0</v>
      </c>
      <c r="AB1781" s="26">
        <v>0</v>
      </c>
      <c r="AC1781" s="26">
        <v>0</v>
      </c>
      <c r="AD1781" s="26">
        <v>0</v>
      </c>
      <c r="AE1781" s="26">
        <v>0</v>
      </c>
      <c r="AF1781" s="26">
        <v>0</v>
      </c>
      <c r="AG1781" s="26"/>
      <c r="AH1781" s="26">
        <v>0</v>
      </c>
    </row>
    <row r="1782" spans="1:34" x14ac:dyDescent="0.2">
      <c r="A1782" s="12" t="s">
        <v>232</v>
      </c>
      <c r="B1782" s="12" t="s">
        <v>231</v>
      </c>
      <c r="C1782" s="12" t="s">
        <v>157</v>
      </c>
      <c r="D1782" s="12" t="s">
        <v>15</v>
      </c>
      <c r="E1782" s="12" t="s">
        <v>13</v>
      </c>
      <c r="F1782" s="12" t="s">
        <v>18</v>
      </c>
      <c r="G1782" s="26"/>
      <c r="H1782" s="26"/>
      <c r="I1782" s="26"/>
      <c r="J1782" s="26"/>
      <c r="K1782" s="26"/>
      <c r="L1782" s="26"/>
      <c r="M1782" s="26"/>
      <c r="N1782" s="26"/>
      <c r="O1782" s="26"/>
      <c r="P1782" s="26"/>
      <c r="Q1782" s="26"/>
      <c r="R1782" s="26"/>
      <c r="S1782" s="26"/>
      <c r="T1782" s="26"/>
      <c r="U1782" s="26">
        <v>0</v>
      </c>
      <c r="V1782" s="26">
        <v>0</v>
      </c>
      <c r="W1782" s="26">
        <v>0</v>
      </c>
      <c r="X1782" s="26">
        <v>0</v>
      </c>
      <c r="Y1782" s="26">
        <v>0</v>
      </c>
      <c r="Z1782" s="26">
        <v>0</v>
      </c>
      <c r="AA1782" s="26">
        <v>0</v>
      </c>
      <c r="AB1782" s="26">
        <v>0</v>
      </c>
      <c r="AC1782" s="26">
        <v>0</v>
      </c>
      <c r="AD1782" s="26">
        <v>0</v>
      </c>
      <c r="AE1782" s="26">
        <v>0</v>
      </c>
      <c r="AF1782" s="26">
        <v>0</v>
      </c>
      <c r="AG1782" s="26"/>
      <c r="AH1782" s="26">
        <v>0</v>
      </c>
    </row>
    <row r="1783" spans="1:34" x14ac:dyDescent="0.2">
      <c r="A1783" s="12" t="s">
        <v>232</v>
      </c>
      <c r="B1783" s="12" t="s">
        <v>231</v>
      </c>
      <c r="C1783" s="12" t="s">
        <v>158</v>
      </c>
      <c r="D1783" s="12" t="s">
        <v>15</v>
      </c>
      <c r="E1783" s="12" t="s">
        <v>13</v>
      </c>
      <c r="F1783" s="12" t="s">
        <v>18</v>
      </c>
      <c r="G1783" s="26"/>
      <c r="H1783" s="26"/>
      <c r="I1783" s="26"/>
      <c r="J1783" s="26"/>
      <c r="K1783" s="26"/>
      <c r="L1783" s="26"/>
      <c r="M1783" s="26"/>
      <c r="N1783" s="26"/>
      <c r="O1783" s="26"/>
      <c r="P1783" s="26"/>
      <c r="Q1783" s="26"/>
      <c r="R1783" s="26"/>
      <c r="S1783" s="26"/>
      <c r="T1783" s="26"/>
      <c r="U1783" s="26">
        <v>0</v>
      </c>
      <c r="V1783" s="26">
        <v>0</v>
      </c>
      <c r="W1783" s="26">
        <v>0</v>
      </c>
      <c r="X1783" s="26">
        <v>0</v>
      </c>
      <c r="Y1783" s="26">
        <v>0</v>
      </c>
      <c r="Z1783" s="26">
        <v>0</v>
      </c>
      <c r="AA1783" s="26">
        <v>0</v>
      </c>
      <c r="AB1783" s="26">
        <v>0</v>
      </c>
      <c r="AC1783" s="26">
        <v>0</v>
      </c>
      <c r="AD1783" s="26">
        <v>0</v>
      </c>
      <c r="AE1783" s="26">
        <v>0</v>
      </c>
      <c r="AF1783" s="26">
        <v>0</v>
      </c>
      <c r="AG1783" s="26"/>
      <c r="AH1783" s="26">
        <v>0</v>
      </c>
    </row>
    <row r="1784" spans="1:34" x14ac:dyDescent="0.2">
      <c r="A1784" s="12" t="s">
        <v>232</v>
      </c>
      <c r="B1784" s="12" t="s">
        <v>231</v>
      </c>
      <c r="C1784" s="12" t="s">
        <v>159</v>
      </c>
      <c r="D1784" s="12" t="s">
        <v>15</v>
      </c>
      <c r="E1784" s="12" t="s">
        <v>13</v>
      </c>
      <c r="F1784" s="12" t="s">
        <v>18</v>
      </c>
      <c r="G1784" s="26"/>
      <c r="H1784" s="26"/>
      <c r="I1784" s="26"/>
      <c r="J1784" s="26"/>
      <c r="K1784" s="26"/>
      <c r="L1784" s="26"/>
      <c r="M1784" s="26"/>
      <c r="N1784" s="26"/>
      <c r="O1784" s="26"/>
      <c r="P1784" s="26"/>
      <c r="Q1784" s="26"/>
      <c r="R1784" s="26"/>
      <c r="S1784" s="26"/>
      <c r="T1784" s="26"/>
      <c r="U1784" s="26">
        <v>0</v>
      </c>
      <c r="V1784" s="26">
        <v>0</v>
      </c>
      <c r="W1784" s="26">
        <v>0</v>
      </c>
      <c r="X1784" s="26">
        <v>0</v>
      </c>
      <c r="Y1784" s="26">
        <v>0</v>
      </c>
      <c r="Z1784" s="26">
        <v>0</v>
      </c>
      <c r="AA1784" s="26">
        <v>0</v>
      </c>
      <c r="AB1784" s="26">
        <v>0</v>
      </c>
      <c r="AC1784" s="26">
        <v>0</v>
      </c>
      <c r="AD1784" s="26">
        <v>0</v>
      </c>
      <c r="AE1784" s="26">
        <v>0</v>
      </c>
      <c r="AF1784" s="26"/>
      <c r="AG1784" s="26"/>
      <c r="AH1784" s="26">
        <v>0</v>
      </c>
    </row>
    <row r="1785" spans="1:34" x14ac:dyDescent="0.2">
      <c r="A1785" s="12" t="s">
        <v>232</v>
      </c>
      <c r="B1785" s="12" t="s">
        <v>231</v>
      </c>
      <c r="C1785" s="12" t="s">
        <v>160</v>
      </c>
      <c r="D1785" s="12" t="s">
        <v>15</v>
      </c>
      <c r="E1785" s="12" t="s">
        <v>13</v>
      </c>
      <c r="F1785" s="12" t="s">
        <v>18</v>
      </c>
      <c r="G1785" s="26"/>
      <c r="H1785" s="26"/>
      <c r="I1785" s="26"/>
      <c r="J1785" s="26"/>
      <c r="K1785" s="26"/>
      <c r="L1785" s="26"/>
      <c r="M1785" s="26"/>
      <c r="N1785" s="26"/>
      <c r="O1785" s="26"/>
      <c r="P1785" s="26"/>
      <c r="Q1785" s="26"/>
      <c r="R1785" s="26"/>
      <c r="S1785" s="26"/>
      <c r="T1785" s="26"/>
      <c r="U1785" s="26">
        <v>0</v>
      </c>
      <c r="V1785" s="26">
        <v>0</v>
      </c>
      <c r="W1785" s="26">
        <v>0</v>
      </c>
      <c r="X1785" s="26">
        <v>0</v>
      </c>
      <c r="Y1785" s="26">
        <v>0</v>
      </c>
      <c r="Z1785" s="26">
        <v>0</v>
      </c>
      <c r="AA1785" s="26">
        <v>0</v>
      </c>
      <c r="AB1785" s="26">
        <v>0</v>
      </c>
      <c r="AC1785" s="26">
        <v>0</v>
      </c>
      <c r="AD1785" s="26">
        <v>0</v>
      </c>
      <c r="AE1785" s="26">
        <v>0</v>
      </c>
      <c r="AF1785" s="26">
        <v>0</v>
      </c>
      <c r="AG1785" s="26"/>
      <c r="AH1785" s="26">
        <v>0</v>
      </c>
    </row>
    <row r="1786" spans="1:34" x14ac:dyDescent="0.2">
      <c r="A1786" s="12" t="s">
        <v>232</v>
      </c>
      <c r="B1786" s="12" t="s">
        <v>231</v>
      </c>
      <c r="C1786" s="12" t="s">
        <v>161</v>
      </c>
      <c r="D1786" s="12" t="s">
        <v>15</v>
      </c>
      <c r="E1786" s="12" t="s">
        <v>13</v>
      </c>
      <c r="F1786" s="12" t="s">
        <v>18</v>
      </c>
      <c r="G1786" s="26"/>
      <c r="H1786" s="26"/>
      <c r="I1786" s="26"/>
      <c r="J1786" s="26"/>
      <c r="K1786" s="26"/>
      <c r="L1786" s="26"/>
      <c r="M1786" s="26"/>
      <c r="N1786" s="26"/>
      <c r="O1786" s="26"/>
      <c r="P1786" s="26"/>
      <c r="Q1786" s="26"/>
      <c r="R1786" s="26"/>
      <c r="S1786" s="26"/>
      <c r="T1786" s="26"/>
      <c r="U1786" s="26">
        <v>0</v>
      </c>
      <c r="V1786" s="26">
        <v>0</v>
      </c>
      <c r="W1786" s="26">
        <v>0</v>
      </c>
      <c r="X1786" s="26">
        <v>0</v>
      </c>
      <c r="Y1786" s="26">
        <v>0</v>
      </c>
      <c r="Z1786" s="26">
        <v>0</v>
      </c>
      <c r="AA1786" s="26">
        <v>0</v>
      </c>
      <c r="AB1786" s="26">
        <v>0</v>
      </c>
      <c r="AC1786" s="26">
        <v>0</v>
      </c>
      <c r="AD1786" s="26">
        <v>0</v>
      </c>
      <c r="AE1786" s="26">
        <v>0</v>
      </c>
      <c r="AF1786" s="26">
        <v>0</v>
      </c>
      <c r="AG1786" s="26"/>
      <c r="AH1786" s="26">
        <v>0</v>
      </c>
    </row>
    <row r="1787" spans="1:34" x14ac:dyDescent="0.2">
      <c r="A1787" s="12" t="s">
        <v>232</v>
      </c>
      <c r="B1787" s="12" t="s">
        <v>231</v>
      </c>
      <c r="C1787" s="12" t="s">
        <v>162</v>
      </c>
      <c r="D1787" s="12" t="s">
        <v>15</v>
      </c>
      <c r="E1787" s="12" t="s">
        <v>13</v>
      </c>
      <c r="F1787" s="12" t="s">
        <v>18</v>
      </c>
      <c r="G1787" s="26"/>
      <c r="H1787" s="26"/>
      <c r="I1787" s="26"/>
      <c r="J1787" s="26"/>
      <c r="K1787" s="26"/>
      <c r="L1787" s="26"/>
      <c r="M1787" s="26"/>
      <c r="N1787" s="26"/>
      <c r="O1787" s="26"/>
      <c r="P1787" s="26"/>
      <c r="Q1787" s="26"/>
      <c r="R1787" s="26"/>
      <c r="S1787" s="26"/>
      <c r="T1787" s="26"/>
      <c r="U1787" s="26">
        <v>0</v>
      </c>
      <c r="V1787" s="26">
        <v>0</v>
      </c>
      <c r="W1787" s="26">
        <v>0</v>
      </c>
      <c r="X1787" s="26">
        <v>0</v>
      </c>
      <c r="Y1787" s="26">
        <v>0</v>
      </c>
      <c r="Z1787" s="26">
        <v>0</v>
      </c>
      <c r="AA1787" s="26">
        <v>0</v>
      </c>
      <c r="AB1787" s="26">
        <v>0</v>
      </c>
      <c r="AC1787" s="26">
        <v>0</v>
      </c>
      <c r="AD1787" s="26">
        <v>0</v>
      </c>
      <c r="AE1787" s="26">
        <v>0</v>
      </c>
      <c r="AF1787" s="26">
        <v>0</v>
      </c>
      <c r="AG1787" s="26"/>
      <c r="AH1787" s="26">
        <v>0</v>
      </c>
    </row>
    <row r="1788" spans="1:34" x14ac:dyDescent="0.2">
      <c r="A1788" s="12" t="s">
        <v>232</v>
      </c>
      <c r="B1788" s="12" t="s">
        <v>231</v>
      </c>
      <c r="C1788" s="12" t="s">
        <v>163</v>
      </c>
      <c r="D1788" s="12" t="s">
        <v>15</v>
      </c>
      <c r="E1788" s="12" t="s">
        <v>13</v>
      </c>
      <c r="F1788" s="12" t="s">
        <v>18</v>
      </c>
      <c r="G1788" s="26"/>
      <c r="H1788" s="26"/>
      <c r="I1788" s="26"/>
      <c r="J1788" s="26"/>
      <c r="K1788" s="26"/>
      <c r="L1788" s="26"/>
      <c r="M1788" s="26"/>
      <c r="N1788" s="26"/>
      <c r="O1788" s="26"/>
      <c r="P1788" s="26"/>
      <c r="Q1788" s="26"/>
      <c r="R1788" s="26"/>
      <c r="S1788" s="26"/>
      <c r="T1788" s="26"/>
      <c r="U1788" s="26">
        <v>0</v>
      </c>
      <c r="V1788" s="26">
        <v>0</v>
      </c>
      <c r="W1788" s="26">
        <v>0</v>
      </c>
      <c r="X1788" s="26">
        <v>0</v>
      </c>
      <c r="Y1788" s="26">
        <v>0</v>
      </c>
      <c r="Z1788" s="26">
        <v>0</v>
      </c>
      <c r="AA1788" s="26">
        <v>0</v>
      </c>
      <c r="AB1788" s="26">
        <v>0</v>
      </c>
      <c r="AC1788" s="26">
        <v>0</v>
      </c>
      <c r="AD1788" s="26">
        <v>0</v>
      </c>
      <c r="AE1788" s="26">
        <v>0</v>
      </c>
      <c r="AF1788" s="26">
        <v>0</v>
      </c>
      <c r="AG1788" s="26"/>
      <c r="AH1788" s="26">
        <v>0</v>
      </c>
    </row>
    <row r="1789" spans="1:34" x14ac:dyDescent="0.2">
      <c r="A1789" s="12" t="s">
        <v>232</v>
      </c>
      <c r="B1789" s="12" t="s">
        <v>231</v>
      </c>
      <c r="C1789" s="12" t="s">
        <v>0</v>
      </c>
      <c r="D1789" s="12" t="s">
        <v>19</v>
      </c>
      <c r="E1789" s="12" t="s">
        <v>6</v>
      </c>
      <c r="F1789" s="12" t="s">
        <v>20</v>
      </c>
      <c r="G1789" s="26"/>
      <c r="H1789" s="26"/>
      <c r="I1789" s="26"/>
      <c r="J1789" s="26">
        <v>0</v>
      </c>
      <c r="K1789" s="26"/>
      <c r="L1789" s="26"/>
      <c r="M1789" s="26"/>
      <c r="N1789" s="26">
        <v>0</v>
      </c>
      <c r="O1789" s="26">
        <v>0</v>
      </c>
      <c r="P1789" s="26">
        <v>0</v>
      </c>
      <c r="Q1789" s="26">
        <v>0</v>
      </c>
      <c r="R1789" s="26"/>
      <c r="S1789" s="26"/>
      <c r="T1789" s="26"/>
      <c r="U1789" s="26"/>
      <c r="V1789" s="26"/>
      <c r="W1789" s="26">
        <v>0</v>
      </c>
      <c r="X1789" s="26">
        <v>0</v>
      </c>
      <c r="Y1789" s="26">
        <v>0</v>
      </c>
      <c r="Z1789" s="26">
        <v>0</v>
      </c>
      <c r="AA1789" s="26">
        <v>0</v>
      </c>
      <c r="AB1789" s="26">
        <v>0</v>
      </c>
      <c r="AC1789" s="26">
        <v>0</v>
      </c>
      <c r="AD1789" s="26">
        <v>0</v>
      </c>
      <c r="AE1789" s="26">
        <v>0</v>
      </c>
      <c r="AF1789" s="26">
        <v>0</v>
      </c>
      <c r="AG1789" s="26"/>
      <c r="AH1789" s="26">
        <v>0</v>
      </c>
    </row>
    <row r="1790" spans="1:34" x14ac:dyDescent="0.2">
      <c r="A1790" s="12" t="s">
        <v>232</v>
      </c>
      <c r="B1790" s="12" t="s">
        <v>231</v>
      </c>
      <c r="C1790" s="12" t="s">
        <v>21</v>
      </c>
      <c r="D1790" s="12" t="s">
        <v>19</v>
      </c>
      <c r="E1790" s="12" t="s">
        <v>6</v>
      </c>
      <c r="F1790" s="12" t="s">
        <v>20</v>
      </c>
      <c r="G1790" s="26"/>
      <c r="H1790" s="26"/>
      <c r="I1790" s="26"/>
      <c r="J1790" s="26">
        <v>0</v>
      </c>
      <c r="K1790" s="26"/>
      <c r="L1790" s="26"/>
      <c r="M1790" s="26"/>
      <c r="N1790" s="26">
        <v>0</v>
      </c>
      <c r="O1790" s="26">
        <v>0</v>
      </c>
      <c r="P1790" s="26">
        <v>0</v>
      </c>
      <c r="Q1790" s="26">
        <v>0</v>
      </c>
      <c r="R1790" s="26">
        <v>0</v>
      </c>
      <c r="S1790" s="26">
        <v>0</v>
      </c>
      <c r="T1790" s="26">
        <v>0</v>
      </c>
      <c r="U1790" s="26">
        <v>0</v>
      </c>
      <c r="V1790" s="26">
        <v>0</v>
      </c>
      <c r="W1790" s="26">
        <v>0</v>
      </c>
      <c r="X1790" s="26">
        <v>0</v>
      </c>
      <c r="Y1790" s="26">
        <v>0</v>
      </c>
      <c r="Z1790" s="26">
        <v>0</v>
      </c>
      <c r="AA1790" s="26">
        <v>0</v>
      </c>
      <c r="AB1790" s="26">
        <v>0</v>
      </c>
      <c r="AC1790" s="26">
        <v>0</v>
      </c>
      <c r="AD1790" s="26">
        <v>0</v>
      </c>
      <c r="AE1790" s="26">
        <v>0</v>
      </c>
      <c r="AF1790" s="26">
        <v>0</v>
      </c>
      <c r="AG1790" s="26"/>
      <c r="AH1790" s="26">
        <v>0</v>
      </c>
    </row>
    <row r="1791" spans="1:34" x14ac:dyDescent="0.2">
      <c r="A1791" s="12" t="s">
        <v>232</v>
      </c>
      <c r="B1791" s="12" t="s">
        <v>231</v>
      </c>
      <c r="C1791" s="12" t="s">
        <v>22</v>
      </c>
      <c r="D1791" s="12" t="s">
        <v>19</v>
      </c>
      <c r="E1791" s="12" t="s">
        <v>6</v>
      </c>
      <c r="F1791" s="12" t="s">
        <v>20</v>
      </c>
      <c r="G1791" s="26"/>
      <c r="H1791" s="26"/>
      <c r="I1791" s="26"/>
      <c r="J1791" s="26">
        <v>0.6</v>
      </c>
      <c r="K1791" s="26"/>
      <c r="L1791" s="26">
        <v>0.6</v>
      </c>
      <c r="M1791" s="26">
        <v>0.6</v>
      </c>
      <c r="N1791" s="26">
        <v>0.6</v>
      </c>
      <c r="O1791" s="26">
        <v>6</v>
      </c>
      <c r="P1791" s="26">
        <v>6</v>
      </c>
      <c r="Q1791" s="26">
        <v>6</v>
      </c>
      <c r="R1791" s="26">
        <v>6</v>
      </c>
      <c r="S1791" s="26">
        <v>0.6</v>
      </c>
      <c r="T1791" s="26">
        <v>4.2</v>
      </c>
      <c r="U1791" s="26">
        <v>4.2</v>
      </c>
      <c r="V1791" s="26">
        <v>4.2</v>
      </c>
      <c r="W1791" s="26">
        <v>3.6</v>
      </c>
      <c r="X1791" s="26">
        <v>3.6</v>
      </c>
      <c r="Y1791" s="26">
        <v>3.6</v>
      </c>
      <c r="Z1791" s="26">
        <v>2</v>
      </c>
      <c r="AA1791" s="26">
        <v>2</v>
      </c>
      <c r="AB1791" s="26">
        <v>1.8</v>
      </c>
      <c r="AC1791" s="26">
        <v>1.8</v>
      </c>
      <c r="AD1791" s="26">
        <v>1.8</v>
      </c>
      <c r="AE1791" s="26">
        <v>1.8</v>
      </c>
      <c r="AF1791" s="26">
        <v>0.9</v>
      </c>
      <c r="AG1791" s="26"/>
      <c r="AH1791" s="26">
        <v>4.7</v>
      </c>
    </row>
    <row r="1792" spans="1:34" x14ac:dyDescent="0.2">
      <c r="A1792" s="12" t="s">
        <v>232</v>
      </c>
      <c r="B1792" s="12" t="s">
        <v>231</v>
      </c>
      <c r="C1792" s="12" t="s">
        <v>23</v>
      </c>
      <c r="D1792" s="12" t="s">
        <v>19</v>
      </c>
      <c r="E1792" s="12" t="s">
        <v>6</v>
      </c>
      <c r="F1792" s="12" t="s">
        <v>20</v>
      </c>
      <c r="G1792" s="26"/>
      <c r="H1792" s="26"/>
      <c r="I1792" s="26"/>
      <c r="J1792" s="26">
        <v>0</v>
      </c>
      <c r="K1792" s="26"/>
      <c r="L1792" s="26"/>
      <c r="M1792" s="26"/>
      <c r="N1792" s="26"/>
      <c r="O1792" s="26"/>
      <c r="P1792" s="26"/>
      <c r="Q1792" s="26">
        <v>0</v>
      </c>
      <c r="R1792" s="26"/>
      <c r="S1792" s="26">
        <v>0</v>
      </c>
      <c r="T1792" s="26">
        <v>0</v>
      </c>
      <c r="U1792" s="26">
        <v>0</v>
      </c>
      <c r="V1792" s="26">
        <v>0</v>
      </c>
      <c r="W1792" s="26">
        <v>0</v>
      </c>
      <c r="X1792" s="26">
        <v>0</v>
      </c>
      <c r="Y1792" s="26">
        <v>0</v>
      </c>
      <c r="Z1792" s="26">
        <v>0</v>
      </c>
      <c r="AA1792" s="26">
        <v>0</v>
      </c>
      <c r="AB1792" s="26">
        <v>0</v>
      </c>
      <c r="AC1792" s="26">
        <v>0</v>
      </c>
      <c r="AD1792" s="26">
        <v>0</v>
      </c>
      <c r="AE1792" s="26">
        <v>0</v>
      </c>
      <c r="AF1792" s="26">
        <v>0</v>
      </c>
      <c r="AG1792" s="26"/>
      <c r="AH1792" s="26"/>
    </row>
    <row r="1793" spans="1:34" x14ac:dyDescent="0.2">
      <c r="A1793" s="12" t="s">
        <v>232</v>
      </c>
      <c r="B1793" s="12" t="s">
        <v>231</v>
      </c>
      <c r="C1793" s="12" t="s">
        <v>24</v>
      </c>
      <c r="D1793" s="12" t="s">
        <v>19</v>
      </c>
      <c r="E1793" s="12" t="s">
        <v>6</v>
      </c>
      <c r="F1793" s="12" t="s">
        <v>20</v>
      </c>
      <c r="G1793" s="26"/>
      <c r="H1793" s="26"/>
      <c r="I1793" s="26"/>
      <c r="J1793" s="26">
        <v>0</v>
      </c>
      <c r="K1793" s="26"/>
      <c r="L1793" s="26"/>
      <c r="M1793" s="26">
        <v>0</v>
      </c>
      <c r="N1793" s="26">
        <v>0</v>
      </c>
      <c r="O1793" s="26">
        <v>0</v>
      </c>
      <c r="P1793" s="26">
        <v>0</v>
      </c>
      <c r="Q1793" s="26">
        <v>0</v>
      </c>
      <c r="R1793" s="26">
        <v>0</v>
      </c>
      <c r="S1793" s="26">
        <v>0</v>
      </c>
      <c r="T1793" s="26">
        <v>0</v>
      </c>
      <c r="U1793" s="26">
        <v>0</v>
      </c>
      <c r="V1793" s="26">
        <v>0</v>
      </c>
      <c r="W1793" s="26">
        <v>0</v>
      </c>
      <c r="X1793" s="26">
        <v>0</v>
      </c>
      <c r="Y1793" s="26">
        <v>0</v>
      </c>
      <c r="Z1793" s="26">
        <v>0</v>
      </c>
      <c r="AA1793" s="26">
        <v>0</v>
      </c>
      <c r="AB1793" s="26">
        <v>0</v>
      </c>
      <c r="AC1793" s="26">
        <v>0</v>
      </c>
      <c r="AD1793" s="26">
        <v>0</v>
      </c>
      <c r="AE1793" s="26">
        <v>0</v>
      </c>
      <c r="AF1793" s="26">
        <v>0</v>
      </c>
      <c r="AG1793" s="26"/>
      <c r="AH1793" s="26">
        <v>0</v>
      </c>
    </row>
    <row r="1794" spans="1:34" x14ac:dyDescent="0.2">
      <c r="A1794" s="12" t="s">
        <v>232</v>
      </c>
      <c r="B1794" s="12" t="s">
        <v>231</v>
      </c>
      <c r="C1794" s="12" t="s">
        <v>25</v>
      </c>
      <c r="D1794" s="12" t="s">
        <v>19</v>
      </c>
      <c r="E1794" s="12" t="s">
        <v>6</v>
      </c>
      <c r="F1794" s="12" t="s">
        <v>20</v>
      </c>
      <c r="G1794" s="26"/>
      <c r="H1794" s="26"/>
      <c r="I1794" s="26"/>
      <c r="J1794" s="26">
        <v>14.8</v>
      </c>
      <c r="K1794" s="26"/>
      <c r="L1794" s="26">
        <v>59.5</v>
      </c>
      <c r="M1794" s="26">
        <v>169.2</v>
      </c>
      <c r="N1794" s="26">
        <v>265.8</v>
      </c>
      <c r="O1794" s="26">
        <v>409.8</v>
      </c>
      <c r="P1794" s="26">
        <v>465</v>
      </c>
      <c r="Q1794" s="26">
        <v>504.6</v>
      </c>
      <c r="R1794" s="26">
        <v>468</v>
      </c>
      <c r="S1794" s="26">
        <v>465.6</v>
      </c>
      <c r="T1794" s="26">
        <v>358.8</v>
      </c>
      <c r="U1794" s="26">
        <v>168.6</v>
      </c>
      <c r="V1794" s="26">
        <v>353.1</v>
      </c>
      <c r="W1794" s="26">
        <v>362.5</v>
      </c>
      <c r="X1794" s="26">
        <v>285.2</v>
      </c>
      <c r="Y1794" s="26">
        <v>287.39999999999998</v>
      </c>
      <c r="Z1794" s="26">
        <v>297.5</v>
      </c>
      <c r="AA1794" s="26">
        <v>282.39999999999998</v>
      </c>
      <c r="AB1794" s="26">
        <v>262.89999999999998</v>
      </c>
      <c r="AC1794" s="26">
        <v>296</v>
      </c>
      <c r="AD1794" s="26">
        <v>291.3</v>
      </c>
      <c r="AE1794" s="26">
        <v>283.89999999999998</v>
      </c>
      <c r="AF1794" s="54"/>
      <c r="AG1794" s="26"/>
      <c r="AH1794" s="26">
        <v>411.3</v>
      </c>
    </row>
    <row r="1795" spans="1:34" x14ac:dyDescent="0.2">
      <c r="A1795" s="12" t="s">
        <v>232</v>
      </c>
      <c r="B1795" s="12" t="s">
        <v>231</v>
      </c>
      <c r="C1795" s="12" t="s">
        <v>26</v>
      </c>
      <c r="D1795" s="12" t="s">
        <v>19</v>
      </c>
      <c r="E1795" s="12" t="s">
        <v>6</v>
      </c>
      <c r="F1795" s="12" t="s">
        <v>20</v>
      </c>
      <c r="G1795" s="26"/>
      <c r="H1795" s="26">
        <v>0</v>
      </c>
      <c r="I1795" s="26"/>
      <c r="J1795" s="26">
        <v>0</v>
      </c>
      <c r="K1795" s="26"/>
      <c r="L1795" s="26"/>
      <c r="M1795" s="26"/>
      <c r="N1795" s="26">
        <v>0</v>
      </c>
      <c r="O1795" s="26">
        <v>0</v>
      </c>
      <c r="P1795" s="26">
        <v>0</v>
      </c>
      <c r="Q1795" s="26">
        <v>0</v>
      </c>
      <c r="R1795" s="26">
        <v>0</v>
      </c>
      <c r="S1795" s="26">
        <v>0</v>
      </c>
      <c r="T1795" s="26">
        <v>0</v>
      </c>
      <c r="U1795" s="26">
        <v>0</v>
      </c>
      <c r="V1795" s="26">
        <v>0</v>
      </c>
      <c r="W1795" s="26">
        <v>1</v>
      </c>
      <c r="X1795" s="26">
        <v>0</v>
      </c>
      <c r="Y1795" s="26">
        <v>0</v>
      </c>
      <c r="Z1795" s="26">
        <v>0</v>
      </c>
      <c r="AA1795" s="26">
        <v>0</v>
      </c>
      <c r="AB1795" s="26">
        <v>0</v>
      </c>
      <c r="AC1795" s="26">
        <v>0</v>
      </c>
      <c r="AD1795" s="26">
        <v>0</v>
      </c>
      <c r="AE1795" s="26">
        <v>0</v>
      </c>
      <c r="AF1795" s="26">
        <v>0</v>
      </c>
      <c r="AG1795" s="26"/>
      <c r="AH1795" s="26">
        <v>0</v>
      </c>
    </row>
    <row r="1796" spans="1:34" x14ac:dyDescent="0.2">
      <c r="A1796" s="12" t="s">
        <v>232</v>
      </c>
      <c r="B1796" s="12" t="s">
        <v>231</v>
      </c>
      <c r="C1796" s="12" t="s">
        <v>27</v>
      </c>
      <c r="D1796" s="12" t="s">
        <v>19</v>
      </c>
      <c r="E1796" s="12" t="s">
        <v>6</v>
      </c>
      <c r="F1796" s="12" t="s">
        <v>20</v>
      </c>
      <c r="G1796" s="26"/>
      <c r="H1796" s="26"/>
      <c r="I1796" s="26"/>
      <c r="J1796" s="26">
        <v>0</v>
      </c>
      <c r="K1796" s="26"/>
      <c r="L1796" s="26">
        <v>0</v>
      </c>
      <c r="M1796" s="26">
        <v>0</v>
      </c>
      <c r="N1796" s="26">
        <v>0</v>
      </c>
      <c r="O1796" s="26">
        <v>0</v>
      </c>
      <c r="P1796" s="26">
        <v>0</v>
      </c>
      <c r="Q1796" s="26">
        <v>0.6</v>
      </c>
      <c r="R1796" s="26">
        <v>0.4</v>
      </c>
      <c r="S1796" s="26">
        <v>0.5</v>
      </c>
      <c r="T1796" s="26">
        <v>0</v>
      </c>
      <c r="U1796" s="26">
        <v>0</v>
      </c>
      <c r="V1796" s="26">
        <v>0</v>
      </c>
      <c r="W1796" s="26">
        <v>0</v>
      </c>
      <c r="X1796" s="26">
        <v>0</v>
      </c>
      <c r="Y1796" s="26">
        <v>0</v>
      </c>
      <c r="Z1796" s="26">
        <v>0</v>
      </c>
      <c r="AA1796" s="26">
        <v>0</v>
      </c>
      <c r="AB1796" s="26">
        <v>0</v>
      </c>
      <c r="AC1796" s="26">
        <v>0</v>
      </c>
      <c r="AD1796" s="26">
        <v>0</v>
      </c>
      <c r="AE1796" s="26">
        <v>0</v>
      </c>
      <c r="AF1796" s="26"/>
      <c r="AG1796" s="26"/>
      <c r="AH1796" s="26">
        <v>0.2</v>
      </c>
    </row>
    <row r="1797" spans="1:34" x14ac:dyDescent="0.2">
      <c r="A1797" s="12" t="s">
        <v>232</v>
      </c>
      <c r="B1797" s="12" t="s">
        <v>231</v>
      </c>
      <c r="C1797" s="12" t="s">
        <v>28</v>
      </c>
      <c r="D1797" s="12" t="s">
        <v>19</v>
      </c>
      <c r="E1797" s="12" t="s">
        <v>6</v>
      </c>
      <c r="F1797" s="12" t="s">
        <v>20</v>
      </c>
      <c r="G1797" s="26"/>
      <c r="H1797" s="26"/>
      <c r="I1797" s="26">
        <v>0</v>
      </c>
      <c r="J1797" s="26">
        <v>0</v>
      </c>
      <c r="K1797" s="26">
        <v>0</v>
      </c>
      <c r="L1797" s="26">
        <v>0</v>
      </c>
      <c r="M1797" s="26">
        <v>0</v>
      </c>
      <c r="N1797" s="26">
        <v>0</v>
      </c>
      <c r="O1797" s="26">
        <v>0</v>
      </c>
      <c r="P1797" s="26">
        <v>0</v>
      </c>
      <c r="Q1797" s="26">
        <v>0</v>
      </c>
      <c r="R1797" s="26">
        <v>0</v>
      </c>
      <c r="S1797" s="26">
        <v>0</v>
      </c>
      <c r="T1797" s="26">
        <v>0</v>
      </c>
      <c r="U1797" s="26">
        <v>0</v>
      </c>
      <c r="V1797" s="26">
        <v>0</v>
      </c>
      <c r="W1797" s="26">
        <v>0</v>
      </c>
      <c r="X1797" s="26">
        <v>0</v>
      </c>
      <c r="Y1797" s="26">
        <v>0</v>
      </c>
      <c r="Z1797" s="26">
        <v>0</v>
      </c>
      <c r="AA1797" s="26">
        <v>0</v>
      </c>
      <c r="AB1797" s="26">
        <v>0</v>
      </c>
      <c r="AC1797" s="26">
        <v>0</v>
      </c>
      <c r="AD1797" s="26">
        <v>0</v>
      </c>
      <c r="AE1797" s="26">
        <v>0</v>
      </c>
      <c r="AF1797" s="26"/>
      <c r="AG1797" s="26"/>
      <c r="AH1797" s="26">
        <v>0</v>
      </c>
    </row>
    <row r="1798" spans="1:34" x14ac:dyDescent="0.2">
      <c r="A1798" s="12" t="s">
        <v>232</v>
      </c>
      <c r="B1798" s="12" t="s">
        <v>231</v>
      </c>
      <c r="C1798" s="12" t="s">
        <v>29</v>
      </c>
      <c r="D1798" s="12" t="s">
        <v>19</v>
      </c>
      <c r="E1798" s="12" t="s">
        <v>6</v>
      </c>
      <c r="F1798" s="12" t="s">
        <v>20</v>
      </c>
      <c r="G1798" s="26"/>
      <c r="H1798" s="26"/>
      <c r="I1798" s="26"/>
      <c r="J1798" s="26">
        <v>0</v>
      </c>
      <c r="K1798" s="26"/>
      <c r="L1798" s="26">
        <v>0</v>
      </c>
      <c r="M1798" s="26">
        <v>0</v>
      </c>
      <c r="N1798" s="26">
        <v>0</v>
      </c>
      <c r="O1798" s="26">
        <v>0</v>
      </c>
      <c r="P1798" s="26">
        <v>0</v>
      </c>
      <c r="Q1798" s="26">
        <v>0</v>
      </c>
      <c r="R1798" s="26">
        <v>0</v>
      </c>
      <c r="S1798" s="26">
        <v>0</v>
      </c>
      <c r="T1798" s="26">
        <v>0</v>
      </c>
      <c r="U1798" s="26">
        <v>0</v>
      </c>
      <c r="V1798" s="26">
        <v>0</v>
      </c>
      <c r="W1798" s="26">
        <v>0</v>
      </c>
      <c r="X1798" s="26">
        <v>0</v>
      </c>
      <c r="Y1798" s="26">
        <v>0</v>
      </c>
      <c r="Z1798" s="26">
        <v>0</v>
      </c>
      <c r="AA1798" s="26">
        <v>0</v>
      </c>
      <c r="AB1798" s="26">
        <v>0</v>
      </c>
      <c r="AC1798" s="26">
        <v>0</v>
      </c>
      <c r="AD1798" s="26">
        <v>0</v>
      </c>
      <c r="AE1798" s="26">
        <v>0</v>
      </c>
      <c r="AF1798" s="26"/>
      <c r="AG1798" s="26"/>
      <c r="AH1798" s="26">
        <v>0</v>
      </c>
    </row>
    <row r="1799" spans="1:34" x14ac:dyDescent="0.2">
      <c r="A1799" s="12" t="s">
        <v>232</v>
      </c>
      <c r="B1799" s="12" t="s">
        <v>231</v>
      </c>
      <c r="C1799" s="12" t="s">
        <v>30</v>
      </c>
      <c r="D1799" s="12" t="s">
        <v>19</v>
      </c>
      <c r="E1799" s="12" t="s">
        <v>6</v>
      </c>
      <c r="F1799" s="12" t="s">
        <v>20</v>
      </c>
      <c r="G1799" s="26"/>
      <c r="H1799" s="26"/>
      <c r="I1799" s="26"/>
      <c r="J1799" s="26">
        <v>0.1</v>
      </c>
      <c r="K1799" s="26">
        <v>0.1</v>
      </c>
      <c r="L1799" s="26">
        <v>0.1</v>
      </c>
      <c r="M1799" s="26">
        <v>0.1</v>
      </c>
      <c r="N1799" s="26">
        <v>0.1</v>
      </c>
      <c r="O1799" s="26">
        <v>0.1</v>
      </c>
      <c r="P1799" s="26">
        <v>0.1</v>
      </c>
      <c r="Q1799" s="26">
        <v>0.1</v>
      </c>
      <c r="R1799" s="26">
        <v>3.3</v>
      </c>
      <c r="S1799" s="26">
        <v>0.6</v>
      </c>
      <c r="T1799" s="26">
        <v>0</v>
      </c>
      <c r="U1799" s="26">
        <v>0.4</v>
      </c>
      <c r="V1799" s="26">
        <v>0</v>
      </c>
      <c r="W1799" s="26">
        <v>0</v>
      </c>
      <c r="X1799" s="26">
        <v>0</v>
      </c>
      <c r="Y1799" s="26">
        <v>0</v>
      </c>
      <c r="Z1799" s="26">
        <v>0</v>
      </c>
      <c r="AA1799" s="26">
        <v>0</v>
      </c>
      <c r="AB1799" s="26">
        <v>0</v>
      </c>
      <c r="AC1799" s="26">
        <v>0</v>
      </c>
      <c r="AD1799" s="26">
        <v>0</v>
      </c>
      <c r="AE1799" s="26">
        <v>0</v>
      </c>
      <c r="AF1799" s="26">
        <v>0</v>
      </c>
      <c r="AG1799" s="26"/>
      <c r="AH1799" s="26">
        <v>0.1</v>
      </c>
    </row>
    <row r="1800" spans="1:34" x14ac:dyDescent="0.2">
      <c r="A1800" s="12" t="s">
        <v>232</v>
      </c>
      <c r="B1800" s="12" t="s">
        <v>231</v>
      </c>
      <c r="C1800" s="12" t="s">
        <v>31</v>
      </c>
      <c r="D1800" s="12" t="s">
        <v>19</v>
      </c>
      <c r="E1800" s="12" t="s">
        <v>6</v>
      </c>
      <c r="F1800" s="12" t="s">
        <v>20</v>
      </c>
      <c r="G1800" s="26"/>
      <c r="H1800" s="26"/>
      <c r="I1800" s="26"/>
      <c r="J1800" s="26">
        <v>0</v>
      </c>
      <c r="K1800" s="26"/>
      <c r="L1800" s="26"/>
      <c r="M1800" s="26"/>
      <c r="N1800" s="26">
        <v>0</v>
      </c>
      <c r="O1800" s="26">
        <v>0</v>
      </c>
      <c r="P1800" s="26">
        <v>0</v>
      </c>
      <c r="Q1800" s="26">
        <v>0</v>
      </c>
      <c r="R1800" s="26">
        <v>0</v>
      </c>
      <c r="S1800" s="26">
        <v>0</v>
      </c>
      <c r="T1800" s="26">
        <v>0</v>
      </c>
      <c r="U1800" s="26">
        <v>0</v>
      </c>
      <c r="V1800" s="26">
        <v>0</v>
      </c>
      <c r="W1800" s="26">
        <v>0</v>
      </c>
      <c r="X1800" s="26">
        <v>0</v>
      </c>
      <c r="Y1800" s="26">
        <v>0</v>
      </c>
      <c r="Z1800" s="26">
        <v>0</v>
      </c>
      <c r="AA1800" s="26">
        <v>0</v>
      </c>
      <c r="AB1800" s="26">
        <v>0</v>
      </c>
      <c r="AC1800" s="26">
        <v>0</v>
      </c>
      <c r="AD1800" s="26">
        <v>0</v>
      </c>
      <c r="AE1800" s="26">
        <v>0</v>
      </c>
      <c r="AF1800" s="26">
        <v>0</v>
      </c>
      <c r="AG1800" s="26"/>
      <c r="AH1800" s="26">
        <v>0</v>
      </c>
    </row>
    <row r="1801" spans="1:34" x14ac:dyDescent="0.2">
      <c r="A1801" s="12" t="s">
        <v>232</v>
      </c>
      <c r="B1801" s="12" t="s">
        <v>231</v>
      </c>
      <c r="C1801" s="12" t="s">
        <v>32</v>
      </c>
      <c r="D1801" s="12" t="s">
        <v>19</v>
      </c>
      <c r="E1801" s="12" t="s">
        <v>6</v>
      </c>
      <c r="F1801" s="12" t="s">
        <v>20</v>
      </c>
      <c r="G1801" s="26"/>
      <c r="H1801" s="26"/>
      <c r="I1801" s="26"/>
      <c r="J1801" s="26">
        <v>0</v>
      </c>
      <c r="K1801" s="26"/>
      <c r="L1801" s="26"/>
      <c r="M1801" s="26"/>
      <c r="N1801" s="26">
        <v>0</v>
      </c>
      <c r="O1801" s="26">
        <v>0</v>
      </c>
      <c r="P1801" s="26">
        <v>0</v>
      </c>
      <c r="Q1801" s="26">
        <v>0</v>
      </c>
      <c r="R1801" s="26">
        <v>0</v>
      </c>
      <c r="S1801" s="26">
        <v>0</v>
      </c>
      <c r="T1801" s="26">
        <v>0</v>
      </c>
      <c r="U1801" s="26">
        <v>0</v>
      </c>
      <c r="V1801" s="26">
        <v>0</v>
      </c>
      <c r="W1801" s="26">
        <v>0</v>
      </c>
      <c r="X1801" s="26">
        <v>0</v>
      </c>
      <c r="Y1801" s="26">
        <v>0</v>
      </c>
      <c r="Z1801" s="26">
        <v>0</v>
      </c>
      <c r="AA1801" s="26">
        <v>0</v>
      </c>
      <c r="AB1801" s="26">
        <v>0</v>
      </c>
      <c r="AC1801" s="26">
        <v>0</v>
      </c>
      <c r="AD1801" s="26">
        <v>0</v>
      </c>
      <c r="AE1801" s="26">
        <v>0</v>
      </c>
      <c r="AF1801" s="26">
        <v>0</v>
      </c>
      <c r="AG1801" s="26"/>
      <c r="AH1801" s="26">
        <v>0</v>
      </c>
    </row>
    <row r="1802" spans="1:34" x14ac:dyDescent="0.2">
      <c r="A1802" s="12" t="s">
        <v>232</v>
      </c>
      <c r="B1802" s="12" t="s">
        <v>231</v>
      </c>
      <c r="C1802" s="12" t="s">
        <v>33</v>
      </c>
      <c r="D1802" s="12" t="s">
        <v>19</v>
      </c>
      <c r="E1802" s="12" t="s">
        <v>6</v>
      </c>
      <c r="F1802" s="12" t="s">
        <v>20</v>
      </c>
      <c r="G1802" s="26">
        <v>0</v>
      </c>
      <c r="H1802" s="26">
        <v>0</v>
      </c>
      <c r="I1802" s="26"/>
      <c r="J1802" s="26">
        <v>0</v>
      </c>
      <c r="K1802" s="26"/>
      <c r="L1802" s="26"/>
      <c r="M1802" s="26"/>
      <c r="N1802" s="26">
        <v>0</v>
      </c>
      <c r="O1802" s="26">
        <v>0</v>
      </c>
      <c r="P1802" s="26">
        <v>0</v>
      </c>
      <c r="Q1802" s="26">
        <v>0</v>
      </c>
      <c r="R1802" s="26">
        <v>0</v>
      </c>
      <c r="S1802" s="26">
        <v>0</v>
      </c>
      <c r="T1802" s="26"/>
      <c r="U1802" s="26"/>
      <c r="V1802" s="26"/>
      <c r="W1802" s="26">
        <v>0</v>
      </c>
      <c r="X1802" s="26">
        <v>0</v>
      </c>
      <c r="Y1802" s="26">
        <v>0</v>
      </c>
      <c r="Z1802" s="26">
        <v>0</v>
      </c>
      <c r="AA1802" s="26">
        <v>0</v>
      </c>
      <c r="AB1802" s="26">
        <v>0</v>
      </c>
      <c r="AC1802" s="26">
        <v>0</v>
      </c>
      <c r="AD1802" s="26">
        <v>0</v>
      </c>
      <c r="AE1802" s="26">
        <v>0</v>
      </c>
      <c r="AF1802" s="26">
        <v>0</v>
      </c>
      <c r="AG1802" s="26"/>
      <c r="AH1802" s="26">
        <v>0</v>
      </c>
    </row>
    <row r="1803" spans="1:34" x14ac:dyDescent="0.2">
      <c r="A1803" s="12" t="s">
        <v>232</v>
      </c>
      <c r="B1803" s="12" t="s">
        <v>231</v>
      </c>
      <c r="C1803" s="12" t="s">
        <v>34</v>
      </c>
      <c r="D1803" s="12" t="s">
        <v>19</v>
      </c>
      <c r="E1803" s="12" t="s">
        <v>6</v>
      </c>
      <c r="F1803" s="12" t="s">
        <v>20</v>
      </c>
      <c r="G1803" s="26"/>
      <c r="H1803" s="26">
        <v>0</v>
      </c>
      <c r="I1803" s="26"/>
      <c r="J1803" s="26">
        <v>0</v>
      </c>
      <c r="K1803" s="26"/>
      <c r="L1803" s="26"/>
      <c r="M1803" s="26">
        <v>0.2</v>
      </c>
      <c r="N1803" s="26">
        <v>0.3</v>
      </c>
      <c r="O1803" s="26">
        <v>0.3</v>
      </c>
      <c r="P1803" s="26">
        <v>0.3</v>
      </c>
      <c r="Q1803" s="26">
        <v>1.5</v>
      </c>
      <c r="R1803" s="26">
        <v>0.6</v>
      </c>
      <c r="S1803" s="26">
        <v>0.4</v>
      </c>
      <c r="T1803" s="26">
        <v>1.5</v>
      </c>
      <c r="U1803" s="26">
        <v>0.3</v>
      </c>
      <c r="V1803" s="26">
        <v>0.2</v>
      </c>
      <c r="W1803" s="26">
        <v>0</v>
      </c>
      <c r="X1803" s="26">
        <v>0</v>
      </c>
      <c r="Y1803" s="26">
        <v>0</v>
      </c>
      <c r="Z1803" s="26">
        <v>0</v>
      </c>
      <c r="AA1803" s="26">
        <v>0</v>
      </c>
      <c r="AB1803" s="26">
        <v>0</v>
      </c>
      <c r="AC1803" s="26">
        <v>0</v>
      </c>
      <c r="AD1803" s="26">
        <v>0</v>
      </c>
      <c r="AE1803" s="26">
        <v>0</v>
      </c>
      <c r="AF1803" s="26">
        <v>0</v>
      </c>
      <c r="AG1803" s="26"/>
      <c r="AH1803" s="26">
        <v>0.6</v>
      </c>
    </row>
    <row r="1804" spans="1:34" x14ac:dyDescent="0.2">
      <c r="A1804" s="12" t="s">
        <v>232</v>
      </c>
      <c r="B1804" s="12" t="s">
        <v>231</v>
      </c>
      <c r="C1804" s="12" t="s">
        <v>35</v>
      </c>
      <c r="D1804" s="12" t="s">
        <v>19</v>
      </c>
      <c r="E1804" s="12" t="s">
        <v>6</v>
      </c>
      <c r="F1804" s="12" t="s">
        <v>20</v>
      </c>
      <c r="G1804" s="26"/>
      <c r="H1804" s="26">
        <v>10</v>
      </c>
      <c r="I1804" s="26">
        <v>10</v>
      </c>
      <c r="J1804" s="26">
        <v>10</v>
      </c>
      <c r="K1804" s="26">
        <v>3</v>
      </c>
      <c r="L1804" s="26">
        <v>3</v>
      </c>
      <c r="M1804" s="26">
        <v>2.4</v>
      </c>
      <c r="N1804" s="26">
        <v>2.4</v>
      </c>
      <c r="O1804" s="26">
        <v>3.6</v>
      </c>
      <c r="P1804" s="26">
        <v>3.9</v>
      </c>
      <c r="Q1804" s="26">
        <v>4.2</v>
      </c>
      <c r="R1804" s="26">
        <v>6.2</v>
      </c>
      <c r="S1804" s="26">
        <v>6.2</v>
      </c>
      <c r="T1804" s="26">
        <v>10</v>
      </c>
      <c r="U1804" s="26">
        <v>11.8</v>
      </c>
      <c r="V1804" s="26">
        <v>9.8000000000000007</v>
      </c>
      <c r="W1804" s="26">
        <v>7.6</v>
      </c>
      <c r="X1804" s="26">
        <v>0.8</v>
      </c>
      <c r="Y1804" s="26">
        <v>0</v>
      </c>
      <c r="Z1804" s="26">
        <v>0</v>
      </c>
      <c r="AA1804" s="26">
        <v>0</v>
      </c>
      <c r="AB1804" s="26">
        <v>0</v>
      </c>
      <c r="AC1804" s="26">
        <v>0</v>
      </c>
      <c r="AD1804" s="26">
        <v>0</v>
      </c>
      <c r="AE1804" s="26">
        <v>0</v>
      </c>
      <c r="AF1804" s="26">
        <v>0</v>
      </c>
      <c r="AG1804" s="26"/>
      <c r="AH1804" s="26">
        <v>3.5</v>
      </c>
    </row>
    <row r="1805" spans="1:34" x14ac:dyDescent="0.2">
      <c r="A1805" s="12" t="s">
        <v>232</v>
      </c>
      <c r="B1805" s="12" t="s">
        <v>231</v>
      </c>
      <c r="C1805" s="12" t="s">
        <v>36</v>
      </c>
      <c r="D1805" s="12" t="s">
        <v>19</v>
      </c>
      <c r="E1805" s="12" t="s">
        <v>6</v>
      </c>
      <c r="F1805" s="12" t="s">
        <v>20</v>
      </c>
      <c r="G1805" s="26"/>
      <c r="H1805" s="26"/>
      <c r="I1805" s="26"/>
      <c r="J1805" s="26">
        <v>0</v>
      </c>
      <c r="K1805" s="26">
        <v>0</v>
      </c>
      <c r="L1805" s="26">
        <v>0</v>
      </c>
      <c r="M1805" s="26">
        <v>0</v>
      </c>
      <c r="N1805" s="26">
        <v>0</v>
      </c>
      <c r="O1805" s="26">
        <v>0.2</v>
      </c>
      <c r="P1805" s="26">
        <v>0.4</v>
      </c>
      <c r="Q1805" s="26">
        <v>0</v>
      </c>
      <c r="R1805" s="26">
        <v>0</v>
      </c>
      <c r="S1805" s="26">
        <v>0.4</v>
      </c>
      <c r="T1805" s="26">
        <v>0.6</v>
      </c>
      <c r="U1805" s="26">
        <v>0.6</v>
      </c>
      <c r="V1805" s="26">
        <v>0.3</v>
      </c>
      <c r="W1805" s="26">
        <v>0</v>
      </c>
      <c r="X1805" s="26">
        <v>0</v>
      </c>
      <c r="Y1805" s="26">
        <v>0</v>
      </c>
      <c r="Z1805" s="26">
        <v>0</v>
      </c>
      <c r="AA1805" s="26">
        <v>0</v>
      </c>
      <c r="AB1805" s="26">
        <v>0</v>
      </c>
      <c r="AC1805" s="26">
        <v>0</v>
      </c>
      <c r="AD1805" s="26">
        <v>0</v>
      </c>
      <c r="AE1805" s="26">
        <v>0</v>
      </c>
      <c r="AF1805" s="26">
        <v>0</v>
      </c>
      <c r="AG1805" s="26"/>
      <c r="AH1805" s="26">
        <v>0.2</v>
      </c>
    </row>
    <row r="1806" spans="1:34" x14ac:dyDescent="0.2">
      <c r="A1806" s="12" t="s">
        <v>232</v>
      </c>
      <c r="B1806" s="12" t="s">
        <v>231</v>
      </c>
      <c r="C1806" s="12" t="s">
        <v>37</v>
      </c>
      <c r="D1806" s="12" t="s">
        <v>19</v>
      </c>
      <c r="E1806" s="12" t="s">
        <v>6</v>
      </c>
      <c r="F1806" s="12" t="s">
        <v>20</v>
      </c>
      <c r="G1806" s="26"/>
      <c r="H1806" s="26"/>
      <c r="I1806" s="26"/>
      <c r="J1806" s="26">
        <v>564.29999999999995</v>
      </c>
      <c r="K1806" s="26">
        <v>688.2</v>
      </c>
      <c r="L1806" s="26">
        <v>686.6</v>
      </c>
      <c r="M1806" s="26">
        <v>564.29999999999995</v>
      </c>
      <c r="N1806" s="26">
        <v>667</v>
      </c>
      <c r="O1806" s="26">
        <v>844.6</v>
      </c>
      <c r="P1806" s="26">
        <v>756.6</v>
      </c>
      <c r="Q1806" s="26">
        <v>578.29999999999995</v>
      </c>
      <c r="R1806" s="26">
        <v>275.5</v>
      </c>
      <c r="S1806" s="26">
        <v>430.7</v>
      </c>
      <c r="T1806" s="26">
        <v>257.60000000000002</v>
      </c>
      <c r="U1806" s="26">
        <v>238.5</v>
      </c>
      <c r="V1806" s="26">
        <v>218.6</v>
      </c>
      <c r="W1806" s="26">
        <v>191.2</v>
      </c>
      <c r="X1806" s="26">
        <v>259.5</v>
      </c>
      <c r="Y1806" s="26">
        <v>0</v>
      </c>
      <c r="Z1806" s="26">
        <v>0</v>
      </c>
      <c r="AA1806" s="26">
        <v>0</v>
      </c>
      <c r="AB1806" s="26">
        <v>0</v>
      </c>
      <c r="AC1806" s="26">
        <v>0</v>
      </c>
      <c r="AD1806" s="26">
        <v>0</v>
      </c>
      <c r="AE1806" s="26">
        <v>0</v>
      </c>
      <c r="AF1806" s="26">
        <v>0</v>
      </c>
      <c r="AG1806" s="26"/>
      <c r="AH1806" s="26">
        <v>711.6</v>
      </c>
    </row>
    <row r="1807" spans="1:34" x14ac:dyDescent="0.2">
      <c r="A1807" s="12" t="s">
        <v>232</v>
      </c>
      <c r="B1807" s="12" t="s">
        <v>231</v>
      </c>
      <c r="C1807" s="12" t="s">
        <v>38</v>
      </c>
      <c r="D1807" s="12" t="s">
        <v>19</v>
      </c>
      <c r="E1807" s="12" t="s">
        <v>6</v>
      </c>
      <c r="F1807" s="12" t="s">
        <v>20</v>
      </c>
      <c r="G1807" s="26"/>
      <c r="H1807" s="26"/>
      <c r="I1807" s="26"/>
      <c r="J1807" s="26">
        <v>0</v>
      </c>
      <c r="K1807" s="26"/>
      <c r="L1807" s="26">
        <v>0</v>
      </c>
      <c r="M1807" s="26">
        <v>0</v>
      </c>
      <c r="N1807" s="26">
        <v>0</v>
      </c>
      <c r="O1807" s="26">
        <v>0</v>
      </c>
      <c r="P1807" s="26">
        <v>0</v>
      </c>
      <c r="Q1807" s="26">
        <v>0</v>
      </c>
      <c r="R1807" s="26">
        <v>0</v>
      </c>
      <c r="S1807" s="26">
        <v>0</v>
      </c>
      <c r="T1807" s="26">
        <v>0</v>
      </c>
      <c r="U1807" s="26">
        <v>0</v>
      </c>
      <c r="V1807" s="26">
        <v>0</v>
      </c>
      <c r="W1807" s="26">
        <v>0</v>
      </c>
      <c r="X1807" s="26">
        <v>0</v>
      </c>
      <c r="Y1807" s="26">
        <v>0</v>
      </c>
      <c r="Z1807" s="26">
        <v>0</v>
      </c>
      <c r="AA1807" s="26">
        <v>0</v>
      </c>
      <c r="AB1807" s="26">
        <v>0</v>
      </c>
      <c r="AC1807" s="26">
        <v>0</v>
      </c>
      <c r="AD1807" s="26">
        <v>0</v>
      </c>
      <c r="AE1807" s="26">
        <v>0</v>
      </c>
      <c r="AF1807" s="26">
        <v>0</v>
      </c>
      <c r="AG1807" s="26"/>
      <c r="AH1807" s="26">
        <v>0</v>
      </c>
    </row>
    <row r="1808" spans="1:34" x14ac:dyDescent="0.2">
      <c r="A1808" s="12" t="s">
        <v>232</v>
      </c>
      <c r="B1808" s="12" t="s">
        <v>231</v>
      </c>
      <c r="C1808" s="12" t="s">
        <v>39</v>
      </c>
      <c r="D1808" s="12" t="s">
        <v>19</v>
      </c>
      <c r="E1808" s="12" t="s">
        <v>6</v>
      </c>
      <c r="F1808" s="12" t="s">
        <v>20</v>
      </c>
      <c r="G1808" s="26"/>
      <c r="H1808" s="26"/>
      <c r="I1808" s="26"/>
      <c r="J1808" s="26">
        <v>0</v>
      </c>
      <c r="K1808" s="26">
        <v>0</v>
      </c>
      <c r="L1808" s="26">
        <v>0</v>
      </c>
      <c r="M1808" s="26">
        <v>0</v>
      </c>
      <c r="N1808" s="26">
        <v>0</v>
      </c>
      <c r="O1808" s="26">
        <v>0</v>
      </c>
      <c r="P1808" s="26">
        <v>0</v>
      </c>
      <c r="Q1808" s="26">
        <v>0</v>
      </c>
      <c r="R1808" s="26">
        <v>0</v>
      </c>
      <c r="S1808" s="26">
        <v>0</v>
      </c>
      <c r="T1808" s="26">
        <v>0</v>
      </c>
      <c r="U1808" s="26">
        <v>0</v>
      </c>
      <c r="V1808" s="26">
        <v>0</v>
      </c>
      <c r="W1808" s="26">
        <v>0</v>
      </c>
      <c r="X1808" s="26">
        <v>0</v>
      </c>
      <c r="Y1808" s="26">
        <v>0</v>
      </c>
      <c r="Z1808" s="26">
        <v>0</v>
      </c>
      <c r="AA1808" s="26">
        <v>0</v>
      </c>
      <c r="AB1808" s="26">
        <v>0</v>
      </c>
      <c r="AC1808" s="26">
        <v>0</v>
      </c>
      <c r="AD1808" s="26">
        <v>0</v>
      </c>
      <c r="AE1808" s="26">
        <v>0</v>
      </c>
      <c r="AF1808" s="26"/>
      <c r="AG1808" s="26"/>
      <c r="AH1808" s="26">
        <v>0</v>
      </c>
    </row>
    <row r="1809" spans="1:34" x14ac:dyDescent="0.2">
      <c r="A1809" s="12" t="s">
        <v>232</v>
      </c>
      <c r="B1809" s="12" t="s">
        <v>231</v>
      </c>
      <c r="C1809" s="12" t="s">
        <v>40</v>
      </c>
      <c r="D1809" s="12" t="s">
        <v>19</v>
      </c>
      <c r="E1809" s="12" t="s">
        <v>6</v>
      </c>
      <c r="F1809" s="12" t="s">
        <v>20</v>
      </c>
      <c r="G1809" s="26">
        <v>0</v>
      </c>
      <c r="H1809" s="26">
        <v>0</v>
      </c>
      <c r="I1809" s="26">
        <v>0</v>
      </c>
      <c r="J1809" s="26">
        <v>0</v>
      </c>
      <c r="K1809" s="26">
        <v>0</v>
      </c>
      <c r="L1809" s="26"/>
      <c r="M1809" s="26"/>
      <c r="N1809" s="26">
        <v>0</v>
      </c>
      <c r="O1809" s="26">
        <v>0</v>
      </c>
      <c r="P1809" s="26">
        <v>0</v>
      </c>
      <c r="Q1809" s="26">
        <v>0</v>
      </c>
      <c r="R1809" s="26">
        <v>0</v>
      </c>
      <c r="S1809" s="26">
        <v>0</v>
      </c>
      <c r="T1809" s="26">
        <v>0</v>
      </c>
      <c r="U1809" s="26">
        <v>0</v>
      </c>
      <c r="V1809" s="26">
        <v>0</v>
      </c>
      <c r="W1809" s="26">
        <v>0</v>
      </c>
      <c r="X1809" s="26">
        <v>0</v>
      </c>
      <c r="Y1809" s="26">
        <v>0</v>
      </c>
      <c r="Z1809" s="26">
        <v>0</v>
      </c>
      <c r="AA1809" s="26">
        <v>0</v>
      </c>
      <c r="AB1809" s="26">
        <v>0</v>
      </c>
      <c r="AC1809" s="26">
        <v>0</v>
      </c>
      <c r="AD1809" s="26">
        <v>0</v>
      </c>
      <c r="AE1809" s="26">
        <v>0</v>
      </c>
      <c r="AF1809" s="26">
        <v>0</v>
      </c>
      <c r="AG1809" s="26"/>
      <c r="AH1809" s="26">
        <v>0</v>
      </c>
    </row>
    <row r="1810" spans="1:34" x14ac:dyDescent="0.2">
      <c r="A1810" s="12" t="s">
        <v>232</v>
      </c>
      <c r="B1810" s="12" t="s">
        <v>231</v>
      </c>
      <c r="C1810" s="12" t="s">
        <v>41</v>
      </c>
      <c r="D1810" s="12" t="s">
        <v>19</v>
      </c>
      <c r="E1810" s="12" t="s">
        <v>6</v>
      </c>
      <c r="F1810" s="12" t="s">
        <v>20</v>
      </c>
      <c r="G1810" s="26">
        <v>0</v>
      </c>
      <c r="H1810" s="26"/>
      <c r="I1810" s="26"/>
      <c r="J1810" s="26">
        <v>0</v>
      </c>
      <c r="K1810" s="26"/>
      <c r="L1810" s="26"/>
      <c r="M1810" s="26"/>
      <c r="N1810" s="26">
        <v>0</v>
      </c>
      <c r="O1810" s="26">
        <v>0</v>
      </c>
      <c r="P1810" s="26">
        <v>0</v>
      </c>
      <c r="Q1810" s="26">
        <v>0</v>
      </c>
      <c r="R1810" s="26">
        <v>0</v>
      </c>
      <c r="S1810" s="26">
        <v>0</v>
      </c>
      <c r="T1810" s="26">
        <v>0</v>
      </c>
      <c r="U1810" s="26">
        <v>0</v>
      </c>
      <c r="V1810" s="26">
        <v>0</v>
      </c>
      <c r="W1810" s="26">
        <v>0</v>
      </c>
      <c r="X1810" s="26">
        <v>0</v>
      </c>
      <c r="Y1810" s="26">
        <v>0</v>
      </c>
      <c r="Z1810" s="26">
        <v>0</v>
      </c>
      <c r="AA1810" s="26">
        <v>0</v>
      </c>
      <c r="AB1810" s="26">
        <v>0</v>
      </c>
      <c r="AC1810" s="26">
        <v>0</v>
      </c>
      <c r="AD1810" s="26">
        <v>0</v>
      </c>
      <c r="AE1810" s="26">
        <v>0</v>
      </c>
      <c r="AF1810" s="26">
        <v>0</v>
      </c>
      <c r="AG1810" s="26"/>
      <c r="AH1810" s="26">
        <v>0</v>
      </c>
    </row>
    <row r="1811" spans="1:34" x14ac:dyDescent="0.2">
      <c r="A1811" s="12" t="s">
        <v>232</v>
      </c>
      <c r="B1811" s="12" t="s">
        <v>231</v>
      </c>
      <c r="C1811" s="12" t="s">
        <v>42</v>
      </c>
      <c r="D1811" s="12" t="s">
        <v>19</v>
      </c>
      <c r="E1811" s="12" t="s">
        <v>6</v>
      </c>
      <c r="F1811" s="12" t="s">
        <v>20</v>
      </c>
      <c r="G1811" s="26"/>
      <c r="H1811" s="26"/>
      <c r="I1811" s="26"/>
      <c r="J1811" s="26">
        <v>12</v>
      </c>
      <c r="K1811" s="26"/>
      <c r="L1811" s="26">
        <v>14.2</v>
      </c>
      <c r="M1811" s="26">
        <v>14.2</v>
      </c>
      <c r="N1811" s="26">
        <v>15.2</v>
      </c>
      <c r="O1811" s="26">
        <v>33.200000000000003</v>
      </c>
      <c r="P1811" s="26">
        <v>12</v>
      </c>
      <c r="Q1811" s="26">
        <v>12</v>
      </c>
      <c r="R1811" s="26">
        <v>25.5</v>
      </c>
      <c r="S1811" s="26">
        <v>25.5</v>
      </c>
      <c r="T1811" s="26">
        <v>25.4</v>
      </c>
      <c r="U1811" s="26">
        <v>25.4</v>
      </c>
      <c r="V1811" s="26">
        <v>9.9</v>
      </c>
      <c r="W1811" s="26">
        <v>9</v>
      </c>
      <c r="X1811" s="26">
        <v>9.6999999999999993</v>
      </c>
      <c r="Y1811" s="26">
        <v>14.5</v>
      </c>
      <c r="Z1811" s="26">
        <v>5.0999999999999996</v>
      </c>
      <c r="AA1811" s="26">
        <v>3.3</v>
      </c>
      <c r="AB1811" s="26">
        <v>0</v>
      </c>
      <c r="AC1811" s="26">
        <v>0</v>
      </c>
      <c r="AD1811" s="26">
        <v>0</v>
      </c>
      <c r="AE1811" s="26">
        <v>0</v>
      </c>
      <c r="AF1811" s="26">
        <v>0</v>
      </c>
      <c r="AG1811" s="26"/>
      <c r="AH1811" s="26">
        <v>18.100000000000001</v>
      </c>
    </row>
    <row r="1812" spans="1:34" x14ac:dyDescent="0.2">
      <c r="A1812" s="12" t="s">
        <v>232</v>
      </c>
      <c r="B1812" s="12" t="s">
        <v>231</v>
      </c>
      <c r="C1812" s="12" t="s">
        <v>43</v>
      </c>
      <c r="D1812" s="12" t="s">
        <v>19</v>
      </c>
      <c r="E1812" s="12" t="s">
        <v>6</v>
      </c>
      <c r="F1812" s="12" t="s">
        <v>20</v>
      </c>
      <c r="G1812" s="26">
        <v>0</v>
      </c>
      <c r="H1812" s="26">
        <v>0</v>
      </c>
      <c r="I1812" s="26">
        <v>0</v>
      </c>
      <c r="J1812" s="26">
        <v>0</v>
      </c>
      <c r="K1812" s="26">
        <v>0</v>
      </c>
      <c r="L1812" s="26">
        <v>0</v>
      </c>
      <c r="M1812" s="26">
        <v>0</v>
      </c>
      <c r="N1812" s="26">
        <v>0</v>
      </c>
      <c r="O1812" s="26">
        <v>0</v>
      </c>
      <c r="P1812" s="26">
        <v>0</v>
      </c>
      <c r="Q1812" s="26">
        <v>0</v>
      </c>
      <c r="R1812" s="26">
        <v>0</v>
      </c>
      <c r="S1812" s="26">
        <v>0</v>
      </c>
      <c r="T1812" s="26">
        <v>0</v>
      </c>
      <c r="U1812" s="26">
        <v>0</v>
      </c>
      <c r="V1812" s="26">
        <v>0</v>
      </c>
      <c r="W1812" s="26">
        <v>0</v>
      </c>
      <c r="X1812" s="26">
        <v>0</v>
      </c>
      <c r="Y1812" s="26">
        <v>0</v>
      </c>
      <c r="Z1812" s="26">
        <v>0</v>
      </c>
      <c r="AA1812" s="26">
        <v>0</v>
      </c>
      <c r="AB1812" s="26">
        <v>0</v>
      </c>
      <c r="AC1812" s="26">
        <v>0</v>
      </c>
      <c r="AD1812" s="26">
        <v>0</v>
      </c>
      <c r="AE1812" s="26">
        <v>0</v>
      </c>
      <c r="AF1812" s="26">
        <v>0</v>
      </c>
      <c r="AG1812" s="26"/>
      <c r="AH1812" s="26">
        <v>0</v>
      </c>
    </row>
    <row r="1813" spans="1:34" x14ac:dyDescent="0.2">
      <c r="A1813" s="12" t="s">
        <v>232</v>
      </c>
      <c r="B1813" s="12" t="s">
        <v>231</v>
      </c>
      <c r="C1813" s="12" t="s">
        <v>44</v>
      </c>
      <c r="D1813" s="12" t="s">
        <v>19</v>
      </c>
      <c r="E1813" s="12" t="s">
        <v>6</v>
      </c>
      <c r="F1813" s="12" t="s">
        <v>20</v>
      </c>
      <c r="G1813" s="26"/>
      <c r="H1813" s="26"/>
      <c r="I1813" s="26"/>
      <c r="J1813" s="26">
        <v>0</v>
      </c>
      <c r="K1813" s="26"/>
      <c r="L1813" s="26">
        <v>0</v>
      </c>
      <c r="M1813" s="26">
        <v>0</v>
      </c>
      <c r="N1813" s="26">
        <v>0</v>
      </c>
      <c r="O1813" s="26">
        <v>0</v>
      </c>
      <c r="P1813" s="26">
        <v>0</v>
      </c>
      <c r="Q1813" s="26">
        <v>0</v>
      </c>
      <c r="R1813" s="26">
        <v>0</v>
      </c>
      <c r="S1813" s="26">
        <v>0</v>
      </c>
      <c r="T1813" s="26">
        <v>0</v>
      </c>
      <c r="U1813" s="26">
        <v>0</v>
      </c>
      <c r="V1813" s="26">
        <v>0</v>
      </c>
      <c r="W1813" s="26">
        <v>0</v>
      </c>
      <c r="X1813" s="26">
        <v>0</v>
      </c>
      <c r="Y1813" s="26">
        <v>0</v>
      </c>
      <c r="Z1813" s="26">
        <v>0</v>
      </c>
      <c r="AA1813" s="26">
        <v>0</v>
      </c>
      <c r="AB1813" s="26">
        <v>0</v>
      </c>
      <c r="AC1813" s="26">
        <v>0</v>
      </c>
      <c r="AD1813" s="26">
        <v>0</v>
      </c>
      <c r="AE1813" s="26">
        <v>0</v>
      </c>
      <c r="AF1813" s="26"/>
      <c r="AG1813" s="26"/>
      <c r="AH1813" s="26">
        <v>0</v>
      </c>
    </row>
    <row r="1814" spans="1:34" x14ac:dyDescent="0.2">
      <c r="A1814" s="12" t="s">
        <v>232</v>
      </c>
      <c r="B1814" s="12" t="s">
        <v>231</v>
      </c>
      <c r="C1814" s="12" t="s">
        <v>45</v>
      </c>
      <c r="D1814" s="12" t="s">
        <v>19</v>
      </c>
      <c r="E1814" s="12" t="s">
        <v>6</v>
      </c>
      <c r="F1814" s="12" t="s">
        <v>20</v>
      </c>
      <c r="G1814" s="26"/>
      <c r="H1814" s="26"/>
      <c r="I1814" s="26"/>
      <c r="J1814" s="26">
        <v>0</v>
      </c>
      <c r="K1814" s="26"/>
      <c r="L1814" s="26"/>
      <c r="M1814" s="26">
        <v>0</v>
      </c>
      <c r="N1814" s="26">
        <v>0</v>
      </c>
      <c r="O1814" s="26">
        <v>0</v>
      </c>
      <c r="P1814" s="26">
        <v>0</v>
      </c>
      <c r="Q1814" s="26">
        <v>0</v>
      </c>
      <c r="R1814" s="26">
        <v>0</v>
      </c>
      <c r="S1814" s="26">
        <v>0</v>
      </c>
      <c r="T1814" s="26">
        <v>0</v>
      </c>
      <c r="U1814" s="26">
        <v>0</v>
      </c>
      <c r="V1814" s="26">
        <v>0</v>
      </c>
      <c r="W1814" s="26">
        <v>0</v>
      </c>
      <c r="X1814" s="26">
        <v>0</v>
      </c>
      <c r="Y1814" s="26">
        <v>0</v>
      </c>
      <c r="Z1814" s="26">
        <v>0</v>
      </c>
      <c r="AA1814" s="26">
        <v>0</v>
      </c>
      <c r="AB1814" s="26">
        <v>0</v>
      </c>
      <c r="AC1814" s="26">
        <v>0</v>
      </c>
      <c r="AD1814" s="26">
        <v>0</v>
      </c>
      <c r="AE1814" s="26">
        <v>0</v>
      </c>
      <c r="AF1814" s="26">
        <v>0</v>
      </c>
      <c r="AG1814" s="26"/>
      <c r="AH1814" s="26">
        <v>0</v>
      </c>
    </row>
    <row r="1815" spans="1:34" x14ac:dyDescent="0.2">
      <c r="A1815" s="12" t="s">
        <v>232</v>
      </c>
      <c r="B1815" s="12" t="s">
        <v>231</v>
      </c>
      <c r="C1815" s="12" t="s">
        <v>46</v>
      </c>
      <c r="D1815" s="12" t="s">
        <v>19</v>
      </c>
      <c r="E1815" s="12" t="s">
        <v>6</v>
      </c>
      <c r="F1815" s="12" t="s">
        <v>20</v>
      </c>
      <c r="G1815" s="26"/>
      <c r="H1815" s="26">
        <v>108.7</v>
      </c>
      <c r="I1815" s="26">
        <v>201.5</v>
      </c>
      <c r="J1815" s="26">
        <v>153.80000000000001</v>
      </c>
      <c r="K1815" s="26">
        <v>191.7</v>
      </c>
      <c r="L1815" s="26">
        <v>169.6</v>
      </c>
      <c r="M1815" s="26">
        <v>119.4</v>
      </c>
      <c r="N1815" s="26">
        <v>176.8</v>
      </c>
      <c r="O1815" s="26">
        <v>236.2</v>
      </c>
      <c r="P1815" s="26">
        <v>139</v>
      </c>
      <c r="Q1815" s="26">
        <v>298.10000000000002</v>
      </c>
      <c r="R1815" s="26">
        <v>107.1</v>
      </c>
      <c r="S1815" s="26">
        <v>242.5</v>
      </c>
      <c r="T1815" s="26">
        <v>239</v>
      </c>
      <c r="U1815" s="26">
        <v>165.2</v>
      </c>
      <c r="V1815" s="26">
        <v>274.3</v>
      </c>
      <c r="W1815" s="26">
        <v>262.8</v>
      </c>
      <c r="X1815" s="26">
        <v>167.7</v>
      </c>
      <c r="Y1815" s="26">
        <v>169.3</v>
      </c>
      <c r="Z1815" s="26">
        <v>168</v>
      </c>
      <c r="AA1815" s="26">
        <v>164.4</v>
      </c>
      <c r="AB1815" s="26">
        <v>165.2</v>
      </c>
      <c r="AC1815" s="26">
        <v>161.9</v>
      </c>
      <c r="AD1815" s="26">
        <v>166.3</v>
      </c>
      <c r="AE1815" s="26">
        <v>166.6</v>
      </c>
      <c r="AF1815" s="26">
        <v>165.9</v>
      </c>
      <c r="AG1815" s="26"/>
      <c r="AH1815" s="26">
        <v>212.5</v>
      </c>
    </row>
    <row r="1816" spans="1:34" x14ac:dyDescent="0.2">
      <c r="A1816" s="12" t="s">
        <v>232</v>
      </c>
      <c r="B1816" s="12" t="s">
        <v>231</v>
      </c>
      <c r="C1816" s="12" t="s">
        <v>47</v>
      </c>
      <c r="D1816" s="12" t="s">
        <v>19</v>
      </c>
      <c r="E1816" s="12" t="s">
        <v>6</v>
      </c>
      <c r="F1816" s="12" t="s">
        <v>20</v>
      </c>
      <c r="G1816" s="26"/>
      <c r="H1816" s="26"/>
      <c r="I1816" s="26"/>
      <c r="J1816" s="26">
        <v>76.2</v>
      </c>
      <c r="K1816" s="26"/>
      <c r="L1816" s="26"/>
      <c r="M1816" s="26"/>
      <c r="N1816" s="26">
        <v>372</v>
      </c>
      <c r="O1816" s="26">
        <v>720</v>
      </c>
      <c r="P1816" s="26">
        <v>1356</v>
      </c>
      <c r="Q1816" s="26">
        <v>1960.2</v>
      </c>
      <c r="R1816" s="26">
        <v>1598.4</v>
      </c>
      <c r="S1816" s="26">
        <v>2100.6</v>
      </c>
      <c r="T1816" s="26">
        <v>1567.8</v>
      </c>
      <c r="U1816" s="26">
        <v>1087.8</v>
      </c>
      <c r="V1816" s="26">
        <v>1008</v>
      </c>
      <c r="W1816" s="26">
        <v>688.8</v>
      </c>
      <c r="X1816" s="26">
        <v>601.5</v>
      </c>
      <c r="Y1816" s="26">
        <v>300.39999999999998</v>
      </c>
      <c r="Z1816" s="26">
        <v>384.1</v>
      </c>
      <c r="AA1816" s="26">
        <v>371.3</v>
      </c>
      <c r="AB1816" s="26">
        <v>241.9</v>
      </c>
      <c r="AC1816" s="26">
        <v>201.7</v>
      </c>
      <c r="AD1816" s="26">
        <v>174.8</v>
      </c>
      <c r="AE1816" s="26">
        <v>149.80000000000001</v>
      </c>
      <c r="AF1816" s="26">
        <v>100</v>
      </c>
      <c r="AG1816" s="26"/>
      <c r="AH1816" s="26">
        <v>1102.0999999999999</v>
      </c>
    </row>
    <row r="1817" spans="1:34" x14ac:dyDescent="0.2">
      <c r="A1817" s="12" t="s">
        <v>232</v>
      </c>
      <c r="B1817" s="12" t="s">
        <v>231</v>
      </c>
      <c r="C1817" s="12" t="s">
        <v>48</v>
      </c>
      <c r="D1817" s="12" t="s">
        <v>19</v>
      </c>
      <c r="E1817" s="12" t="s">
        <v>6</v>
      </c>
      <c r="F1817" s="12" t="s">
        <v>20</v>
      </c>
      <c r="G1817" s="26"/>
      <c r="H1817" s="26"/>
      <c r="I1817" s="26"/>
      <c r="J1817" s="26">
        <v>91.6</v>
      </c>
      <c r="K1817" s="26"/>
      <c r="L1817" s="26"/>
      <c r="M1817" s="26">
        <v>43.2</v>
      </c>
      <c r="N1817" s="26">
        <v>205.8</v>
      </c>
      <c r="O1817" s="26">
        <v>234.6</v>
      </c>
      <c r="P1817" s="26">
        <v>0</v>
      </c>
      <c r="Q1817" s="26">
        <v>0</v>
      </c>
      <c r="R1817" s="26">
        <v>0</v>
      </c>
      <c r="S1817" s="26">
        <v>0</v>
      </c>
      <c r="T1817" s="26">
        <v>0</v>
      </c>
      <c r="U1817" s="26">
        <v>0</v>
      </c>
      <c r="V1817" s="26">
        <v>0</v>
      </c>
      <c r="W1817" s="26">
        <v>0</v>
      </c>
      <c r="X1817" s="26">
        <v>0</v>
      </c>
      <c r="Y1817" s="26">
        <v>0</v>
      </c>
      <c r="Z1817" s="26">
        <v>0</v>
      </c>
      <c r="AA1817" s="26">
        <v>0</v>
      </c>
      <c r="AB1817" s="26">
        <v>0</v>
      </c>
      <c r="AC1817" s="26">
        <v>0</v>
      </c>
      <c r="AD1817" s="26">
        <v>0</v>
      </c>
      <c r="AE1817" s="26">
        <v>0</v>
      </c>
      <c r="AF1817" s="26">
        <v>0</v>
      </c>
      <c r="AG1817" s="26"/>
      <c r="AH1817" s="26">
        <v>110.1</v>
      </c>
    </row>
    <row r="1818" spans="1:34" x14ac:dyDescent="0.2">
      <c r="A1818" s="12" t="s">
        <v>232</v>
      </c>
      <c r="B1818" s="12" t="s">
        <v>231</v>
      </c>
      <c r="C1818" s="12" t="s">
        <v>49</v>
      </c>
      <c r="D1818" s="12" t="s">
        <v>19</v>
      </c>
      <c r="E1818" s="12" t="s">
        <v>6</v>
      </c>
      <c r="F1818" s="12" t="s">
        <v>20</v>
      </c>
      <c r="G1818" s="26"/>
      <c r="H1818" s="26"/>
      <c r="I1818" s="26"/>
      <c r="J1818" s="26">
        <v>0</v>
      </c>
      <c r="K1818" s="26"/>
      <c r="L1818" s="26"/>
      <c r="M1818" s="26"/>
      <c r="N1818" s="26">
        <v>0</v>
      </c>
      <c r="O1818" s="26">
        <v>0</v>
      </c>
      <c r="P1818" s="26">
        <v>0</v>
      </c>
      <c r="Q1818" s="26">
        <v>0</v>
      </c>
      <c r="R1818" s="26">
        <v>0</v>
      </c>
      <c r="S1818" s="26">
        <v>0</v>
      </c>
      <c r="T1818" s="26">
        <v>0</v>
      </c>
      <c r="U1818" s="26">
        <v>0</v>
      </c>
      <c r="V1818" s="26">
        <v>0</v>
      </c>
      <c r="W1818" s="26">
        <v>0</v>
      </c>
      <c r="X1818" s="26">
        <v>0</v>
      </c>
      <c r="Y1818" s="26">
        <v>0</v>
      </c>
      <c r="Z1818" s="26">
        <v>0</v>
      </c>
      <c r="AA1818" s="26">
        <v>0</v>
      </c>
      <c r="AB1818" s="26">
        <v>0</v>
      </c>
      <c r="AC1818" s="26">
        <v>0</v>
      </c>
      <c r="AD1818" s="26">
        <v>0</v>
      </c>
      <c r="AE1818" s="26">
        <v>0</v>
      </c>
      <c r="AF1818" s="26">
        <v>0</v>
      </c>
      <c r="AG1818" s="26"/>
      <c r="AH1818" s="26">
        <v>0</v>
      </c>
    </row>
    <row r="1819" spans="1:34" x14ac:dyDescent="0.2">
      <c r="A1819" s="12" t="s">
        <v>232</v>
      </c>
      <c r="B1819" s="12" t="s">
        <v>231</v>
      </c>
      <c r="C1819" s="12" t="s">
        <v>50</v>
      </c>
      <c r="D1819" s="12" t="s">
        <v>19</v>
      </c>
      <c r="E1819" s="12" t="s">
        <v>6</v>
      </c>
      <c r="F1819" s="12" t="s">
        <v>20</v>
      </c>
      <c r="G1819" s="26"/>
      <c r="H1819" s="26"/>
      <c r="I1819" s="26"/>
      <c r="J1819" s="26">
        <v>0</v>
      </c>
      <c r="K1819" s="26"/>
      <c r="L1819" s="26"/>
      <c r="M1819" s="26">
        <v>0</v>
      </c>
      <c r="N1819" s="26">
        <v>0</v>
      </c>
      <c r="O1819" s="26">
        <v>0</v>
      </c>
      <c r="P1819" s="26">
        <v>1.3</v>
      </c>
      <c r="Q1819" s="26">
        <v>2.2999999999999998</v>
      </c>
      <c r="R1819" s="26">
        <v>0.8</v>
      </c>
      <c r="S1819" s="26">
        <v>2.9</v>
      </c>
      <c r="T1819" s="26">
        <v>0</v>
      </c>
      <c r="U1819" s="26">
        <v>0</v>
      </c>
      <c r="V1819" s="26">
        <v>0</v>
      </c>
      <c r="W1819" s="26">
        <v>0</v>
      </c>
      <c r="X1819" s="26">
        <v>0</v>
      </c>
      <c r="Y1819" s="26">
        <v>0</v>
      </c>
      <c r="Z1819" s="26">
        <v>0</v>
      </c>
      <c r="AA1819" s="26">
        <v>0</v>
      </c>
      <c r="AB1819" s="26">
        <v>0</v>
      </c>
      <c r="AC1819" s="26">
        <v>0</v>
      </c>
      <c r="AD1819" s="26">
        <v>0</v>
      </c>
      <c r="AE1819" s="26">
        <v>0</v>
      </c>
      <c r="AF1819" s="26">
        <v>0</v>
      </c>
      <c r="AG1819" s="26"/>
      <c r="AH1819" s="26">
        <v>0.9</v>
      </c>
    </row>
    <row r="1820" spans="1:34" x14ac:dyDescent="0.2">
      <c r="A1820" s="12" t="s">
        <v>232</v>
      </c>
      <c r="B1820" s="12" t="s">
        <v>231</v>
      </c>
      <c r="C1820" s="12" t="s">
        <v>51</v>
      </c>
      <c r="D1820" s="12" t="s">
        <v>19</v>
      </c>
      <c r="E1820" s="12" t="s">
        <v>6</v>
      </c>
      <c r="F1820" s="12" t="s">
        <v>20</v>
      </c>
      <c r="G1820" s="26"/>
      <c r="H1820" s="26">
        <v>0</v>
      </c>
      <c r="I1820" s="26"/>
      <c r="J1820" s="26">
        <v>0.1</v>
      </c>
      <c r="K1820" s="26"/>
      <c r="L1820" s="26"/>
      <c r="M1820" s="26"/>
      <c r="N1820" s="26">
        <v>0.1</v>
      </c>
      <c r="O1820" s="26">
        <v>0</v>
      </c>
      <c r="P1820" s="26">
        <v>0</v>
      </c>
      <c r="Q1820" s="26">
        <v>0</v>
      </c>
      <c r="R1820" s="26">
        <v>0</v>
      </c>
      <c r="S1820" s="26">
        <v>0</v>
      </c>
      <c r="T1820" s="26"/>
      <c r="U1820" s="26"/>
      <c r="V1820" s="26">
        <v>0</v>
      </c>
      <c r="W1820" s="26">
        <v>0</v>
      </c>
      <c r="X1820" s="26">
        <v>0</v>
      </c>
      <c r="Y1820" s="26">
        <v>0</v>
      </c>
      <c r="Z1820" s="26">
        <v>0</v>
      </c>
      <c r="AA1820" s="26">
        <v>0</v>
      </c>
      <c r="AB1820" s="26">
        <v>0</v>
      </c>
      <c r="AC1820" s="26">
        <v>0</v>
      </c>
      <c r="AD1820" s="26">
        <v>0</v>
      </c>
      <c r="AE1820" s="26">
        <v>0</v>
      </c>
      <c r="AF1820" s="26">
        <v>0</v>
      </c>
      <c r="AG1820" s="26"/>
      <c r="AH1820" s="26">
        <v>0</v>
      </c>
    </row>
    <row r="1821" spans="1:34" x14ac:dyDescent="0.2">
      <c r="A1821" s="12" t="s">
        <v>232</v>
      </c>
      <c r="B1821" s="12" t="s">
        <v>231</v>
      </c>
      <c r="C1821" s="12" t="s">
        <v>52</v>
      </c>
      <c r="D1821" s="12" t="s">
        <v>19</v>
      </c>
      <c r="E1821" s="12" t="s">
        <v>6</v>
      </c>
      <c r="F1821" s="12" t="s">
        <v>20</v>
      </c>
      <c r="G1821" s="26"/>
      <c r="H1821" s="26"/>
      <c r="I1821" s="26"/>
      <c r="J1821" s="26">
        <v>276</v>
      </c>
      <c r="K1821" s="26">
        <v>270</v>
      </c>
      <c r="L1821" s="26"/>
      <c r="M1821" s="26">
        <v>300</v>
      </c>
      <c r="N1821" s="26">
        <v>251.6</v>
      </c>
      <c r="O1821" s="26">
        <v>275.89999999999998</v>
      </c>
      <c r="P1821" s="26">
        <v>405.6</v>
      </c>
      <c r="Q1821" s="26">
        <v>436.7</v>
      </c>
      <c r="R1821" s="26">
        <v>454.1</v>
      </c>
      <c r="S1821" s="26">
        <v>390</v>
      </c>
      <c r="T1821" s="26">
        <v>390</v>
      </c>
      <c r="U1821" s="26">
        <v>280</v>
      </c>
      <c r="V1821" s="26">
        <v>337.3</v>
      </c>
      <c r="W1821" s="26">
        <v>288.2</v>
      </c>
      <c r="X1821" s="26">
        <v>258</v>
      </c>
      <c r="Y1821" s="26">
        <v>251.3</v>
      </c>
      <c r="Z1821" s="26">
        <v>238.1</v>
      </c>
      <c r="AA1821" s="26">
        <v>212.4</v>
      </c>
      <c r="AB1821" s="26">
        <v>190.6</v>
      </c>
      <c r="AC1821" s="26">
        <v>166.9</v>
      </c>
      <c r="AD1821" s="26">
        <v>106.1</v>
      </c>
      <c r="AE1821" s="26">
        <v>83.3</v>
      </c>
      <c r="AF1821" s="26">
        <v>0</v>
      </c>
      <c r="AG1821" s="26"/>
      <c r="AH1821" s="26">
        <v>342.5</v>
      </c>
    </row>
    <row r="1822" spans="1:34" x14ac:dyDescent="0.2">
      <c r="A1822" s="12" t="s">
        <v>232</v>
      </c>
      <c r="B1822" s="12" t="s">
        <v>231</v>
      </c>
      <c r="C1822" s="12" t="s">
        <v>53</v>
      </c>
      <c r="D1822" s="12" t="s">
        <v>19</v>
      </c>
      <c r="E1822" s="12" t="s">
        <v>6</v>
      </c>
      <c r="F1822" s="12" t="s">
        <v>20</v>
      </c>
      <c r="G1822" s="26"/>
      <c r="H1822" s="26"/>
      <c r="I1822" s="26"/>
      <c r="J1822" s="26">
        <v>0</v>
      </c>
      <c r="K1822" s="26"/>
      <c r="L1822" s="26">
        <v>12.5</v>
      </c>
      <c r="M1822" s="26">
        <v>13.2</v>
      </c>
      <c r="N1822" s="26">
        <v>9</v>
      </c>
      <c r="O1822" s="26">
        <v>2.9</v>
      </c>
      <c r="P1822" s="26">
        <v>8.6</v>
      </c>
      <c r="Q1822" s="26">
        <v>12</v>
      </c>
      <c r="R1822" s="26">
        <v>0</v>
      </c>
      <c r="S1822" s="26">
        <v>11.1</v>
      </c>
      <c r="T1822" s="26">
        <v>18</v>
      </c>
      <c r="U1822" s="26">
        <v>12</v>
      </c>
      <c r="V1822" s="26">
        <v>8.5</v>
      </c>
      <c r="W1822" s="26">
        <v>0</v>
      </c>
      <c r="X1822" s="26">
        <v>0</v>
      </c>
      <c r="Y1822" s="26">
        <v>0</v>
      </c>
      <c r="Z1822" s="26">
        <v>0</v>
      </c>
      <c r="AA1822" s="26">
        <v>0</v>
      </c>
      <c r="AB1822" s="26">
        <v>0</v>
      </c>
      <c r="AC1822" s="26">
        <v>0</v>
      </c>
      <c r="AD1822" s="26">
        <v>0</v>
      </c>
      <c r="AE1822" s="26">
        <v>0</v>
      </c>
      <c r="AF1822" s="26">
        <v>0</v>
      </c>
      <c r="AG1822" s="26"/>
      <c r="AH1822" s="26">
        <v>8.1</v>
      </c>
    </row>
    <row r="1823" spans="1:34" x14ac:dyDescent="0.2">
      <c r="A1823" s="12" t="s">
        <v>232</v>
      </c>
      <c r="B1823" s="12" t="s">
        <v>231</v>
      </c>
      <c r="C1823" s="12" t="s">
        <v>54</v>
      </c>
      <c r="D1823" s="12" t="s">
        <v>19</v>
      </c>
      <c r="E1823" s="12" t="s">
        <v>6</v>
      </c>
      <c r="F1823" s="12" t="s">
        <v>20</v>
      </c>
      <c r="G1823" s="26"/>
      <c r="H1823" s="26"/>
      <c r="I1823" s="26"/>
      <c r="J1823" s="26">
        <v>18.600000000000001</v>
      </c>
      <c r="K1823" s="26">
        <v>15.6</v>
      </c>
      <c r="L1823" s="26">
        <v>14.4</v>
      </c>
      <c r="M1823" s="26">
        <v>16.2</v>
      </c>
      <c r="N1823" s="26">
        <v>16.8</v>
      </c>
      <c r="O1823" s="26">
        <v>17.399999999999999</v>
      </c>
      <c r="P1823" s="26">
        <v>16.8</v>
      </c>
      <c r="Q1823" s="26">
        <v>11.7</v>
      </c>
      <c r="R1823" s="26">
        <v>16.100000000000001</v>
      </c>
      <c r="S1823" s="26">
        <v>10.7</v>
      </c>
      <c r="T1823" s="26">
        <v>5.4</v>
      </c>
      <c r="U1823" s="26">
        <v>-0.9</v>
      </c>
      <c r="V1823" s="26">
        <v>0</v>
      </c>
      <c r="W1823" s="26">
        <v>0</v>
      </c>
      <c r="X1823" s="26">
        <v>0</v>
      </c>
      <c r="Y1823" s="26">
        <v>0</v>
      </c>
      <c r="Z1823" s="26">
        <v>0</v>
      </c>
      <c r="AA1823" s="26">
        <v>0</v>
      </c>
      <c r="AB1823" s="26">
        <v>0</v>
      </c>
      <c r="AC1823" s="26">
        <v>0</v>
      </c>
      <c r="AD1823" s="26">
        <v>0</v>
      </c>
      <c r="AE1823" s="26">
        <v>0</v>
      </c>
      <c r="AF1823" s="26"/>
      <c r="AG1823" s="26"/>
      <c r="AH1823" s="26">
        <v>15.7</v>
      </c>
    </row>
    <row r="1824" spans="1:34" x14ac:dyDescent="0.2">
      <c r="A1824" s="12" t="s">
        <v>232</v>
      </c>
      <c r="B1824" s="12" t="s">
        <v>231</v>
      </c>
      <c r="C1824" s="12" t="s">
        <v>55</v>
      </c>
      <c r="D1824" s="12" t="s">
        <v>19</v>
      </c>
      <c r="E1824" s="12" t="s">
        <v>6</v>
      </c>
      <c r="F1824" s="12" t="s">
        <v>20</v>
      </c>
      <c r="G1824" s="26"/>
      <c r="H1824" s="26"/>
      <c r="I1824" s="26"/>
      <c r="J1824" s="26">
        <v>65.7</v>
      </c>
      <c r="K1824" s="26">
        <v>39.6</v>
      </c>
      <c r="L1824" s="26"/>
      <c r="M1824" s="26">
        <v>27</v>
      </c>
      <c r="N1824" s="26">
        <v>48</v>
      </c>
      <c r="O1824" s="26">
        <v>63.3</v>
      </c>
      <c r="P1824" s="26">
        <v>19.8</v>
      </c>
      <c r="Q1824" s="26">
        <v>70.8</v>
      </c>
      <c r="R1824" s="26">
        <v>62.1</v>
      </c>
      <c r="S1824" s="26">
        <v>22.8</v>
      </c>
      <c r="T1824" s="26">
        <v>15.2</v>
      </c>
      <c r="U1824" s="26">
        <v>21.1</v>
      </c>
      <c r="V1824" s="26">
        <v>23.7</v>
      </c>
      <c r="W1824" s="26">
        <v>19.399999999999999</v>
      </c>
      <c r="X1824" s="26">
        <v>16.2</v>
      </c>
      <c r="Y1824" s="26">
        <v>10.8</v>
      </c>
      <c r="Z1824" s="26">
        <v>4.8</v>
      </c>
      <c r="AA1824" s="26">
        <v>0</v>
      </c>
      <c r="AB1824" s="26">
        <v>0</v>
      </c>
      <c r="AC1824" s="26">
        <v>0</v>
      </c>
      <c r="AD1824" s="26">
        <v>0</v>
      </c>
      <c r="AE1824" s="26">
        <v>0.3</v>
      </c>
      <c r="AF1824" s="26">
        <v>0</v>
      </c>
      <c r="AG1824" s="26"/>
      <c r="AH1824" s="26">
        <v>50.5</v>
      </c>
    </row>
    <row r="1825" spans="1:34" x14ac:dyDescent="0.2">
      <c r="A1825" s="12" t="s">
        <v>232</v>
      </c>
      <c r="B1825" s="12" t="s">
        <v>231</v>
      </c>
      <c r="C1825" s="12" t="s">
        <v>56</v>
      </c>
      <c r="D1825" s="12" t="s">
        <v>19</v>
      </c>
      <c r="E1825" s="12" t="s">
        <v>6</v>
      </c>
      <c r="F1825" s="12" t="s">
        <v>20</v>
      </c>
      <c r="G1825" s="26"/>
      <c r="H1825" s="26"/>
      <c r="I1825" s="26"/>
      <c r="J1825" s="26">
        <v>192</v>
      </c>
      <c r="K1825" s="26"/>
      <c r="L1825" s="26"/>
      <c r="M1825" s="26"/>
      <c r="N1825" s="26">
        <v>120</v>
      </c>
      <c r="O1825" s="26">
        <v>0</v>
      </c>
      <c r="P1825" s="26">
        <v>0</v>
      </c>
      <c r="Q1825" s="26">
        <v>0</v>
      </c>
      <c r="R1825" s="26">
        <v>0</v>
      </c>
      <c r="S1825" s="26">
        <v>0</v>
      </c>
      <c r="T1825" s="26">
        <v>0</v>
      </c>
      <c r="U1825" s="26">
        <v>0</v>
      </c>
      <c r="V1825" s="26">
        <v>0</v>
      </c>
      <c r="W1825" s="26">
        <v>0</v>
      </c>
      <c r="X1825" s="26">
        <v>0</v>
      </c>
      <c r="Y1825" s="26">
        <v>0</v>
      </c>
      <c r="Z1825" s="26">
        <v>0</v>
      </c>
      <c r="AA1825" s="26">
        <v>0</v>
      </c>
      <c r="AB1825" s="26">
        <v>0</v>
      </c>
      <c r="AC1825" s="26">
        <v>0</v>
      </c>
      <c r="AD1825" s="26">
        <v>0</v>
      </c>
      <c r="AE1825" s="26">
        <v>0</v>
      </c>
      <c r="AF1825" s="26">
        <v>0</v>
      </c>
      <c r="AG1825" s="26"/>
      <c r="AH1825" s="26">
        <v>30</v>
      </c>
    </row>
    <row r="1826" spans="1:34" x14ac:dyDescent="0.2">
      <c r="A1826" s="12" t="s">
        <v>232</v>
      </c>
      <c r="B1826" s="12" t="s">
        <v>231</v>
      </c>
      <c r="C1826" s="12" t="s">
        <v>57</v>
      </c>
      <c r="D1826" s="12" t="s">
        <v>19</v>
      </c>
      <c r="E1826" s="12" t="s">
        <v>6</v>
      </c>
      <c r="F1826" s="12" t="s">
        <v>20</v>
      </c>
      <c r="G1826" s="26">
        <v>0.5</v>
      </c>
      <c r="H1826" s="26">
        <v>0.4</v>
      </c>
      <c r="I1826" s="26"/>
      <c r="J1826" s="26">
        <v>0.3</v>
      </c>
      <c r="K1826" s="26"/>
      <c r="L1826" s="26"/>
      <c r="M1826" s="26"/>
      <c r="N1826" s="26">
        <v>1.5</v>
      </c>
      <c r="O1826" s="26">
        <v>1.2</v>
      </c>
      <c r="P1826" s="26">
        <v>1.9</v>
      </c>
      <c r="Q1826" s="26">
        <v>1.2</v>
      </c>
      <c r="R1826" s="26">
        <v>0.6</v>
      </c>
      <c r="S1826" s="26">
        <v>1.2</v>
      </c>
      <c r="T1826" s="26">
        <v>1.2</v>
      </c>
      <c r="U1826" s="26">
        <v>1.3</v>
      </c>
      <c r="V1826" s="26">
        <v>1.2</v>
      </c>
      <c r="W1826" s="26">
        <v>0.9</v>
      </c>
      <c r="X1826" s="26">
        <v>0.6</v>
      </c>
      <c r="Y1826" s="26">
        <v>0.1</v>
      </c>
      <c r="Z1826" s="26">
        <v>0</v>
      </c>
      <c r="AA1826" s="26">
        <v>0</v>
      </c>
      <c r="AB1826" s="26">
        <v>0</v>
      </c>
      <c r="AC1826" s="26">
        <v>0</v>
      </c>
      <c r="AD1826" s="26">
        <v>0</v>
      </c>
      <c r="AE1826" s="26">
        <v>0</v>
      </c>
      <c r="AF1826" s="26">
        <v>0</v>
      </c>
      <c r="AG1826" s="26"/>
      <c r="AH1826" s="26">
        <v>1.5</v>
      </c>
    </row>
    <row r="1827" spans="1:34" x14ac:dyDescent="0.2">
      <c r="A1827" s="12" t="s">
        <v>232</v>
      </c>
      <c r="B1827" s="12" t="s">
        <v>231</v>
      </c>
      <c r="C1827" s="12" t="s">
        <v>58</v>
      </c>
      <c r="D1827" s="12" t="s">
        <v>19</v>
      </c>
      <c r="E1827" s="12" t="s">
        <v>6</v>
      </c>
      <c r="F1827" s="12" t="s">
        <v>20</v>
      </c>
      <c r="G1827" s="26">
        <v>0</v>
      </c>
      <c r="H1827" s="26">
        <v>0</v>
      </c>
      <c r="I1827" s="26"/>
      <c r="J1827" s="26">
        <v>0</v>
      </c>
      <c r="K1827" s="26"/>
      <c r="L1827" s="26"/>
      <c r="M1827" s="26"/>
      <c r="N1827" s="26">
        <v>0</v>
      </c>
      <c r="O1827" s="26">
        <v>0</v>
      </c>
      <c r="P1827" s="26">
        <v>0</v>
      </c>
      <c r="Q1827" s="26">
        <v>0</v>
      </c>
      <c r="R1827" s="26">
        <v>0</v>
      </c>
      <c r="S1827" s="26">
        <v>0</v>
      </c>
      <c r="T1827" s="26">
        <v>0</v>
      </c>
      <c r="U1827" s="26">
        <v>0</v>
      </c>
      <c r="V1827" s="26">
        <v>0</v>
      </c>
      <c r="W1827" s="26">
        <v>0</v>
      </c>
      <c r="X1827" s="26">
        <v>0</v>
      </c>
      <c r="Y1827" s="26">
        <v>0</v>
      </c>
      <c r="Z1827" s="26">
        <v>0</v>
      </c>
      <c r="AA1827" s="26">
        <v>0</v>
      </c>
      <c r="AB1827" s="26">
        <v>0</v>
      </c>
      <c r="AC1827" s="26">
        <v>0</v>
      </c>
      <c r="AD1827" s="26">
        <v>0</v>
      </c>
      <c r="AE1827" s="26">
        <v>0</v>
      </c>
      <c r="AF1827" s="26">
        <v>0</v>
      </c>
      <c r="AG1827" s="26"/>
      <c r="AH1827" s="26">
        <v>0</v>
      </c>
    </row>
    <row r="1828" spans="1:34" x14ac:dyDescent="0.2">
      <c r="A1828" s="12" t="s">
        <v>232</v>
      </c>
      <c r="B1828" s="12" t="s">
        <v>231</v>
      </c>
      <c r="C1828" s="12" t="s">
        <v>59</v>
      </c>
      <c r="D1828" s="12" t="s">
        <v>19</v>
      </c>
      <c r="E1828" s="12" t="s">
        <v>6</v>
      </c>
      <c r="F1828" s="12" t="s">
        <v>20</v>
      </c>
      <c r="G1828" s="26"/>
      <c r="H1828" s="26"/>
      <c r="I1828" s="26"/>
      <c r="J1828" s="26">
        <v>3.3</v>
      </c>
      <c r="K1828" s="26"/>
      <c r="L1828" s="26">
        <v>0</v>
      </c>
      <c r="M1828" s="26">
        <v>0</v>
      </c>
      <c r="N1828" s="26">
        <v>0</v>
      </c>
      <c r="O1828" s="26">
        <v>0</v>
      </c>
      <c r="P1828" s="26">
        <v>0</v>
      </c>
      <c r="Q1828" s="26">
        <v>0</v>
      </c>
      <c r="R1828" s="26">
        <v>0</v>
      </c>
      <c r="S1828" s="26">
        <v>0</v>
      </c>
      <c r="T1828" s="26">
        <v>0</v>
      </c>
      <c r="U1828" s="26">
        <v>0</v>
      </c>
      <c r="V1828" s="26">
        <v>0</v>
      </c>
      <c r="W1828" s="26">
        <v>0</v>
      </c>
      <c r="X1828" s="26">
        <v>0</v>
      </c>
      <c r="Y1828" s="26">
        <v>0</v>
      </c>
      <c r="Z1828" s="26">
        <v>0</v>
      </c>
      <c r="AA1828" s="26">
        <v>0</v>
      </c>
      <c r="AB1828" s="26">
        <v>0</v>
      </c>
      <c r="AC1828" s="26">
        <v>0</v>
      </c>
      <c r="AD1828" s="26">
        <v>0</v>
      </c>
      <c r="AE1828" s="26">
        <v>0</v>
      </c>
      <c r="AF1828" s="26">
        <v>0</v>
      </c>
      <c r="AG1828" s="26"/>
      <c r="AH1828" s="26">
        <v>0</v>
      </c>
    </row>
    <row r="1829" spans="1:34" x14ac:dyDescent="0.2">
      <c r="A1829" s="12" t="s">
        <v>232</v>
      </c>
      <c r="B1829" s="12" t="s">
        <v>231</v>
      </c>
      <c r="C1829" s="12" t="s">
        <v>60</v>
      </c>
      <c r="D1829" s="12" t="s">
        <v>19</v>
      </c>
      <c r="E1829" s="12" t="s">
        <v>6</v>
      </c>
      <c r="F1829" s="12" t="s">
        <v>20</v>
      </c>
      <c r="G1829" s="26"/>
      <c r="H1829" s="26"/>
      <c r="I1829" s="26"/>
      <c r="J1829" s="26">
        <v>33.9</v>
      </c>
      <c r="K1829" s="26">
        <v>2.7</v>
      </c>
      <c r="L1829" s="26">
        <v>46.8</v>
      </c>
      <c r="M1829" s="26">
        <v>49.2</v>
      </c>
      <c r="N1829" s="26">
        <v>69</v>
      </c>
      <c r="O1829" s="26">
        <v>101.9</v>
      </c>
      <c r="P1829" s="26">
        <v>102</v>
      </c>
      <c r="Q1829" s="26">
        <v>144</v>
      </c>
      <c r="R1829" s="26">
        <v>77.400000000000006</v>
      </c>
      <c r="S1829" s="26">
        <v>176.4</v>
      </c>
      <c r="T1829" s="26">
        <v>144</v>
      </c>
      <c r="U1829" s="26">
        <v>77.099999999999994</v>
      </c>
      <c r="V1829" s="26">
        <v>44.3</v>
      </c>
      <c r="W1829" s="26">
        <v>30.6</v>
      </c>
      <c r="X1829" s="26">
        <v>22.8</v>
      </c>
      <c r="Y1829" s="26">
        <v>21.3</v>
      </c>
      <c r="Z1829" s="26">
        <v>0</v>
      </c>
      <c r="AA1829" s="26">
        <v>0</v>
      </c>
      <c r="AB1829" s="26">
        <v>0</v>
      </c>
      <c r="AC1829" s="26">
        <v>0</v>
      </c>
      <c r="AD1829" s="26">
        <v>0</v>
      </c>
      <c r="AE1829" s="26">
        <v>0</v>
      </c>
      <c r="AF1829" s="26">
        <v>0</v>
      </c>
      <c r="AG1829" s="26"/>
      <c r="AH1829" s="26">
        <v>104.2</v>
      </c>
    </row>
    <row r="1830" spans="1:34" x14ac:dyDescent="0.2">
      <c r="A1830" s="12" t="s">
        <v>232</v>
      </c>
      <c r="B1830" s="12" t="s">
        <v>231</v>
      </c>
      <c r="C1830" s="12" t="s">
        <v>61</v>
      </c>
      <c r="D1830" s="12" t="s">
        <v>19</v>
      </c>
      <c r="E1830" s="12" t="s">
        <v>6</v>
      </c>
      <c r="F1830" s="12" t="s">
        <v>20</v>
      </c>
      <c r="G1830" s="26"/>
      <c r="H1830" s="26"/>
      <c r="I1830" s="26"/>
      <c r="J1830" s="26">
        <v>123</v>
      </c>
      <c r="K1830" s="26"/>
      <c r="L1830" s="26"/>
      <c r="M1830" s="26">
        <v>74.400000000000006</v>
      </c>
      <c r="N1830" s="26">
        <v>39.4</v>
      </c>
      <c r="O1830" s="26">
        <v>70</v>
      </c>
      <c r="P1830" s="26">
        <v>64.3</v>
      </c>
      <c r="Q1830" s="26">
        <v>91.2</v>
      </c>
      <c r="R1830" s="26">
        <v>122.4</v>
      </c>
      <c r="S1830" s="26">
        <v>122.4</v>
      </c>
      <c r="T1830" s="26">
        <v>369.8</v>
      </c>
      <c r="U1830" s="26">
        <v>40.799999999999997</v>
      </c>
      <c r="V1830" s="26">
        <v>0</v>
      </c>
      <c r="W1830" s="26">
        <v>0</v>
      </c>
      <c r="X1830" s="26">
        <v>153</v>
      </c>
      <c r="Y1830" s="26">
        <v>51</v>
      </c>
      <c r="Z1830" s="26">
        <v>122.4</v>
      </c>
      <c r="AA1830" s="26">
        <v>51</v>
      </c>
      <c r="AB1830" s="26">
        <v>51</v>
      </c>
      <c r="AC1830" s="26">
        <v>40.799999999999997</v>
      </c>
      <c r="AD1830" s="26">
        <v>0</v>
      </c>
      <c r="AE1830" s="26">
        <v>0</v>
      </c>
      <c r="AF1830" s="26">
        <v>0</v>
      </c>
      <c r="AG1830" s="26"/>
      <c r="AH1830" s="26">
        <v>66.2</v>
      </c>
    </row>
    <row r="1831" spans="1:34" x14ac:dyDescent="0.2">
      <c r="A1831" s="12" t="s">
        <v>232</v>
      </c>
      <c r="B1831" s="12" t="s">
        <v>231</v>
      </c>
      <c r="C1831" s="12" t="s">
        <v>62</v>
      </c>
      <c r="D1831" s="12" t="s">
        <v>19</v>
      </c>
      <c r="E1831" s="12" t="s">
        <v>6</v>
      </c>
      <c r="F1831" s="12" t="s">
        <v>20</v>
      </c>
      <c r="G1831" s="26"/>
      <c r="H1831" s="26"/>
      <c r="I1831" s="26"/>
      <c r="J1831" s="26">
        <v>55.2</v>
      </c>
      <c r="K1831" s="26">
        <v>54</v>
      </c>
      <c r="L1831" s="26">
        <v>48</v>
      </c>
      <c r="M1831" s="26">
        <v>90</v>
      </c>
      <c r="N1831" s="26">
        <v>270</v>
      </c>
      <c r="O1831" s="26">
        <v>190.2</v>
      </c>
      <c r="P1831" s="26">
        <v>252</v>
      </c>
      <c r="Q1831" s="26">
        <v>240</v>
      </c>
      <c r="R1831" s="26">
        <v>409.2</v>
      </c>
      <c r="S1831" s="26">
        <v>420</v>
      </c>
      <c r="T1831" s="26">
        <v>432</v>
      </c>
      <c r="U1831" s="26">
        <v>270</v>
      </c>
      <c r="V1831" s="26">
        <v>238</v>
      </c>
      <c r="W1831" s="26">
        <v>219</v>
      </c>
      <c r="X1831" s="26">
        <v>188.4</v>
      </c>
      <c r="Y1831" s="26">
        <v>180</v>
      </c>
      <c r="Z1831" s="26">
        <v>186</v>
      </c>
      <c r="AA1831" s="26">
        <v>186</v>
      </c>
      <c r="AB1831" s="26">
        <v>190.2</v>
      </c>
      <c r="AC1831" s="26">
        <v>157.19999999999999</v>
      </c>
      <c r="AD1831" s="26">
        <v>133.19999999999999</v>
      </c>
      <c r="AE1831" s="26">
        <v>116.4</v>
      </c>
      <c r="AF1831" s="26">
        <v>55.2</v>
      </c>
      <c r="AG1831" s="26"/>
      <c r="AH1831" s="26">
        <v>238.1</v>
      </c>
    </row>
    <row r="1832" spans="1:34" x14ac:dyDescent="0.2">
      <c r="A1832" s="12" t="s">
        <v>232</v>
      </c>
      <c r="B1832" s="12" t="s">
        <v>231</v>
      </c>
      <c r="C1832" s="12" t="s">
        <v>63</v>
      </c>
      <c r="D1832" s="12" t="s">
        <v>19</v>
      </c>
      <c r="E1832" s="12" t="s">
        <v>6</v>
      </c>
      <c r="F1832" s="12" t="s">
        <v>20</v>
      </c>
      <c r="G1832" s="26"/>
      <c r="H1832" s="26"/>
      <c r="I1832" s="26"/>
      <c r="J1832" s="26">
        <v>2.2999999999999998</v>
      </c>
      <c r="K1832" s="26">
        <v>2.2999999999999998</v>
      </c>
      <c r="L1832" s="26">
        <v>2.6</v>
      </c>
      <c r="M1832" s="26">
        <v>2</v>
      </c>
      <c r="N1832" s="26">
        <v>2.5</v>
      </c>
      <c r="O1832" s="26">
        <v>2.1</v>
      </c>
      <c r="P1832" s="26">
        <v>1</v>
      </c>
      <c r="Q1832" s="26">
        <v>0</v>
      </c>
      <c r="R1832" s="26">
        <v>0</v>
      </c>
      <c r="S1832" s="26">
        <v>0</v>
      </c>
      <c r="T1832" s="26">
        <v>0</v>
      </c>
      <c r="U1832" s="26">
        <v>0</v>
      </c>
      <c r="V1832" s="26">
        <v>0</v>
      </c>
      <c r="W1832" s="26">
        <v>0</v>
      </c>
      <c r="X1832" s="26">
        <v>0</v>
      </c>
      <c r="Y1832" s="26">
        <v>0</v>
      </c>
      <c r="Z1832" s="26">
        <v>0</v>
      </c>
      <c r="AA1832" s="26">
        <v>0</v>
      </c>
      <c r="AB1832" s="26">
        <v>0</v>
      </c>
      <c r="AC1832" s="26">
        <v>0</v>
      </c>
      <c r="AD1832" s="26">
        <v>0</v>
      </c>
      <c r="AE1832" s="26">
        <v>0</v>
      </c>
      <c r="AF1832" s="26">
        <v>0</v>
      </c>
      <c r="AG1832" s="26"/>
      <c r="AH1832" s="26">
        <v>1.4</v>
      </c>
    </row>
    <row r="1833" spans="1:34" x14ac:dyDescent="0.2">
      <c r="A1833" s="12" t="s">
        <v>232</v>
      </c>
      <c r="B1833" s="12" t="s">
        <v>231</v>
      </c>
      <c r="C1833" s="12" t="s">
        <v>64</v>
      </c>
      <c r="D1833" s="12" t="s">
        <v>19</v>
      </c>
      <c r="E1833" s="12" t="s">
        <v>6</v>
      </c>
      <c r="F1833" s="12" t="s">
        <v>20</v>
      </c>
      <c r="G1833" s="26">
        <v>0</v>
      </c>
      <c r="H1833" s="26">
        <v>0</v>
      </c>
      <c r="I1833" s="26">
        <v>0</v>
      </c>
      <c r="J1833" s="26">
        <v>0</v>
      </c>
      <c r="K1833" s="26">
        <v>0</v>
      </c>
      <c r="L1833" s="26">
        <v>0</v>
      </c>
      <c r="M1833" s="26">
        <v>0</v>
      </c>
      <c r="N1833" s="26">
        <v>0</v>
      </c>
      <c r="O1833" s="26">
        <v>0</v>
      </c>
      <c r="P1833" s="26">
        <v>0</v>
      </c>
      <c r="Q1833" s="26">
        <v>0</v>
      </c>
      <c r="R1833" s="26">
        <v>0</v>
      </c>
      <c r="S1833" s="26">
        <v>0</v>
      </c>
      <c r="T1833" s="26">
        <v>0</v>
      </c>
      <c r="U1833" s="26">
        <v>0</v>
      </c>
      <c r="V1833" s="26">
        <v>0</v>
      </c>
      <c r="W1833" s="26">
        <v>0</v>
      </c>
      <c r="X1833" s="26">
        <v>0</v>
      </c>
      <c r="Y1833" s="26">
        <v>0</v>
      </c>
      <c r="Z1833" s="26">
        <v>0</v>
      </c>
      <c r="AA1833" s="26">
        <v>0</v>
      </c>
      <c r="AB1833" s="26">
        <v>0</v>
      </c>
      <c r="AC1833" s="26">
        <v>0</v>
      </c>
      <c r="AD1833" s="26">
        <v>0</v>
      </c>
      <c r="AE1833" s="26">
        <v>0</v>
      </c>
      <c r="AF1833" s="26">
        <v>0</v>
      </c>
      <c r="AG1833" s="26"/>
      <c r="AH1833" s="26">
        <v>0</v>
      </c>
    </row>
    <row r="1834" spans="1:34" x14ac:dyDescent="0.2">
      <c r="A1834" s="12" t="s">
        <v>232</v>
      </c>
      <c r="B1834" s="12" t="s">
        <v>231</v>
      </c>
      <c r="C1834" s="12" t="s">
        <v>65</v>
      </c>
      <c r="D1834" s="12" t="s">
        <v>19</v>
      </c>
      <c r="E1834" s="12" t="s">
        <v>6</v>
      </c>
      <c r="F1834" s="12" t="s">
        <v>20</v>
      </c>
      <c r="G1834" s="26">
        <v>0.3</v>
      </c>
      <c r="H1834" s="26">
        <v>0.2</v>
      </c>
      <c r="I1834" s="26"/>
      <c r="J1834" s="26">
        <v>0</v>
      </c>
      <c r="K1834" s="26"/>
      <c r="L1834" s="26"/>
      <c r="M1834" s="26"/>
      <c r="N1834" s="26">
        <v>1.1000000000000001</v>
      </c>
      <c r="O1834" s="26">
        <v>0.9</v>
      </c>
      <c r="P1834" s="26">
        <v>0</v>
      </c>
      <c r="Q1834" s="26">
        <v>0</v>
      </c>
      <c r="R1834" s="26">
        <v>0</v>
      </c>
      <c r="S1834" s="26">
        <v>0</v>
      </c>
      <c r="T1834" s="26"/>
      <c r="U1834" s="26"/>
      <c r="V1834" s="26"/>
      <c r="W1834" s="26"/>
      <c r="X1834" s="26">
        <v>0</v>
      </c>
      <c r="Y1834" s="26">
        <v>0</v>
      </c>
      <c r="Z1834" s="26">
        <v>0</v>
      </c>
      <c r="AA1834" s="26">
        <v>0</v>
      </c>
      <c r="AB1834" s="26">
        <v>0</v>
      </c>
      <c r="AC1834" s="26">
        <v>0</v>
      </c>
      <c r="AD1834" s="26">
        <v>0</v>
      </c>
      <c r="AE1834" s="26">
        <v>0</v>
      </c>
      <c r="AF1834" s="26">
        <v>0</v>
      </c>
      <c r="AG1834" s="26"/>
      <c r="AH1834" s="26">
        <v>0.5</v>
      </c>
    </row>
    <row r="1835" spans="1:34" x14ac:dyDescent="0.2">
      <c r="A1835" s="12" t="s">
        <v>232</v>
      </c>
      <c r="B1835" s="12" t="s">
        <v>231</v>
      </c>
      <c r="C1835" s="12" t="s">
        <v>66</v>
      </c>
      <c r="D1835" s="12" t="s">
        <v>19</v>
      </c>
      <c r="E1835" s="12" t="s">
        <v>6</v>
      </c>
      <c r="F1835" s="12" t="s">
        <v>20</v>
      </c>
      <c r="G1835" s="26"/>
      <c r="H1835" s="26"/>
      <c r="I1835" s="26"/>
      <c r="J1835" s="26">
        <v>12.6</v>
      </c>
      <c r="K1835" s="26"/>
      <c r="L1835" s="26"/>
      <c r="M1835" s="26"/>
      <c r="N1835" s="26">
        <v>12.6</v>
      </c>
      <c r="O1835" s="26">
        <v>13.2</v>
      </c>
      <c r="P1835" s="26">
        <v>15</v>
      </c>
      <c r="Q1835" s="26">
        <v>21.6</v>
      </c>
      <c r="R1835" s="26">
        <v>15.6</v>
      </c>
      <c r="S1835" s="26">
        <v>17.399999999999999</v>
      </c>
      <c r="T1835" s="26">
        <v>14.4</v>
      </c>
      <c r="U1835" s="26">
        <v>12</v>
      </c>
      <c r="V1835" s="26">
        <v>10.8</v>
      </c>
      <c r="W1835" s="26">
        <v>7.2</v>
      </c>
      <c r="X1835" s="26">
        <v>6.6</v>
      </c>
      <c r="Y1835" s="26">
        <v>0</v>
      </c>
      <c r="Z1835" s="26">
        <v>0.1</v>
      </c>
      <c r="AA1835" s="26">
        <v>0</v>
      </c>
      <c r="AB1835" s="26">
        <v>0</v>
      </c>
      <c r="AC1835" s="26">
        <v>0</v>
      </c>
      <c r="AD1835" s="26">
        <v>0</v>
      </c>
      <c r="AE1835" s="26">
        <v>0</v>
      </c>
      <c r="AF1835" s="26">
        <v>0</v>
      </c>
      <c r="AG1835" s="26"/>
      <c r="AH1835" s="26">
        <v>15.6</v>
      </c>
    </row>
    <row r="1836" spans="1:34" x14ac:dyDescent="0.2">
      <c r="A1836" s="12" t="s">
        <v>232</v>
      </c>
      <c r="B1836" s="12" t="s">
        <v>231</v>
      </c>
      <c r="C1836" s="12" t="s">
        <v>257</v>
      </c>
      <c r="D1836" s="12" t="s">
        <v>19</v>
      </c>
      <c r="E1836" s="12" t="s">
        <v>6</v>
      </c>
      <c r="F1836" s="12" t="s">
        <v>20</v>
      </c>
      <c r="G1836" s="26">
        <v>3</v>
      </c>
      <c r="H1836" s="26">
        <v>3.1</v>
      </c>
      <c r="I1836" s="26">
        <v>2.2000000000000002</v>
      </c>
      <c r="J1836" s="26">
        <v>0.5</v>
      </c>
      <c r="K1836" s="26">
        <v>0</v>
      </c>
      <c r="L1836" s="26">
        <v>0</v>
      </c>
      <c r="M1836" s="26">
        <v>1.2</v>
      </c>
      <c r="N1836" s="26">
        <v>1.8</v>
      </c>
      <c r="O1836" s="26">
        <v>0</v>
      </c>
      <c r="P1836" s="26">
        <v>0</v>
      </c>
      <c r="Q1836" s="26">
        <v>0</v>
      </c>
      <c r="R1836" s="26">
        <v>0</v>
      </c>
      <c r="S1836" s="26">
        <v>0</v>
      </c>
      <c r="T1836" s="26">
        <v>0</v>
      </c>
      <c r="U1836" s="26">
        <v>0</v>
      </c>
      <c r="V1836" s="26">
        <v>0</v>
      </c>
      <c r="W1836" s="26">
        <v>0</v>
      </c>
      <c r="X1836" s="26">
        <v>0</v>
      </c>
      <c r="Y1836" s="26">
        <v>0</v>
      </c>
      <c r="Z1836" s="26">
        <v>0</v>
      </c>
      <c r="AA1836" s="26">
        <v>0</v>
      </c>
      <c r="AB1836" s="26">
        <v>0</v>
      </c>
      <c r="AC1836" s="26">
        <v>0</v>
      </c>
      <c r="AD1836" s="26">
        <v>0</v>
      </c>
      <c r="AE1836" s="26">
        <v>0</v>
      </c>
      <c r="AF1836" s="26"/>
      <c r="AG1836" s="26"/>
      <c r="AH1836" s="26">
        <v>0.5</v>
      </c>
    </row>
    <row r="1837" spans="1:34" x14ac:dyDescent="0.2">
      <c r="A1837" s="12" t="s">
        <v>232</v>
      </c>
      <c r="B1837" s="12" t="s">
        <v>231</v>
      </c>
      <c r="C1837" s="12" t="s">
        <v>67</v>
      </c>
      <c r="D1837" s="12" t="s">
        <v>19</v>
      </c>
      <c r="E1837" s="12" t="s">
        <v>6</v>
      </c>
      <c r="F1837" s="12" t="s">
        <v>20</v>
      </c>
      <c r="G1837" s="26"/>
      <c r="H1837" s="26"/>
      <c r="I1837" s="26"/>
      <c r="J1837" s="26">
        <v>0</v>
      </c>
      <c r="K1837" s="26"/>
      <c r="L1837" s="26"/>
      <c r="M1837" s="26"/>
      <c r="N1837" s="26">
        <v>1.4</v>
      </c>
      <c r="O1837" s="26">
        <v>1.3</v>
      </c>
      <c r="P1837" s="26">
        <v>0</v>
      </c>
      <c r="Q1837" s="26">
        <v>0</v>
      </c>
      <c r="R1837" s="26">
        <v>1</v>
      </c>
      <c r="S1837" s="26">
        <v>0.9</v>
      </c>
      <c r="T1837" s="26">
        <v>1.2</v>
      </c>
      <c r="U1837" s="26">
        <v>0.3</v>
      </c>
      <c r="V1837" s="26">
        <v>1.5</v>
      </c>
      <c r="W1837" s="26">
        <v>1.6</v>
      </c>
      <c r="X1837" s="26">
        <v>0.9</v>
      </c>
      <c r="Y1837" s="26">
        <v>0.7</v>
      </c>
      <c r="Z1837" s="26">
        <v>0.4</v>
      </c>
      <c r="AA1837" s="26">
        <v>0.1</v>
      </c>
      <c r="AB1837" s="26">
        <v>0</v>
      </c>
      <c r="AC1837" s="26">
        <v>0</v>
      </c>
      <c r="AD1837" s="26">
        <v>0</v>
      </c>
      <c r="AE1837" s="26">
        <v>0.1</v>
      </c>
      <c r="AF1837" s="26">
        <v>0</v>
      </c>
      <c r="AG1837" s="26"/>
      <c r="AH1837" s="26">
        <v>0.7</v>
      </c>
    </row>
    <row r="1838" spans="1:34" x14ac:dyDescent="0.2">
      <c r="A1838" s="12" t="s">
        <v>232</v>
      </c>
      <c r="B1838" s="12" t="s">
        <v>231</v>
      </c>
      <c r="C1838" s="12" t="s">
        <v>68</v>
      </c>
      <c r="D1838" s="12" t="s">
        <v>19</v>
      </c>
      <c r="E1838" s="12" t="s">
        <v>6</v>
      </c>
      <c r="F1838" s="12" t="s">
        <v>20</v>
      </c>
      <c r="G1838" s="26"/>
      <c r="H1838" s="26">
        <v>0</v>
      </c>
      <c r="I1838" s="26"/>
      <c r="J1838" s="26">
        <v>0</v>
      </c>
      <c r="K1838" s="26"/>
      <c r="L1838" s="26"/>
      <c r="M1838" s="26"/>
      <c r="N1838" s="26">
        <v>0</v>
      </c>
      <c r="O1838" s="26">
        <v>0</v>
      </c>
      <c r="P1838" s="26">
        <v>0</v>
      </c>
      <c r="Q1838" s="26">
        <v>0</v>
      </c>
      <c r="R1838" s="26">
        <v>0</v>
      </c>
      <c r="S1838" s="26">
        <v>0</v>
      </c>
      <c r="T1838" s="26">
        <v>0</v>
      </c>
      <c r="U1838" s="26">
        <v>0</v>
      </c>
      <c r="V1838" s="26">
        <v>0</v>
      </c>
      <c r="W1838" s="26">
        <v>0</v>
      </c>
      <c r="X1838" s="26">
        <v>0</v>
      </c>
      <c r="Y1838" s="26">
        <v>0</v>
      </c>
      <c r="Z1838" s="26">
        <v>0</v>
      </c>
      <c r="AA1838" s="26">
        <v>0</v>
      </c>
      <c r="AB1838" s="26">
        <v>0</v>
      </c>
      <c r="AC1838" s="26">
        <v>0</v>
      </c>
      <c r="AD1838" s="26">
        <v>0</v>
      </c>
      <c r="AE1838" s="26">
        <v>0</v>
      </c>
      <c r="AF1838" s="26">
        <v>0</v>
      </c>
      <c r="AG1838" s="26"/>
      <c r="AH1838" s="26">
        <v>0</v>
      </c>
    </row>
    <row r="1839" spans="1:34" x14ac:dyDescent="0.2">
      <c r="A1839" s="12" t="s">
        <v>232</v>
      </c>
      <c r="B1839" s="12" t="s">
        <v>231</v>
      </c>
      <c r="C1839" s="12" t="s">
        <v>69</v>
      </c>
      <c r="D1839" s="12" t="s">
        <v>19</v>
      </c>
      <c r="E1839" s="12" t="s">
        <v>6</v>
      </c>
      <c r="F1839" s="12" t="s">
        <v>20</v>
      </c>
      <c r="G1839" s="26"/>
      <c r="H1839" s="26"/>
      <c r="I1839" s="26"/>
      <c r="J1839" s="26">
        <v>0</v>
      </c>
      <c r="K1839" s="26">
        <v>0</v>
      </c>
      <c r="L1839" s="26">
        <v>0</v>
      </c>
      <c r="M1839" s="26">
        <v>0</v>
      </c>
      <c r="N1839" s="26">
        <v>0</v>
      </c>
      <c r="O1839" s="26">
        <v>0</v>
      </c>
      <c r="P1839" s="26">
        <v>0</v>
      </c>
      <c r="Q1839" s="26">
        <v>0</v>
      </c>
      <c r="R1839" s="26">
        <v>0</v>
      </c>
      <c r="S1839" s="26">
        <v>0</v>
      </c>
      <c r="T1839" s="26">
        <v>0</v>
      </c>
      <c r="U1839" s="26">
        <v>0</v>
      </c>
      <c r="V1839" s="26">
        <v>0</v>
      </c>
      <c r="W1839" s="26">
        <v>0</v>
      </c>
      <c r="X1839" s="26">
        <v>0</v>
      </c>
      <c r="Y1839" s="26">
        <v>0</v>
      </c>
      <c r="Z1839" s="26">
        <v>0</v>
      </c>
      <c r="AA1839" s="26">
        <v>0</v>
      </c>
      <c r="AB1839" s="26">
        <v>0</v>
      </c>
      <c r="AC1839" s="26">
        <v>0</v>
      </c>
      <c r="AD1839" s="26">
        <v>0</v>
      </c>
      <c r="AE1839" s="26">
        <v>0</v>
      </c>
      <c r="AF1839" s="26">
        <v>0</v>
      </c>
      <c r="AG1839" s="26"/>
      <c r="AH1839" s="26">
        <v>0</v>
      </c>
    </row>
    <row r="1840" spans="1:34" x14ac:dyDescent="0.2">
      <c r="A1840" s="12" t="s">
        <v>232</v>
      </c>
      <c r="B1840" s="12" t="s">
        <v>231</v>
      </c>
      <c r="C1840" s="12" t="s">
        <v>70</v>
      </c>
      <c r="D1840" s="12" t="s">
        <v>19</v>
      </c>
      <c r="E1840" s="12" t="s">
        <v>6</v>
      </c>
      <c r="F1840" s="12" t="s">
        <v>20</v>
      </c>
      <c r="G1840" s="26"/>
      <c r="H1840" s="26"/>
      <c r="I1840" s="26"/>
      <c r="J1840" s="26">
        <v>94.8</v>
      </c>
      <c r="K1840" s="26"/>
      <c r="L1840" s="26"/>
      <c r="M1840" s="26"/>
      <c r="N1840" s="26">
        <v>21</v>
      </c>
      <c r="O1840" s="26">
        <v>14.4</v>
      </c>
      <c r="P1840" s="26">
        <v>10.8</v>
      </c>
      <c r="Q1840" s="26">
        <v>8.4</v>
      </c>
      <c r="R1840" s="26">
        <v>10.5</v>
      </c>
      <c r="S1840" s="26">
        <v>13.2</v>
      </c>
      <c r="T1840" s="26">
        <v>10.8</v>
      </c>
      <c r="U1840" s="26">
        <v>10.5</v>
      </c>
      <c r="V1840" s="26">
        <v>10.199999999999999</v>
      </c>
      <c r="W1840" s="26">
        <v>9.9</v>
      </c>
      <c r="X1840" s="26">
        <v>8.6</v>
      </c>
      <c r="Y1840" s="26">
        <v>7.2</v>
      </c>
      <c r="Z1840" s="26">
        <v>1.8</v>
      </c>
      <c r="AA1840" s="26">
        <v>0</v>
      </c>
      <c r="AB1840" s="26">
        <v>0</v>
      </c>
      <c r="AC1840" s="26">
        <v>0</v>
      </c>
      <c r="AD1840" s="26">
        <v>0</v>
      </c>
      <c r="AE1840" s="26">
        <v>0</v>
      </c>
      <c r="AF1840" s="26">
        <v>0</v>
      </c>
      <c r="AG1840" s="26"/>
      <c r="AH1840" s="26">
        <v>13.7</v>
      </c>
    </row>
    <row r="1841" spans="1:34" x14ac:dyDescent="0.2">
      <c r="A1841" s="12" t="s">
        <v>232</v>
      </c>
      <c r="B1841" s="12" t="s">
        <v>231</v>
      </c>
      <c r="C1841" s="12" t="s">
        <v>71</v>
      </c>
      <c r="D1841" s="12" t="s">
        <v>19</v>
      </c>
      <c r="E1841" s="12" t="s">
        <v>6</v>
      </c>
      <c r="F1841" s="12" t="s">
        <v>20</v>
      </c>
      <c r="G1841" s="26"/>
      <c r="H1841" s="26">
        <v>0</v>
      </c>
      <c r="I1841" s="26"/>
      <c r="J1841" s="26">
        <v>0</v>
      </c>
      <c r="K1841" s="26"/>
      <c r="L1841" s="26">
        <v>0</v>
      </c>
      <c r="M1841" s="26">
        <v>0</v>
      </c>
      <c r="N1841" s="26">
        <v>0</v>
      </c>
      <c r="O1841" s="26">
        <v>0</v>
      </c>
      <c r="P1841" s="26">
        <v>0</v>
      </c>
      <c r="Q1841" s="26">
        <v>0</v>
      </c>
      <c r="R1841" s="26">
        <v>4.5</v>
      </c>
      <c r="S1841" s="26">
        <v>6.3</v>
      </c>
      <c r="T1841" s="26">
        <v>0</v>
      </c>
      <c r="U1841" s="26">
        <v>0</v>
      </c>
      <c r="V1841" s="26">
        <v>0</v>
      </c>
      <c r="W1841" s="26">
        <v>0</v>
      </c>
      <c r="X1841" s="26">
        <v>0</v>
      </c>
      <c r="Y1841" s="26">
        <v>0</v>
      </c>
      <c r="Z1841" s="26">
        <v>0</v>
      </c>
      <c r="AA1841" s="26">
        <v>0</v>
      </c>
      <c r="AB1841" s="26">
        <v>0</v>
      </c>
      <c r="AC1841" s="26">
        <v>0</v>
      </c>
      <c r="AD1841" s="26">
        <v>0</v>
      </c>
      <c r="AE1841" s="26">
        <v>0</v>
      </c>
      <c r="AF1841" s="26">
        <v>0</v>
      </c>
      <c r="AG1841" s="26"/>
      <c r="AH1841" s="26">
        <v>0</v>
      </c>
    </row>
    <row r="1842" spans="1:34" x14ac:dyDescent="0.2">
      <c r="A1842" s="12" t="s">
        <v>232</v>
      </c>
      <c r="B1842" s="12" t="s">
        <v>231</v>
      </c>
      <c r="C1842" s="12" t="s">
        <v>72</v>
      </c>
      <c r="D1842" s="12" t="s">
        <v>19</v>
      </c>
      <c r="E1842" s="12" t="s">
        <v>6</v>
      </c>
      <c r="F1842" s="12" t="s">
        <v>20</v>
      </c>
      <c r="G1842" s="26"/>
      <c r="H1842" s="26"/>
      <c r="I1842" s="26"/>
      <c r="J1842" s="26">
        <v>0</v>
      </c>
      <c r="K1842" s="26"/>
      <c r="L1842" s="26"/>
      <c r="M1842" s="26">
        <v>0</v>
      </c>
      <c r="N1842" s="26">
        <v>0</v>
      </c>
      <c r="O1842" s="26">
        <v>0</v>
      </c>
      <c r="P1842" s="26">
        <v>0</v>
      </c>
      <c r="Q1842" s="26">
        <v>0</v>
      </c>
      <c r="R1842" s="26">
        <v>0</v>
      </c>
      <c r="S1842" s="26">
        <v>0</v>
      </c>
      <c r="T1842" s="26">
        <v>0</v>
      </c>
      <c r="U1842" s="26">
        <v>0</v>
      </c>
      <c r="V1842" s="26">
        <v>0</v>
      </c>
      <c r="W1842" s="26">
        <v>0</v>
      </c>
      <c r="X1842" s="26">
        <v>0</v>
      </c>
      <c r="Y1842" s="26">
        <v>0</v>
      </c>
      <c r="Z1842" s="26">
        <v>0</v>
      </c>
      <c r="AA1842" s="26">
        <v>0</v>
      </c>
      <c r="AB1842" s="26">
        <v>0</v>
      </c>
      <c r="AC1842" s="26">
        <v>0</v>
      </c>
      <c r="AD1842" s="26">
        <v>0</v>
      </c>
      <c r="AE1842" s="26">
        <v>0</v>
      </c>
      <c r="AF1842" s="26">
        <v>0</v>
      </c>
      <c r="AG1842" s="26"/>
      <c r="AH1842" s="26">
        <v>0</v>
      </c>
    </row>
    <row r="1843" spans="1:34" x14ac:dyDescent="0.2">
      <c r="A1843" s="12" t="s">
        <v>232</v>
      </c>
      <c r="B1843" s="12" t="s">
        <v>231</v>
      </c>
      <c r="C1843" s="12" t="s">
        <v>73</v>
      </c>
      <c r="D1843" s="12" t="s">
        <v>19</v>
      </c>
      <c r="E1843" s="12" t="s">
        <v>6</v>
      </c>
      <c r="F1843" s="12" t="s">
        <v>20</v>
      </c>
      <c r="G1843" s="26"/>
      <c r="H1843" s="26"/>
      <c r="I1843" s="26"/>
      <c r="J1843" s="26">
        <v>0</v>
      </c>
      <c r="K1843" s="26">
        <v>0</v>
      </c>
      <c r="L1843" s="26">
        <v>0</v>
      </c>
      <c r="M1843" s="26">
        <v>57</v>
      </c>
      <c r="N1843" s="26">
        <v>242.7</v>
      </c>
      <c r="O1843" s="26">
        <v>255.6</v>
      </c>
      <c r="P1843" s="26">
        <v>525</v>
      </c>
      <c r="Q1843" s="26">
        <v>579.5</v>
      </c>
      <c r="R1843" s="26">
        <v>514.6</v>
      </c>
      <c r="S1843" s="26">
        <v>702</v>
      </c>
      <c r="T1843" s="26">
        <v>786.6</v>
      </c>
      <c r="U1843" s="26">
        <v>709.4</v>
      </c>
      <c r="V1843" s="26">
        <v>527.70000000000005</v>
      </c>
      <c r="W1843" s="26">
        <v>484.2</v>
      </c>
      <c r="X1843" s="26">
        <v>522.79999999999995</v>
      </c>
      <c r="Y1843" s="26">
        <v>333.4</v>
      </c>
      <c r="Z1843" s="26">
        <v>290.8</v>
      </c>
      <c r="AA1843" s="26">
        <v>173</v>
      </c>
      <c r="AB1843" s="26">
        <v>239.9</v>
      </c>
      <c r="AC1843" s="26">
        <v>249</v>
      </c>
      <c r="AD1843" s="26">
        <v>211.1</v>
      </c>
      <c r="AE1843" s="26">
        <v>139.80000000000001</v>
      </c>
      <c r="AF1843" s="26">
        <v>240</v>
      </c>
      <c r="AG1843" s="26"/>
      <c r="AH1843" s="26">
        <v>400.7</v>
      </c>
    </row>
    <row r="1844" spans="1:34" x14ac:dyDescent="0.2">
      <c r="A1844" s="12" t="s">
        <v>232</v>
      </c>
      <c r="B1844" s="12" t="s">
        <v>231</v>
      </c>
      <c r="C1844" s="12" t="s">
        <v>74</v>
      </c>
      <c r="D1844" s="12" t="s">
        <v>19</v>
      </c>
      <c r="E1844" s="12" t="s">
        <v>6</v>
      </c>
      <c r="F1844" s="12" t="s">
        <v>20</v>
      </c>
      <c r="G1844" s="26"/>
      <c r="H1844" s="26"/>
      <c r="I1844" s="26"/>
      <c r="J1844" s="26">
        <v>0</v>
      </c>
      <c r="K1844" s="26"/>
      <c r="L1844" s="26"/>
      <c r="M1844" s="26"/>
      <c r="N1844" s="26"/>
      <c r="O1844" s="26"/>
      <c r="P1844" s="26">
        <v>0</v>
      </c>
      <c r="Q1844" s="26">
        <v>0</v>
      </c>
      <c r="R1844" s="26">
        <v>0</v>
      </c>
      <c r="S1844" s="26">
        <v>0</v>
      </c>
      <c r="T1844" s="26">
        <v>0</v>
      </c>
      <c r="U1844" s="26">
        <v>0</v>
      </c>
      <c r="V1844" s="26">
        <v>0</v>
      </c>
      <c r="W1844" s="26">
        <v>0</v>
      </c>
      <c r="X1844" s="26">
        <v>0</v>
      </c>
      <c r="Y1844" s="26">
        <v>0</v>
      </c>
      <c r="Z1844" s="26">
        <v>0</v>
      </c>
      <c r="AA1844" s="26">
        <v>0</v>
      </c>
      <c r="AB1844" s="26">
        <v>0</v>
      </c>
      <c r="AC1844" s="26">
        <v>0</v>
      </c>
      <c r="AD1844" s="26">
        <v>0</v>
      </c>
      <c r="AE1844" s="26">
        <v>0</v>
      </c>
      <c r="AF1844" s="26">
        <v>0</v>
      </c>
      <c r="AG1844" s="26"/>
      <c r="AH1844" s="26"/>
    </row>
    <row r="1845" spans="1:34" x14ac:dyDescent="0.2">
      <c r="A1845" s="12" t="s">
        <v>232</v>
      </c>
      <c r="B1845" s="12" t="s">
        <v>231</v>
      </c>
      <c r="C1845" s="12" t="s">
        <v>75</v>
      </c>
      <c r="D1845" s="12" t="s">
        <v>19</v>
      </c>
      <c r="E1845" s="12" t="s">
        <v>6</v>
      </c>
      <c r="F1845" s="12" t="s">
        <v>20</v>
      </c>
      <c r="G1845" s="26">
        <v>0</v>
      </c>
      <c r="H1845" s="26">
        <v>0</v>
      </c>
      <c r="I1845" s="26">
        <v>0</v>
      </c>
      <c r="J1845" s="26">
        <v>0</v>
      </c>
      <c r="K1845" s="26">
        <v>0</v>
      </c>
      <c r="L1845" s="26">
        <v>0</v>
      </c>
      <c r="M1845" s="26">
        <v>0</v>
      </c>
      <c r="N1845" s="26">
        <v>0</v>
      </c>
      <c r="O1845" s="26">
        <v>0</v>
      </c>
      <c r="P1845" s="26">
        <v>0</v>
      </c>
      <c r="Q1845" s="26">
        <v>0</v>
      </c>
      <c r="R1845" s="26">
        <v>0</v>
      </c>
      <c r="S1845" s="26">
        <v>0</v>
      </c>
      <c r="T1845" s="26">
        <v>0</v>
      </c>
      <c r="U1845" s="26">
        <v>0</v>
      </c>
      <c r="V1845" s="26">
        <v>0</v>
      </c>
      <c r="W1845" s="26">
        <v>0</v>
      </c>
      <c r="X1845" s="26">
        <v>0</v>
      </c>
      <c r="Y1845" s="26">
        <v>0</v>
      </c>
      <c r="Z1845" s="26">
        <v>0</v>
      </c>
      <c r="AA1845" s="26">
        <v>0</v>
      </c>
      <c r="AB1845" s="26">
        <v>0</v>
      </c>
      <c r="AC1845" s="26">
        <v>0</v>
      </c>
      <c r="AD1845" s="26">
        <v>0</v>
      </c>
      <c r="AE1845" s="26">
        <v>0</v>
      </c>
      <c r="AF1845" s="26">
        <v>0</v>
      </c>
      <c r="AG1845" s="26"/>
      <c r="AH1845" s="26">
        <v>0</v>
      </c>
    </row>
    <row r="1846" spans="1:34" x14ac:dyDescent="0.2">
      <c r="A1846" s="12" t="s">
        <v>232</v>
      </c>
      <c r="B1846" s="12" t="s">
        <v>231</v>
      </c>
      <c r="C1846" s="12" t="s">
        <v>76</v>
      </c>
      <c r="D1846" s="12" t="s">
        <v>19</v>
      </c>
      <c r="E1846" s="12" t="s">
        <v>6</v>
      </c>
      <c r="F1846" s="12" t="s">
        <v>20</v>
      </c>
      <c r="G1846" s="26"/>
      <c r="H1846" s="26"/>
      <c r="I1846" s="26"/>
      <c r="J1846" s="26">
        <v>0</v>
      </c>
      <c r="K1846" s="26"/>
      <c r="L1846" s="26"/>
      <c r="M1846" s="26"/>
      <c r="N1846" s="26">
        <v>2.8</v>
      </c>
      <c r="O1846" s="26">
        <v>2.7</v>
      </c>
      <c r="P1846" s="26">
        <v>0</v>
      </c>
      <c r="Q1846" s="26">
        <v>0</v>
      </c>
      <c r="R1846" s="26">
        <v>1.5</v>
      </c>
      <c r="S1846" s="26">
        <v>0.9</v>
      </c>
      <c r="T1846" s="26">
        <v>0.6</v>
      </c>
      <c r="U1846" s="26">
        <v>0</v>
      </c>
      <c r="V1846" s="26">
        <v>0</v>
      </c>
      <c r="W1846" s="26">
        <v>0</v>
      </c>
      <c r="X1846" s="26">
        <v>0</v>
      </c>
      <c r="Y1846" s="26">
        <v>0</v>
      </c>
      <c r="Z1846" s="26">
        <v>0</v>
      </c>
      <c r="AA1846" s="26">
        <v>0</v>
      </c>
      <c r="AB1846" s="26">
        <v>0</v>
      </c>
      <c r="AC1846" s="26">
        <v>0</v>
      </c>
      <c r="AD1846" s="26">
        <v>0</v>
      </c>
      <c r="AE1846" s="26">
        <v>0</v>
      </c>
      <c r="AF1846" s="26">
        <v>0</v>
      </c>
      <c r="AG1846" s="26"/>
      <c r="AH1846" s="26">
        <v>1.4</v>
      </c>
    </row>
    <row r="1847" spans="1:34" x14ac:dyDescent="0.2">
      <c r="A1847" s="12" t="s">
        <v>232</v>
      </c>
      <c r="B1847" s="12" t="s">
        <v>231</v>
      </c>
      <c r="C1847" s="12" t="s">
        <v>77</v>
      </c>
      <c r="D1847" s="12" t="s">
        <v>19</v>
      </c>
      <c r="E1847" s="12" t="s">
        <v>6</v>
      </c>
      <c r="F1847" s="12" t="s">
        <v>20</v>
      </c>
      <c r="G1847" s="26">
        <v>0</v>
      </c>
      <c r="H1847" s="26">
        <v>0</v>
      </c>
      <c r="I1847" s="26"/>
      <c r="J1847" s="26">
        <v>0</v>
      </c>
      <c r="K1847" s="26"/>
      <c r="L1847" s="26"/>
      <c r="M1847" s="26"/>
      <c r="N1847" s="26">
        <v>0</v>
      </c>
      <c r="O1847" s="26">
        <v>0</v>
      </c>
      <c r="P1847" s="26">
        <v>0</v>
      </c>
      <c r="Q1847" s="26">
        <v>0</v>
      </c>
      <c r="R1847" s="26">
        <v>0</v>
      </c>
      <c r="S1847" s="26">
        <v>0</v>
      </c>
      <c r="T1847" s="26">
        <v>0</v>
      </c>
      <c r="U1847" s="26">
        <v>0</v>
      </c>
      <c r="V1847" s="26">
        <v>0</v>
      </c>
      <c r="W1847" s="26">
        <v>0</v>
      </c>
      <c r="X1847" s="26">
        <v>0</v>
      </c>
      <c r="Y1847" s="26">
        <v>0</v>
      </c>
      <c r="Z1847" s="26">
        <v>0</v>
      </c>
      <c r="AA1847" s="26">
        <v>0</v>
      </c>
      <c r="AB1847" s="26">
        <v>0</v>
      </c>
      <c r="AC1847" s="26">
        <v>0</v>
      </c>
      <c r="AD1847" s="26">
        <v>0</v>
      </c>
      <c r="AE1847" s="26">
        <v>0</v>
      </c>
      <c r="AF1847" s="26"/>
      <c r="AG1847" s="26"/>
      <c r="AH1847" s="26">
        <v>0</v>
      </c>
    </row>
    <row r="1848" spans="1:34" x14ac:dyDescent="0.2">
      <c r="A1848" s="12" t="s">
        <v>232</v>
      </c>
      <c r="B1848" s="12" t="s">
        <v>231</v>
      </c>
      <c r="C1848" s="12" t="s">
        <v>78</v>
      </c>
      <c r="D1848" s="12" t="s">
        <v>19</v>
      </c>
      <c r="E1848" s="12" t="s">
        <v>6</v>
      </c>
      <c r="F1848" s="12" t="s">
        <v>20</v>
      </c>
      <c r="G1848" s="26"/>
      <c r="H1848" s="26">
        <v>0</v>
      </c>
      <c r="I1848" s="26"/>
      <c r="J1848" s="26">
        <v>0</v>
      </c>
      <c r="K1848" s="26"/>
      <c r="L1848" s="26"/>
      <c r="M1848" s="26"/>
      <c r="N1848" s="26">
        <v>249.9</v>
      </c>
      <c r="O1848" s="26">
        <v>254.9</v>
      </c>
      <c r="P1848" s="26">
        <v>263.8</v>
      </c>
      <c r="Q1848" s="26">
        <v>269.10000000000002</v>
      </c>
      <c r="R1848" s="26">
        <v>292.10000000000002</v>
      </c>
      <c r="S1848" s="26">
        <v>377.7</v>
      </c>
      <c r="T1848" s="26">
        <v>510.9</v>
      </c>
      <c r="U1848" s="26">
        <v>412.5</v>
      </c>
      <c r="V1848" s="26">
        <v>366.5</v>
      </c>
      <c r="W1848" s="26">
        <v>340.8</v>
      </c>
      <c r="X1848" s="26">
        <v>315.60000000000002</v>
      </c>
      <c r="Y1848" s="26">
        <v>284.60000000000002</v>
      </c>
      <c r="Z1848" s="26">
        <v>248.2</v>
      </c>
      <c r="AA1848" s="26">
        <v>172.2</v>
      </c>
      <c r="AB1848" s="26">
        <v>136.1</v>
      </c>
      <c r="AC1848" s="26">
        <v>139.6</v>
      </c>
      <c r="AD1848" s="26">
        <v>86.8</v>
      </c>
      <c r="AE1848" s="26">
        <v>56.8</v>
      </c>
      <c r="AF1848" s="26">
        <v>0</v>
      </c>
      <c r="AG1848" s="26"/>
      <c r="AH1848" s="26">
        <v>259.39999999999998</v>
      </c>
    </row>
    <row r="1849" spans="1:34" x14ac:dyDescent="0.2">
      <c r="A1849" s="12" t="s">
        <v>232</v>
      </c>
      <c r="B1849" s="12" t="s">
        <v>231</v>
      </c>
      <c r="C1849" s="12" t="s">
        <v>79</v>
      </c>
      <c r="D1849" s="12" t="s">
        <v>19</v>
      </c>
      <c r="E1849" s="12" t="s">
        <v>6</v>
      </c>
      <c r="F1849" s="12" t="s">
        <v>20</v>
      </c>
      <c r="G1849" s="26"/>
      <c r="H1849" s="26"/>
      <c r="I1849" s="26">
        <v>0</v>
      </c>
      <c r="J1849" s="26">
        <v>0</v>
      </c>
      <c r="K1849" s="26">
        <v>0</v>
      </c>
      <c r="L1849" s="26">
        <v>0</v>
      </c>
      <c r="M1849" s="26">
        <v>0</v>
      </c>
      <c r="N1849" s="26">
        <v>0</v>
      </c>
      <c r="O1849" s="26">
        <v>0</v>
      </c>
      <c r="P1849" s="26">
        <v>0</v>
      </c>
      <c r="Q1849" s="26">
        <v>0</v>
      </c>
      <c r="R1849" s="26">
        <v>0</v>
      </c>
      <c r="S1849" s="26">
        <v>0</v>
      </c>
      <c r="T1849" s="26">
        <v>0</v>
      </c>
      <c r="U1849" s="26">
        <v>0</v>
      </c>
      <c r="V1849" s="26">
        <v>0</v>
      </c>
      <c r="W1849" s="26">
        <v>0</v>
      </c>
      <c r="X1849" s="26">
        <v>0</v>
      </c>
      <c r="Y1849" s="26">
        <v>0</v>
      </c>
      <c r="Z1849" s="26">
        <v>0</v>
      </c>
      <c r="AA1849" s="26">
        <v>0</v>
      </c>
      <c r="AB1849" s="26">
        <v>0</v>
      </c>
      <c r="AC1849" s="26">
        <v>0</v>
      </c>
      <c r="AD1849" s="26">
        <v>0</v>
      </c>
      <c r="AE1849" s="26">
        <v>0</v>
      </c>
      <c r="AF1849" s="26">
        <v>0</v>
      </c>
      <c r="AG1849" s="26"/>
      <c r="AH1849" s="26">
        <v>0</v>
      </c>
    </row>
    <row r="1850" spans="1:34" x14ac:dyDescent="0.2">
      <c r="A1850" s="12" t="s">
        <v>232</v>
      </c>
      <c r="B1850" s="12" t="s">
        <v>231</v>
      </c>
      <c r="C1850" s="12" t="s">
        <v>80</v>
      </c>
      <c r="D1850" s="12" t="s">
        <v>19</v>
      </c>
      <c r="E1850" s="12" t="s">
        <v>6</v>
      </c>
      <c r="F1850" s="12" t="s">
        <v>20</v>
      </c>
      <c r="G1850" s="26"/>
      <c r="H1850" s="26"/>
      <c r="I1850" s="26"/>
      <c r="J1850" s="26">
        <v>80.8</v>
      </c>
      <c r="K1850" s="26">
        <v>126</v>
      </c>
      <c r="L1850" s="26">
        <v>126.6</v>
      </c>
      <c r="M1850" s="26">
        <v>138.6</v>
      </c>
      <c r="N1850" s="26">
        <v>45.7</v>
      </c>
      <c r="O1850" s="26">
        <v>35.6</v>
      </c>
      <c r="P1850" s="26">
        <v>43.6</v>
      </c>
      <c r="Q1850" s="26">
        <v>37.799999999999997</v>
      </c>
      <c r="R1850" s="26">
        <v>0</v>
      </c>
      <c r="S1850" s="26">
        <v>0</v>
      </c>
      <c r="T1850" s="26">
        <v>75.599999999999994</v>
      </c>
      <c r="U1850" s="26">
        <v>37.799999999999997</v>
      </c>
      <c r="V1850" s="26">
        <v>37.799999999999997</v>
      </c>
      <c r="W1850" s="26">
        <v>37.799999999999997</v>
      </c>
      <c r="X1850" s="26">
        <v>31.8</v>
      </c>
      <c r="Y1850" s="26">
        <v>22.8</v>
      </c>
      <c r="Z1850" s="26">
        <v>9.6</v>
      </c>
      <c r="AA1850" s="26">
        <v>0</v>
      </c>
      <c r="AB1850" s="26">
        <v>0</v>
      </c>
      <c r="AC1850" s="26">
        <v>0</v>
      </c>
      <c r="AD1850" s="26">
        <v>0</v>
      </c>
      <c r="AE1850" s="26">
        <v>0</v>
      </c>
      <c r="AF1850" s="26">
        <v>0</v>
      </c>
      <c r="AG1850" s="26"/>
      <c r="AH1850" s="26">
        <v>40.700000000000003</v>
      </c>
    </row>
    <row r="1851" spans="1:34" x14ac:dyDescent="0.2">
      <c r="A1851" s="12" t="s">
        <v>232</v>
      </c>
      <c r="B1851" s="12" t="s">
        <v>231</v>
      </c>
      <c r="C1851" s="12" t="s">
        <v>81</v>
      </c>
      <c r="D1851" s="12" t="s">
        <v>19</v>
      </c>
      <c r="E1851" s="12" t="s">
        <v>6</v>
      </c>
      <c r="F1851" s="12" t="s">
        <v>20</v>
      </c>
      <c r="G1851" s="26"/>
      <c r="H1851" s="26"/>
      <c r="I1851" s="26"/>
      <c r="J1851" s="26">
        <v>60</v>
      </c>
      <c r="K1851" s="26">
        <v>90</v>
      </c>
      <c r="L1851" s="26">
        <v>72</v>
      </c>
      <c r="M1851" s="26">
        <v>73.2</v>
      </c>
      <c r="N1851" s="26">
        <v>15</v>
      </c>
      <c r="O1851" s="26">
        <v>42</v>
      </c>
      <c r="P1851" s="26">
        <v>21.6</v>
      </c>
      <c r="Q1851" s="26">
        <v>28.2</v>
      </c>
      <c r="R1851" s="26">
        <v>33</v>
      </c>
      <c r="S1851" s="26">
        <v>22.2</v>
      </c>
      <c r="T1851" s="26">
        <v>27.6</v>
      </c>
      <c r="U1851" s="26">
        <v>5.4</v>
      </c>
      <c r="V1851" s="26">
        <v>14.4</v>
      </c>
      <c r="W1851" s="26">
        <v>7.6</v>
      </c>
      <c r="X1851" s="26">
        <v>16.8</v>
      </c>
      <c r="Y1851" s="26">
        <v>9</v>
      </c>
      <c r="Z1851" s="26">
        <v>4.2</v>
      </c>
      <c r="AA1851" s="26">
        <v>3.6</v>
      </c>
      <c r="AB1851" s="26">
        <v>2.4</v>
      </c>
      <c r="AC1851" s="26">
        <v>1.5</v>
      </c>
      <c r="AD1851" s="26">
        <v>0.7</v>
      </c>
      <c r="AE1851" s="26">
        <v>0.5</v>
      </c>
      <c r="AF1851" s="26">
        <v>0.4</v>
      </c>
      <c r="AG1851" s="26"/>
      <c r="AH1851" s="26">
        <v>26.7</v>
      </c>
    </row>
    <row r="1852" spans="1:34" x14ac:dyDescent="0.2">
      <c r="A1852" s="12" t="s">
        <v>232</v>
      </c>
      <c r="B1852" s="12" t="s">
        <v>231</v>
      </c>
      <c r="C1852" s="12" t="s">
        <v>237</v>
      </c>
      <c r="D1852" s="12" t="s">
        <v>19</v>
      </c>
      <c r="E1852" s="12" t="s">
        <v>6</v>
      </c>
      <c r="F1852" s="12" t="s">
        <v>20</v>
      </c>
      <c r="G1852" s="26"/>
      <c r="H1852" s="26"/>
      <c r="I1852" s="26"/>
      <c r="J1852" s="26">
        <v>12.6</v>
      </c>
      <c r="K1852" s="26"/>
      <c r="L1852" s="26"/>
      <c r="M1852" s="26"/>
      <c r="N1852" s="26">
        <v>5.4</v>
      </c>
      <c r="O1852" s="26">
        <v>3.6</v>
      </c>
      <c r="P1852" s="26">
        <v>3.6</v>
      </c>
      <c r="Q1852" s="26">
        <v>5.7</v>
      </c>
      <c r="R1852" s="26">
        <v>4.8</v>
      </c>
      <c r="S1852" s="26">
        <v>4.8</v>
      </c>
      <c r="T1852" s="26"/>
      <c r="U1852" s="26"/>
      <c r="V1852" s="26"/>
      <c r="W1852" s="26"/>
      <c r="X1852" s="26"/>
      <c r="Y1852" s="26">
        <v>8.4</v>
      </c>
      <c r="Z1852" s="26">
        <v>5.8</v>
      </c>
      <c r="AA1852" s="26">
        <v>5</v>
      </c>
      <c r="AB1852" s="26">
        <v>0</v>
      </c>
      <c r="AC1852" s="26">
        <v>0</v>
      </c>
      <c r="AD1852" s="26">
        <v>0</v>
      </c>
      <c r="AE1852" s="26">
        <v>0</v>
      </c>
      <c r="AF1852" s="26"/>
      <c r="AG1852" s="26"/>
      <c r="AH1852" s="26">
        <v>4.5999999999999996</v>
      </c>
    </row>
    <row r="1853" spans="1:34" x14ac:dyDescent="0.2">
      <c r="A1853" s="12" t="s">
        <v>232</v>
      </c>
      <c r="B1853" s="12" t="s">
        <v>231</v>
      </c>
      <c r="C1853" s="12" t="s">
        <v>82</v>
      </c>
      <c r="D1853" s="12" t="s">
        <v>19</v>
      </c>
      <c r="E1853" s="12" t="s">
        <v>6</v>
      </c>
      <c r="F1853" s="12" t="s">
        <v>20</v>
      </c>
      <c r="G1853" s="26"/>
      <c r="H1853" s="26"/>
      <c r="I1853" s="26"/>
      <c r="J1853" s="26">
        <v>0</v>
      </c>
      <c r="K1853" s="26"/>
      <c r="L1853" s="26">
        <v>0</v>
      </c>
      <c r="M1853" s="26">
        <v>0</v>
      </c>
      <c r="N1853" s="26">
        <v>7.5</v>
      </c>
      <c r="O1853" s="26">
        <v>2</v>
      </c>
      <c r="P1853" s="26">
        <v>2.6</v>
      </c>
      <c r="Q1853" s="26">
        <v>7.3</v>
      </c>
      <c r="R1853" s="26">
        <v>7.1</v>
      </c>
      <c r="S1853" s="26">
        <v>0.9</v>
      </c>
      <c r="T1853" s="26">
        <v>1.5</v>
      </c>
      <c r="U1853" s="26">
        <v>1.2</v>
      </c>
      <c r="V1853" s="26">
        <v>1.5</v>
      </c>
      <c r="W1853" s="26">
        <v>1.7</v>
      </c>
      <c r="X1853" s="26">
        <v>1.2</v>
      </c>
      <c r="Y1853" s="26">
        <v>1.8</v>
      </c>
      <c r="Z1853" s="26">
        <v>1.5</v>
      </c>
      <c r="AA1853" s="26">
        <v>1.6</v>
      </c>
      <c r="AB1853" s="26">
        <v>1.3</v>
      </c>
      <c r="AC1853" s="26">
        <v>1.3</v>
      </c>
      <c r="AD1853" s="26">
        <v>1.2</v>
      </c>
      <c r="AE1853" s="26">
        <v>1.1000000000000001</v>
      </c>
      <c r="AF1853" s="26">
        <v>1</v>
      </c>
      <c r="AG1853" s="26"/>
      <c r="AH1853" s="26">
        <v>4.9000000000000004</v>
      </c>
    </row>
    <row r="1854" spans="1:34" x14ac:dyDescent="0.2">
      <c r="A1854" s="12" t="s">
        <v>232</v>
      </c>
      <c r="B1854" s="12" t="s">
        <v>231</v>
      </c>
      <c r="C1854" s="12" t="s">
        <v>83</v>
      </c>
      <c r="D1854" s="12" t="s">
        <v>19</v>
      </c>
      <c r="E1854" s="12" t="s">
        <v>6</v>
      </c>
      <c r="F1854" s="12" t="s">
        <v>20</v>
      </c>
      <c r="G1854" s="26"/>
      <c r="H1854" s="26"/>
      <c r="I1854" s="26"/>
      <c r="J1854" s="26">
        <v>67.2</v>
      </c>
      <c r="K1854" s="26"/>
      <c r="L1854" s="26">
        <v>18</v>
      </c>
      <c r="M1854" s="26">
        <v>199.8</v>
      </c>
      <c r="N1854" s="26">
        <v>180</v>
      </c>
      <c r="O1854" s="26">
        <v>180</v>
      </c>
      <c r="P1854" s="26">
        <v>165</v>
      </c>
      <c r="Q1854" s="26">
        <v>180</v>
      </c>
      <c r="R1854" s="26">
        <v>88.8</v>
      </c>
      <c r="S1854" s="26">
        <v>105.3</v>
      </c>
      <c r="T1854" s="26">
        <v>105.6</v>
      </c>
      <c r="U1854" s="26">
        <v>90.6</v>
      </c>
      <c r="V1854" s="26">
        <v>80.099999999999994</v>
      </c>
      <c r="W1854" s="26">
        <v>80.099999999999994</v>
      </c>
      <c r="X1854" s="26">
        <v>60</v>
      </c>
      <c r="Y1854" s="26">
        <v>42.6</v>
      </c>
      <c r="Z1854" s="26">
        <v>39</v>
      </c>
      <c r="AA1854" s="26">
        <v>27</v>
      </c>
      <c r="AB1854" s="26">
        <v>26.4</v>
      </c>
      <c r="AC1854" s="26">
        <v>19.2</v>
      </c>
      <c r="AD1854" s="26">
        <v>19.2</v>
      </c>
      <c r="AE1854" s="26">
        <v>18.3</v>
      </c>
      <c r="AF1854" s="26">
        <v>3.6</v>
      </c>
      <c r="AG1854" s="26"/>
      <c r="AH1854" s="26">
        <v>176.3</v>
      </c>
    </row>
    <row r="1855" spans="1:34" x14ac:dyDescent="0.2">
      <c r="A1855" s="12" t="s">
        <v>232</v>
      </c>
      <c r="B1855" s="12" t="s">
        <v>231</v>
      </c>
      <c r="C1855" s="12" t="s">
        <v>84</v>
      </c>
      <c r="D1855" s="12" t="s">
        <v>19</v>
      </c>
      <c r="E1855" s="12" t="s">
        <v>6</v>
      </c>
      <c r="F1855" s="12" t="s">
        <v>20</v>
      </c>
      <c r="G1855" s="26"/>
      <c r="H1855" s="26"/>
      <c r="I1855" s="26">
        <v>204</v>
      </c>
      <c r="J1855" s="26">
        <v>198</v>
      </c>
      <c r="K1855" s="26">
        <v>204</v>
      </c>
      <c r="L1855" s="26">
        <v>204</v>
      </c>
      <c r="M1855" s="26">
        <v>216</v>
      </c>
      <c r="N1855" s="26">
        <v>195</v>
      </c>
      <c r="O1855" s="26">
        <v>204</v>
      </c>
      <c r="P1855" s="26">
        <v>236.4</v>
      </c>
      <c r="Q1855" s="26">
        <v>234.6</v>
      </c>
      <c r="R1855" s="26">
        <v>60</v>
      </c>
      <c r="S1855" s="26">
        <v>92.6</v>
      </c>
      <c r="T1855" s="26">
        <v>90</v>
      </c>
      <c r="U1855" s="26">
        <v>139.1</v>
      </c>
      <c r="V1855" s="26">
        <v>74.099999999999994</v>
      </c>
      <c r="W1855" s="26">
        <v>41.1</v>
      </c>
      <c r="X1855" s="26">
        <v>73.2</v>
      </c>
      <c r="Y1855" s="26">
        <v>34.200000000000003</v>
      </c>
      <c r="Z1855" s="26">
        <v>17.399999999999999</v>
      </c>
      <c r="AA1855" s="26">
        <v>10.199999999999999</v>
      </c>
      <c r="AB1855" s="26">
        <v>3.6</v>
      </c>
      <c r="AC1855" s="26">
        <v>6.6</v>
      </c>
      <c r="AD1855" s="26">
        <v>4</v>
      </c>
      <c r="AE1855" s="26">
        <v>0</v>
      </c>
      <c r="AF1855" s="26">
        <v>0</v>
      </c>
      <c r="AG1855" s="26"/>
      <c r="AH1855" s="26">
        <v>217.5</v>
      </c>
    </row>
    <row r="1856" spans="1:34" x14ac:dyDescent="0.2">
      <c r="A1856" s="12" t="s">
        <v>232</v>
      </c>
      <c r="B1856" s="12" t="s">
        <v>231</v>
      </c>
      <c r="C1856" s="12" t="s">
        <v>85</v>
      </c>
      <c r="D1856" s="12" t="s">
        <v>19</v>
      </c>
      <c r="E1856" s="12" t="s">
        <v>6</v>
      </c>
      <c r="F1856" s="12" t="s">
        <v>20</v>
      </c>
      <c r="G1856" s="26"/>
      <c r="H1856" s="26">
        <v>0</v>
      </c>
      <c r="I1856" s="26"/>
      <c r="J1856" s="26">
        <v>0</v>
      </c>
      <c r="K1856" s="26"/>
      <c r="L1856" s="26">
        <v>0</v>
      </c>
      <c r="M1856" s="26">
        <v>0</v>
      </c>
      <c r="N1856" s="26">
        <v>0</v>
      </c>
      <c r="O1856" s="26">
        <v>0</v>
      </c>
      <c r="P1856" s="26">
        <v>0</v>
      </c>
      <c r="Q1856" s="26">
        <v>0</v>
      </c>
      <c r="R1856" s="26">
        <v>0</v>
      </c>
      <c r="S1856" s="26">
        <v>0</v>
      </c>
      <c r="T1856" s="26">
        <v>0</v>
      </c>
      <c r="U1856" s="26">
        <v>0</v>
      </c>
      <c r="V1856" s="26">
        <v>0</v>
      </c>
      <c r="W1856" s="26">
        <v>0</v>
      </c>
      <c r="X1856" s="26">
        <v>0</v>
      </c>
      <c r="Y1856" s="26">
        <v>0</v>
      </c>
      <c r="Z1856" s="26">
        <v>0</v>
      </c>
      <c r="AA1856" s="26">
        <v>0</v>
      </c>
      <c r="AB1856" s="26">
        <v>0</v>
      </c>
      <c r="AC1856" s="26">
        <v>0</v>
      </c>
      <c r="AD1856" s="26">
        <v>0</v>
      </c>
      <c r="AE1856" s="26">
        <v>0</v>
      </c>
      <c r="AF1856" s="26">
        <v>0</v>
      </c>
      <c r="AG1856" s="26"/>
      <c r="AH1856" s="26">
        <v>0</v>
      </c>
    </row>
    <row r="1857" spans="1:34" x14ac:dyDescent="0.2">
      <c r="A1857" s="12" t="s">
        <v>232</v>
      </c>
      <c r="B1857" s="12" t="s">
        <v>231</v>
      </c>
      <c r="C1857" s="12" t="s">
        <v>86</v>
      </c>
      <c r="D1857" s="12" t="s">
        <v>19</v>
      </c>
      <c r="E1857" s="12" t="s">
        <v>6</v>
      </c>
      <c r="F1857" s="12" t="s">
        <v>20</v>
      </c>
      <c r="G1857" s="26"/>
      <c r="H1857" s="26"/>
      <c r="I1857" s="26"/>
      <c r="J1857" s="26">
        <v>0</v>
      </c>
      <c r="K1857" s="26"/>
      <c r="L1857" s="26"/>
      <c r="M1857" s="26">
        <v>12</v>
      </c>
      <c r="N1857" s="26">
        <v>0</v>
      </c>
      <c r="O1857" s="26">
        <v>0</v>
      </c>
      <c r="P1857" s="26">
        <v>0</v>
      </c>
      <c r="Q1857" s="26">
        <v>0</v>
      </c>
      <c r="R1857" s="26">
        <v>0</v>
      </c>
      <c r="S1857" s="26">
        <v>0</v>
      </c>
      <c r="T1857" s="26">
        <v>0</v>
      </c>
      <c r="U1857" s="26">
        <v>0</v>
      </c>
      <c r="V1857" s="26">
        <v>0</v>
      </c>
      <c r="W1857" s="26">
        <v>0</v>
      </c>
      <c r="X1857" s="26">
        <v>0</v>
      </c>
      <c r="Y1857" s="26">
        <v>0</v>
      </c>
      <c r="Z1857" s="26">
        <v>0</v>
      </c>
      <c r="AA1857" s="26">
        <v>0</v>
      </c>
      <c r="AB1857" s="26">
        <v>0</v>
      </c>
      <c r="AC1857" s="26">
        <v>0</v>
      </c>
      <c r="AD1857" s="26">
        <v>0</v>
      </c>
      <c r="AE1857" s="26">
        <v>0</v>
      </c>
      <c r="AF1857" s="26"/>
      <c r="AG1857" s="26"/>
      <c r="AH1857" s="26">
        <v>0</v>
      </c>
    </row>
    <row r="1858" spans="1:34" x14ac:dyDescent="0.2">
      <c r="A1858" s="12" t="s">
        <v>232</v>
      </c>
      <c r="B1858" s="12" t="s">
        <v>231</v>
      </c>
      <c r="C1858" s="12" t="s">
        <v>87</v>
      </c>
      <c r="D1858" s="12" t="s">
        <v>19</v>
      </c>
      <c r="E1858" s="12" t="s">
        <v>6</v>
      </c>
      <c r="F1858" s="12" t="s">
        <v>20</v>
      </c>
      <c r="G1858" s="26"/>
      <c r="H1858" s="26"/>
      <c r="I1858" s="26"/>
      <c r="J1858" s="26">
        <v>13.8</v>
      </c>
      <c r="K1858" s="26">
        <v>13.8</v>
      </c>
      <c r="L1858" s="26">
        <v>13.8</v>
      </c>
      <c r="M1858" s="26">
        <v>13.8</v>
      </c>
      <c r="N1858" s="26">
        <v>13.8</v>
      </c>
      <c r="O1858" s="26">
        <v>15.4</v>
      </c>
      <c r="P1858" s="26">
        <v>13.8</v>
      </c>
      <c r="Q1858" s="26">
        <v>13.7</v>
      </c>
      <c r="R1858" s="26">
        <v>15.4</v>
      </c>
      <c r="S1858" s="26">
        <v>0</v>
      </c>
      <c r="T1858" s="26">
        <v>13.8</v>
      </c>
      <c r="U1858" s="26">
        <v>12</v>
      </c>
      <c r="V1858" s="26">
        <v>13.8</v>
      </c>
      <c r="W1858" s="26">
        <v>10.5</v>
      </c>
      <c r="X1858" s="26">
        <v>7.6</v>
      </c>
      <c r="Y1858" s="26">
        <v>2.7</v>
      </c>
      <c r="Z1858" s="26">
        <v>0</v>
      </c>
      <c r="AA1858" s="26">
        <v>0</v>
      </c>
      <c r="AB1858" s="26">
        <v>0.6</v>
      </c>
      <c r="AC1858" s="26">
        <v>0.6</v>
      </c>
      <c r="AD1858" s="26">
        <v>0</v>
      </c>
      <c r="AE1858" s="26">
        <v>0</v>
      </c>
      <c r="AF1858" s="26">
        <v>0</v>
      </c>
      <c r="AG1858" s="26"/>
      <c r="AH1858" s="26">
        <v>14.2</v>
      </c>
    </row>
    <row r="1859" spans="1:34" x14ac:dyDescent="0.2">
      <c r="A1859" s="12" t="s">
        <v>232</v>
      </c>
      <c r="B1859" s="12" t="s">
        <v>231</v>
      </c>
      <c r="C1859" s="12" t="s">
        <v>88</v>
      </c>
      <c r="D1859" s="12" t="s">
        <v>19</v>
      </c>
      <c r="E1859" s="12" t="s">
        <v>6</v>
      </c>
      <c r="F1859" s="12" t="s">
        <v>20</v>
      </c>
      <c r="G1859" s="26">
        <v>0</v>
      </c>
      <c r="H1859" s="26">
        <v>0</v>
      </c>
      <c r="I1859" s="26">
        <v>0</v>
      </c>
      <c r="J1859" s="26">
        <v>0</v>
      </c>
      <c r="K1859" s="26">
        <v>0</v>
      </c>
      <c r="L1859" s="26">
        <v>0</v>
      </c>
      <c r="M1859" s="26">
        <v>0</v>
      </c>
      <c r="N1859" s="26">
        <v>0</v>
      </c>
      <c r="O1859" s="26">
        <v>0</v>
      </c>
      <c r="P1859" s="26">
        <v>0</v>
      </c>
      <c r="Q1859" s="26">
        <v>0</v>
      </c>
      <c r="R1859" s="26">
        <v>0</v>
      </c>
      <c r="S1859" s="26">
        <v>0</v>
      </c>
      <c r="T1859" s="26">
        <v>0</v>
      </c>
      <c r="U1859" s="26">
        <v>0</v>
      </c>
      <c r="V1859" s="26">
        <v>0</v>
      </c>
      <c r="W1859" s="26">
        <v>0</v>
      </c>
      <c r="X1859" s="26">
        <v>0</v>
      </c>
      <c r="Y1859" s="26">
        <v>0</v>
      </c>
      <c r="Z1859" s="26">
        <v>0</v>
      </c>
      <c r="AA1859" s="26">
        <v>0</v>
      </c>
      <c r="AB1859" s="26">
        <v>0</v>
      </c>
      <c r="AC1859" s="26">
        <v>0</v>
      </c>
      <c r="AD1859" s="26">
        <v>0</v>
      </c>
      <c r="AE1859" s="26">
        <v>0</v>
      </c>
      <c r="AF1859" s="26"/>
      <c r="AG1859" s="26"/>
      <c r="AH1859" s="26">
        <v>0</v>
      </c>
    </row>
    <row r="1860" spans="1:34" x14ac:dyDescent="0.2">
      <c r="A1860" s="12" t="s">
        <v>232</v>
      </c>
      <c r="B1860" s="12" t="s">
        <v>231</v>
      </c>
      <c r="C1860" s="12" t="s">
        <v>89</v>
      </c>
      <c r="D1860" s="12" t="s">
        <v>19</v>
      </c>
      <c r="E1860" s="12" t="s">
        <v>6</v>
      </c>
      <c r="F1860" s="12" t="s">
        <v>20</v>
      </c>
      <c r="G1860" s="26"/>
      <c r="H1860" s="26"/>
      <c r="I1860" s="26"/>
      <c r="J1860" s="26">
        <v>0</v>
      </c>
      <c r="K1860" s="26"/>
      <c r="L1860" s="26">
        <v>0</v>
      </c>
      <c r="M1860" s="26">
        <v>136.19999999999999</v>
      </c>
      <c r="N1860" s="26">
        <v>186</v>
      </c>
      <c r="O1860" s="26">
        <v>226.8</v>
      </c>
      <c r="P1860" s="26">
        <v>247.2</v>
      </c>
      <c r="Q1860" s="26">
        <v>285.60000000000002</v>
      </c>
      <c r="R1860" s="26">
        <v>246.5</v>
      </c>
      <c r="S1860" s="26">
        <v>234.3</v>
      </c>
      <c r="T1860" s="26">
        <v>219</v>
      </c>
      <c r="U1860" s="26">
        <v>197.3</v>
      </c>
      <c r="V1860" s="26">
        <v>184.7</v>
      </c>
      <c r="W1860" s="26">
        <v>66</v>
      </c>
      <c r="X1860" s="26">
        <v>48.7</v>
      </c>
      <c r="Y1860" s="26">
        <v>44.3</v>
      </c>
      <c r="Z1860" s="26">
        <v>18.100000000000001</v>
      </c>
      <c r="AA1860" s="26">
        <v>0</v>
      </c>
      <c r="AB1860" s="26">
        <v>0</v>
      </c>
      <c r="AC1860" s="26">
        <v>0</v>
      </c>
      <c r="AD1860" s="26">
        <v>0</v>
      </c>
      <c r="AE1860" s="26">
        <v>0</v>
      </c>
      <c r="AF1860" s="26">
        <v>0</v>
      </c>
      <c r="AG1860" s="26"/>
      <c r="AH1860" s="26">
        <v>236.4</v>
      </c>
    </row>
    <row r="1861" spans="1:34" x14ac:dyDescent="0.2">
      <c r="A1861" s="12" t="s">
        <v>232</v>
      </c>
      <c r="B1861" s="12" t="s">
        <v>231</v>
      </c>
      <c r="C1861" s="12" t="s">
        <v>90</v>
      </c>
      <c r="D1861" s="12" t="s">
        <v>19</v>
      </c>
      <c r="E1861" s="12" t="s">
        <v>6</v>
      </c>
      <c r="F1861" s="12" t="s">
        <v>20</v>
      </c>
      <c r="G1861" s="26"/>
      <c r="H1861" s="26"/>
      <c r="I1861" s="26"/>
      <c r="J1861" s="26">
        <v>0.3</v>
      </c>
      <c r="K1861" s="26"/>
      <c r="L1861" s="26"/>
      <c r="M1861" s="26">
        <v>0.2</v>
      </c>
      <c r="N1861" s="26">
        <v>0.3</v>
      </c>
      <c r="O1861" s="26">
        <v>0.2</v>
      </c>
      <c r="P1861" s="26">
        <v>0</v>
      </c>
      <c r="Q1861" s="26">
        <v>0</v>
      </c>
      <c r="R1861" s="26">
        <v>0</v>
      </c>
      <c r="S1861" s="26">
        <v>0</v>
      </c>
      <c r="T1861" s="26">
        <v>0.2</v>
      </c>
      <c r="U1861" s="26">
        <v>0.2</v>
      </c>
      <c r="V1861" s="26">
        <v>0</v>
      </c>
      <c r="W1861" s="26">
        <v>0</v>
      </c>
      <c r="X1861" s="26">
        <v>0</v>
      </c>
      <c r="Y1861" s="26">
        <v>0</v>
      </c>
      <c r="Z1861" s="26">
        <v>0</v>
      </c>
      <c r="AA1861" s="26">
        <v>0</v>
      </c>
      <c r="AB1861" s="26">
        <v>0</v>
      </c>
      <c r="AC1861" s="26">
        <v>0</v>
      </c>
      <c r="AD1861" s="26">
        <v>0</v>
      </c>
      <c r="AE1861" s="26">
        <v>0</v>
      </c>
      <c r="AF1861" s="26">
        <v>0</v>
      </c>
      <c r="AG1861" s="26"/>
      <c r="AH1861" s="26">
        <v>0.1</v>
      </c>
    </row>
    <row r="1862" spans="1:34" x14ac:dyDescent="0.2">
      <c r="A1862" s="12" t="s">
        <v>232</v>
      </c>
      <c r="B1862" s="12" t="s">
        <v>231</v>
      </c>
      <c r="C1862" s="12" t="s">
        <v>91</v>
      </c>
      <c r="D1862" s="12" t="s">
        <v>19</v>
      </c>
      <c r="E1862" s="12" t="s">
        <v>6</v>
      </c>
      <c r="F1862" s="12" t="s">
        <v>20</v>
      </c>
      <c r="G1862" s="26">
        <v>0</v>
      </c>
      <c r="H1862" s="26">
        <v>0</v>
      </c>
      <c r="I1862" s="26">
        <v>0</v>
      </c>
      <c r="J1862" s="26">
        <v>0</v>
      </c>
      <c r="K1862" s="26">
        <v>0</v>
      </c>
      <c r="L1862" s="26">
        <v>0</v>
      </c>
      <c r="M1862" s="26">
        <v>0</v>
      </c>
      <c r="N1862" s="26">
        <v>0</v>
      </c>
      <c r="O1862" s="26">
        <v>0</v>
      </c>
      <c r="P1862" s="26">
        <v>0</v>
      </c>
      <c r="Q1862" s="26">
        <v>0</v>
      </c>
      <c r="R1862" s="26">
        <v>0</v>
      </c>
      <c r="S1862" s="26">
        <v>0</v>
      </c>
      <c r="T1862" s="26">
        <v>0</v>
      </c>
      <c r="U1862" s="26">
        <v>0</v>
      </c>
      <c r="V1862" s="26">
        <v>0</v>
      </c>
      <c r="W1862" s="26">
        <v>0</v>
      </c>
      <c r="X1862" s="26">
        <v>0</v>
      </c>
      <c r="Y1862" s="26">
        <v>0</v>
      </c>
      <c r="Z1862" s="26">
        <v>0</v>
      </c>
      <c r="AA1862" s="26">
        <v>0</v>
      </c>
      <c r="AB1862" s="26">
        <v>0</v>
      </c>
      <c r="AC1862" s="26">
        <v>0</v>
      </c>
      <c r="AD1862" s="26">
        <v>0</v>
      </c>
      <c r="AE1862" s="26">
        <v>0</v>
      </c>
      <c r="AF1862" s="26">
        <v>0</v>
      </c>
      <c r="AG1862" s="26"/>
      <c r="AH1862" s="26">
        <v>0</v>
      </c>
    </row>
    <row r="1863" spans="1:34" x14ac:dyDescent="0.2">
      <c r="A1863" s="12" t="s">
        <v>232</v>
      </c>
      <c r="B1863" s="12" t="s">
        <v>231</v>
      </c>
      <c r="C1863" s="12" t="s">
        <v>249</v>
      </c>
      <c r="D1863" s="12" t="s">
        <v>19</v>
      </c>
      <c r="E1863" s="12" t="s">
        <v>6</v>
      </c>
      <c r="F1863" s="12" t="s">
        <v>20</v>
      </c>
      <c r="G1863" s="26">
        <v>0</v>
      </c>
      <c r="H1863" s="26">
        <v>0</v>
      </c>
      <c r="I1863" s="26">
        <v>0</v>
      </c>
      <c r="J1863" s="26">
        <v>0</v>
      </c>
      <c r="K1863" s="26">
        <v>0</v>
      </c>
      <c r="L1863" s="26">
        <v>0</v>
      </c>
      <c r="M1863" s="26">
        <v>106.2</v>
      </c>
      <c r="N1863" s="26">
        <v>88.8</v>
      </c>
      <c r="O1863" s="26">
        <v>117</v>
      </c>
      <c r="P1863" s="26">
        <v>90</v>
      </c>
      <c r="Q1863" s="26">
        <v>80.400000000000006</v>
      </c>
      <c r="R1863" s="26">
        <v>73.5</v>
      </c>
      <c r="S1863" s="26">
        <v>77.8</v>
      </c>
      <c r="T1863" s="26">
        <v>77.8</v>
      </c>
      <c r="U1863" s="26">
        <v>77.8</v>
      </c>
      <c r="V1863" s="26">
        <v>90</v>
      </c>
      <c r="W1863" s="26">
        <v>96</v>
      </c>
      <c r="X1863" s="26">
        <v>96</v>
      </c>
      <c r="Y1863" s="26">
        <v>72</v>
      </c>
      <c r="Z1863" s="26">
        <v>51.7</v>
      </c>
      <c r="AA1863" s="26">
        <v>51.7</v>
      </c>
      <c r="AB1863" s="26">
        <v>30</v>
      </c>
      <c r="AC1863" s="26">
        <v>0</v>
      </c>
      <c r="AD1863" s="26">
        <v>0</v>
      </c>
      <c r="AE1863" s="26">
        <v>0</v>
      </c>
      <c r="AF1863" s="26"/>
      <c r="AG1863" s="26"/>
      <c r="AH1863" s="26">
        <v>94.1</v>
      </c>
    </row>
    <row r="1864" spans="1:34" x14ac:dyDescent="0.2">
      <c r="A1864" s="12" t="s">
        <v>232</v>
      </c>
      <c r="B1864" s="12" t="s">
        <v>231</v>
      </c>
      <c r="C1864" s="12" t="s">
        <v>92</v>
      </c>
      <c r="D1864" s="12" t="s">
        <v>19</v>
      </c>
      <c r="E1864" s="12" t="s">
        <v>6</v>
      </c>
      <c r="F1864" s="12" t="s">
        <v>20</v>
      </c>
      <c r="G1864" s="26"/>
      <c r="H1864" s="26"/>
      <c r="I1864" s="26"/>
      <c r="J1864" s="26">
        <v>0.8</v>
      </c>
      <c r="K1864" s="26"/>
      <c r="L1864" s="26"/>
      <c r="M1864" s="26"/>
      <c r="N1864" s="26">
        <v>1.3</v>
      </c>
      <c r="O1864" s="26">
        <v>3</v>
      </c>
      <c r="P1864" s="26">
        <v>3</v>
      </c>
      <c r="Q1864" s="26">
        <v>3.1</v>
      </c>
      <c r="R1864" s="26">
        <v>1.2</v>
      </c>
      <c r="S1864" s="26">
        <v>0.7</v>
      </c>
      <c r="T1864" s="26">
        <v>0.8</v>
      </c>
      <c r="U1864" s="26">
        <v>0.4</v>
      </c>
      <c r="V1864" s="26">
        <v>0.1</v>
      </c>
      <c r="W1864" s="26">
        <v>0</v>
      </c>
      <c r="X1864" s="26">
        <v>0</v>
      </c>
      <c r="Y1864" s="26">
        <v>0</v>
      </c>
      <c r="Z1864" s="26">
        <v>0</v>
      </c>
      <c r="AA1864" s="26">
        <v>0</v>
      </c>
      <c r="AB1864" s="26">
        <v>0</v>
      </c>
      <c r="AC1864" s="26">
        <v>0</v>
      </c>
      <c r="AD1864" s="26">
        <v>0</v>
      </c>
      <c r="AE1864" s="26">
        <v>0</v>
      </c>
      <c r="AF1864" s="26">
        <v>0</v>
      </c>
      <c r="AG1864" s="26"/>
      <c r="AH1864" s="26">
        <v>2.6</v>
      </c>
    </row>
    <row r="1865" spans="1:34" x14ac:dyDescent="0.2">
      <c r="A1865" s="12" t="s">
        <v>232</v>
      </c>
      <c r="B1865" s="12" t="s">
        <v>231</v>
      </c>
      <c r="C1865" s="12" t="s">
        <v>93</v>
      </c>
      <c r="D1865" s="12" t="s">
        <v>19</v>
      </c>
      <c r="E1865" s="12" t="s">
        <v>6</v>
      </c>
      <c r="F1865" s="12" t="s">
        <v>20</v>
      </c>
      <c r="G1865" s="26"/>
      <c r="H1865" s="26"/>
      <c r="I1865" s="26"/>
      <c r="J1865" s="26">
        <v>68.400000000000006</v>
      </c>
      <c r="K1865" s="26"/>
      <c r="L1865" s="26">
        <v>83.8</v>
      </c>
      <c r="M1865" s="26">
        <v>121.8</v>
      </c>
      <c r="N1865" s="26">
        <v>98.2</v>
      </c>
      <c r="O1865" s="26">
        <v>124.8</v>
      </c>
      <c r="P1865" s="26">
        <v>102</v>
      </c>
      <c r="Q1865" s="26">
        <v>126</v>
      </c>
      <c r="R1865" s="26">
        <v>129</v>
      </c>
      <c r="S1865" s="26">
        <v>79.2</v>
      </c>
      <c r="T1865" s="26">
        <v>68</v>
      </c>
      <c r="U1865" s="26">
        <v>55.4</v>
      </c>
      <c r="V1865" s="26">
        <v>41.1</v>
      </c>
      <c r="W1865" s="26">
        <v>0</v>
      </c>
      <c r="X1865" s="26">
        <v>0</v>
      </c>
      <c r="Y1865" s="26">
        <v>0</v>
      </c>
      <c r="Z1865" s="26">
        <v>0</v>
      </c>
      <c r="AA1865" s="26">
        <v>0</v>
      </c>
      <c r="AB1865" s="26">
        <v>0</v>
      </c>
      <c r="AC1865" s="26">
        <v>0</v>
      </c>
      <c r="AD1865" s="26">
        <v>0</v>
      </c>
      <c r="AE1865" s="26">
        <v>0</v>
      </c>
      <c r="AF1865" s="26">
        <v>0</v>
      </c>
      <c r="AG1865" s="26"/>
      <c r="AH1865" s="26">
        <v>112.8</v>
      </c>
    </row>
    <row r="1866" spans="1:34" x14ac:dyDescent="0.2">
      <c r="A1866" s="12" t="s">
        <v>232</v>
      </c>
      <c r="B1866" s="12" t="s">
        <v>231</v>
      </c>
      <c r="C1866" s="12" t="s">
        <v>94</v>
      </c>
      <c r="D1866" s="12" t="s">
        <v>19</v>
      </c>
      <c r="E1866" s="12" t="s">
        <v>6</v>
      </c>
      <c r="F1866" s="12" t="s">
        <v>20</v>
      </c>
      <c r="G1866" s="26"/>
      <c r="H1866" s="26"/>
      <c r="I1866" s="26"/>
      <c r="J1866" s="26">
        <v>0</v>
      </c>
      <c r="K1866" s="26"/>
      <c r="L1866" s="26">
        <v>18</v>
      </c>
      <c r="M1866" s="26">
        <v>22.8</v>
      </c>
      <c r="N1866" s="26">
        <v>33.5</v>
      </c>
      <c r="O1866" s="26">
        <v>24.9</v>
      </c>
      <c r="P1866" s="26">
        <v>0</v>
      </c>
      <c r="Q1866" s="26">
        <v>0</v>
      </c>
      <c r="R1866" s="26">
        <v>0</v>
      </c>
      <c r="S1866" s="26">
        <v>60.6</v>
      </c>
      <c r="T1866" s="26">
        <v>72.2</v>
      </c>
      <c r="U1866" s="26">
        <v>8.8000000000000007</v>
      </c>
      <c r="V1866" s="26">
        <v>6</v>
      </c>
      <c r="W1866" s="26">
        <v>10</v>
      </c>
      <c r="X1866" s="26">
        <v>10.8</v>
      </c>
      <c r="Y1866" s="26">
        <v>11.3</v>
      </c>
      <c r="Z1866" s="26">
        <v>10.5</v>
      </c>
      <c r="AA1866" s="26">
        <v>8.1999999999999993</v>
      </c>
      <c r="AB1866" s="26">
        <v>3.4</v>
      </c>
      <c r="AC1866" s="26">
        <v>5.3</v>
      </c>
      <c r="AD1866" s="26">
        <v>3.5</v>
      </c>
      <c r="AE1866" s="26">
        <v>0.7</v>
      </c>
      <c r="AF1866" s="26">
        <v>0</v>
      </c>
      <c r="AG1866" s="26"/>
      <c r="AH1866" s="26">
        <v>14.6</v>
      </c>
    </row>
    <row r="1867" spans="1:34" x14ac:dyDescent="0.2">
      <c r="A1867" s="12" t="s">
        <v>232</v>
      </c>
      <c r="B1867" s="12" t="s">
        <v>231</v>
      </c>
      <c r="C1867" s="12" t="s">
        <v>95</v>
      </c>
      <c r="D1867" s="12" t="s">
        <v>19</v>
      </c>
      <c r="E1867" s="12" t="s">
        <v>6</v>
      </c>
      <c r="F1867" s="12" t="s">
        <v>20</v>
      </c>
      <c r="G1867" s="26"/>
      <c r="H1867" s="26"/>
      <c r="I1867" s="26">
        <v>0</v>
      </c>
      <c r="J1867" s="26">
        <v>0</v>
      </c>
      <c r="K1867" s="26">
        <v>0</v>
      </c>
      <c r="L1867" s="26">
        <v>0</v>
      </c>
      <c r="M1867" s="26">
        <v>0</v>
      </c>
      <c r="N1867" s="26">
        <v>0</v>
      </c>
      <c r="O1867" s="26">
        <v>0</v>
      </c>
      <c r="P1867" s="26">
        <v>0</v>
      </c>
      <c r="Q1867" s="26">
        <v>0</v>
      </c>
      <c r="R1867" s="26">
        <v>0</v>
      </c>
      <c r="S1867" s="26">
        <v>0</v>
      </c>
      <c r="T1867" s="26">
        <v>0</v>
      </c>
      <c r="U1867" s="26">
        <v>0</v>
      </c>
      <c r="V1867" s="26">
        <v>0</v>
      </c>
      <c r="W1867" s="26">
        <v>0</v>
      </c>
      <c r="X1867" s="26">
        <v>0</v>
      </c>
      <c r="Y1867" s="26">
        <v>0</v>
      </c>
      <c r="Z1867" s="26">
        <v>0</v>
      </c>
      <c r="AA1867" s="26">
        <v>0</v>
      </c>
      <c r="AB1867" s="26">
        <v>0</v>
      </c>
      <c r="AC1867" s="26">
        <v>0</v>
      </c>
      <c r="AD1867" s="26">
        <v>0</v>
      </c>
      <c r="AE1867" s="26">
        <v>0</v>
      </c>
      <c r="AF1867" s="26">
        <v>0</v>
      </c>
      <c r="AG1867" s="26"/>
      <c r="AH1867" s="26">
        <v>0</v>
      </c>
    </row>
    <row r="1868" spans="1:34" x14ac:dyDescent="0.2">
      <c r="A1868" s="12" t="s">
        <v>232</v>
      </c>
      <c r="B1868" s="12" t="s">
        <v>231</v>
      </c>
      <c r="C1868" s="12" t="s">
        <v>96</v>
      </c>
      <c r="D1868" s="12" t="s">
        <v>19</v>
      </c>
      <c r="E1868" s="12" t="s">
        <v>6</v>
      </c>
      <c r="F1868" s="12" t="s">
        <v>20</v>
      </c>
      <c r="G1868" s="26">
        <v>0</v>
      </c>
      <c r="H1868" s="26">
        <v>0</v>
      </c>
      <c r="I1868" s="26">
        <v>0</v>
      </c>
      <c r="J1868" s="26">
        <v>0</v>
      </c>
      <c r="K1868" s="26">
        <v>0</v>
      </c>
      <c r="L1868" s="26">
        <v>0</v>
      </c>
      <c r="M1868" s="26">
        <v>0</v>
      </c>
      <c r="N1868" s="26">
        <v>0</v>
      </c>
      <c r="O1868" s="26">
        <v>0</v>
      </c>
      <c r="P1868" s="26">
        <v>0</v>
      </c>
      <c r="Q1868" s="26">
        <v>0</v>
      </c>
      <c r="R1868" s="26">
        <v>0</v>
      </c>
      <c r="S1868" s="26">
        <v>0</v>
      </c>
      <c r="T1868" s="26">
        <v>0</v>
      </c>
      <c r="U1868" s="26">
        <v>0</v>
      </c>
      <c r="V1868" s="26">
        <v>0</v>
      </c>
      <c r="W1868" s="26">
        <v>0</v>
      </c>
      <c r="X1868" s="26">
        <v>0</v>
      </c>
      <c r="Y1868" s="26">
        <v>0</v>
      </c>
      <c r="Z1868" s="26">
        <v>0</v>
      </c>
      <c r="AA1868" s="26">
        <v>0</v>
      </c>
      <c r="AB1868" s="26">
        <v>0</v>
      </c>
      <c r="AC1868" s="26">
        <v>0</v>
      </c>
      <c r="AD1868" s="26">
        <v>0</v>
      </c>
      <c r="AE1868" s="26">
        <v>0</v>
      </c>
      <c r="AF1868" s="26">
        <v>0</v>
      </c>
      <c r="AG1868" s="26"/>
      <c r="AH1868" s="26">
        <v>0</v>
      </c>
    </row>
    <row r="1869" spans="1:34" x14ac:dyDescent="0.2">
      <c r="A1869" s="12" t="s">
        <v>232</v>
      </c>
      <c r="B1869" s="12" t="s">
        <v>231</v>
      </c>
      <c r="C1869" s="12" t="s">
        <v>97</v>
      </c>
      <c r="D1869" s="12" t="s">
        <v>19</v>
      </c>
      <c r="E1869" s="12" t="s">
        <v>6</v>
      </c>
      <c r="F1869" s="12" t="s">
        <v>20</v>
      </c>
      <c r="G1869" s="26">
        <v>0</v>
      </c>
      <c r="H1869" s="26">
        <v>0</v>
      </c>
      <c r="I1869" s="26"/>
      <c r="J1869" s="26">
        <v>0</v>
      </c>
      <c r="K1869" s="26"/>
      <c r="L1869" s="26">
        <v>0</v>
      </c>
      <c r="M1869" s="26">
        <v>0</v>
      </c>
      <c r="N1869" s="26">
        <v>0</v>
      </c>
      <c r="O1869" s="26">
        <v>0</v>
      </c>
      <c r="P1869" s="26">
        <v>0</v>
      </c>
      <c r="Q1869" s="26">
        <v>0</v>
      </c>
      <c r="R1869" s="26">
        <v>0</v>
      </c>
      <c r="S1869" s="26">
        <v>0</v>
      </c>
      <c r="T1869" s="26">
        <v>0</v>
      </c>
      <c r="U1869" s="26">
        <v>0</v>
      </c>
      <c r="V1869" s="26">
        <v>0</v>
      </c>
      <c r="W1869" s="26">
        <v>0</v>
      </c>
      <c r="X1869" s="26">
        <v>0</v>
      </c>
      <c r="Y1869" s="26">
        <v>0</v>
      </c>
      <c r="Z1869" s="26">
        <v>0</v>
      </c>
      <c r="AA1869" s="26">
        <v>0</v>
      </c>
      <c r="AB1869" s="26">
        <v>0</v>
      </c>
      <c r="AC1869" s="26">
        <v>0</v>
      </c>
      <c r="AD1869" s="26">
        <v>0</v>
      </c>
      <c r="AE1869" s="26">
        <v>0</v>
      </c>
      <c r="AF1869" s="26">
        <v>0</v>
      </c>
      <c r="AG1869" s="26"/>
      <c r="AH1869" s="26">
        <v>0</v>
      </c>
    </row>
    <row r="1870" spans="1:34" x14ac:dyDescent="0.2">
      <c r="A1870" s="12" t="s">
        <v>232</v>
      </c>
      <c r="B1870" s="12" t="s">
        <v>231</v>
      </c>
      <c r="C1870" s="12" t="s">
        <v>98</v>
      </c>
      <c r="D1870" s="12" t="s">
        <v>19</v>
      </c>
      <c r="E1870" s="12" t="s">
        <v>6</v>
      </c>
      <c r="F1870" s="12" t="s">
        <v>20</v>
      </c>
      <c r="G1870" s="26">
        <v>0</v>
      </c>
      <c r="H1870" s="26"/>
      <c r="I1870" s="26"/>
      <c r="J1870" s="26">
        <v>0</v>
      </c>
      <c r="K1870" s="26"/>
      <c r="L1870" s="26"/>
      <c r="M1870" s="26">
        <v>0</v>
      </c>
      <c r="N1870" s="26">
        <v>0</v>
      </c>
      <c r="O1870" s="26">
        <v>0</v>
      </c>
      <c r="P1870" s="26">
        <v>0</v>
      </c>
      <c r="Q1870" s="26">
        <v>0</v>
      </c>
      <c r="R1870" s="26">
        <v>0</v>
      </c>
      <c r="S1870" s="26">
        <v>0</v>
      </c>
      <c r="T1870" s="26">
        <v>0</v>
      </c>
      <c r="U1870" s="26">
        <v>0</v>
      </c>
      <c r="V1870" s="26">
        <v>0</v>
      </c>
      <c r="W1870" s="26">
        <v>0</v>
      </c>
      <c r="X1870" s="26">
        <v>0</v>
      </c>
      <c r="Y1870" s="26">
        <v>0</v>
      </c>
      <c r="Z1870" s="26">
        <v>0</v>
      </c>
      <c r="AA1870" s="26">
        <v>0</v>
      </c>
      <c r="AB1870" s="26">
        <v>0</v>
      </c>
      <c r="AC1870" s="26">
        <v>0</v>
      </c>
      <c r="AD1870" s="26">
        <v>0</v>
      </c>
      <c r="AE1870" s="26">
        <v>0</v>
      </c>
      <c r="AF1870" s="26">
        <v>0</v>
      </c>
      <c r="AG1870" s="26"/>
      <c r="AH1870" s="26">
        <v>0</v>
      </c>
    </row>
    <row r="1871" spans="1:34" x14ac:dyDescent="0.2">
      <c r="A1871" s="12" t="s">
        <v>232</v>
      </c>
      <c r="B1871" s="12" t="s">
        <v>231</v>
      </c>
      <c r="C1871" s="12" t="s">
        <v>99</v>
      </c>
      <c r="D1871" s="12" t="s">
        <v>19</v>
      </c>
      <c r="E1871" s="12" t="s">
        <v>6</v>
      </c>
      <c r="F1871" s="12" t="s">
        <v>20</v>
      </c>
      <c r="G1871" s="26"/>
      <c r="H1871" s="26"/>
      <c r="I1871" s="26"/>
      <c r="J1871" s="26">
        <v>0</v>
      </c>
      <c r="K1871" s="26"/>
      <c r="L1871" s="26">
        <v>0</v>
      </c>
      <c r="M1871" s="26">
        <v>0</v>
      </c>
      <c r="N1871" s="26">
        <v>0</v>
      </c>
      <c r="O1871" s="26">
        <v>0</v>
      </c>
      <c r="P1871" s="26">
        <v>0</v>
      </c>
      <c r="Q1871" s="26">
        <v>0.4</v>
      </c>
      <c r="R1871" s="26">
        <v>0.4</v>
      </c>
      <c r="S1871" s="26">
        <v>0</v>
      </c>
      <c r="T1871" s="26">
        <v>0.4</v>
      </c>
      <c r="U1871" s="26">
        <v>0</v>
      </c>
      <c r="V1871" s="26">
        <v>0</v>
      </c>
      <c r="W1871" s="26">
        <v>0</v>
      </c>
      <c r="X1871" s="26">
        <v>0</v>
      </c>
      <c r="Y1871" s="26">
        <v>0</v>
      </c>
      <c r="Z1871" s="26">
        <v>0</v>
      </c>
      <c r="AA1871" s="26">
        <v>0</v>
      </c>
      <c r="AB1871" s="26">
        <v>0</v>
      </c>
      <c r="AC1871" s="26">
        <v>0</v>
      </c>
      <c r="AD1871" s="26">
        <v>0</v>
      </c>
      <c r="AE1871" s="26">
        <v>0</v>
      </c>
      <c r="AF1871" s="26">
        <v>0</v>
      </c>
      <c r="AG1871" s="26"/>
      <c r="AH1871" s="26">
        <v>0.1</v>
      </c>
    </row>
    <row r="1872" spans="1:34" x14ac:dyDescent="0.2">
      <c r="A1872" s="12" t="s">
        <v>232</v>
      </c>
      <c r="B1872" s="12" t="s">
        <v>231</v>
      </c>
      <c r="C1872" s="12" t="s">
        <v>100</v>
      </c>
      <c r="D1872" s="12" t="s">
        <v>19</v>
      </c>
      <c r="E1872" s="12" t="s">
        <v>6</v>
      </c>
      <c r="F1872" s="12" t="s">
        <v>20</v>
      </c>
      <c r="G1872" s="26"/>
      <c r="H1872" s="26">
        <v>0</v>
      </c>
      <c r="I1872" s="26">
        <v>0</v>
      </c>
      <c r="J1872" s="26">
        <v>237.9</v>
      </c>
      <c r="K1872" s="26">
        <v>465.3</v>
      </c>
      <c r="L1872" s="26">
        <v>1268.4000000000001</v>
      </c>
      <c r="M1872" s="26">
        <v>3252.6</v>
      </c>
      <c r="N1872" s="26">
        <v>1438.3</v>
      </c>
      <c r="O1872" s="26">
        <v>750.6</v>
      </c>
      <c r="P1872" s="26">
        <v>1126.8</v>
      </c>
      <c r="Q1872" s="26">
        <v>1207.5</v>
      </c>
      <c r="R1872" s="26">
        <v>652.29999999999995</v>
      </c>
      <c r="S1872" s="26">
        <v>867</v>
      </c>
      <c r="T1872" s="26">
        <v>1100.0999999999999</v>
      </c>
      <c r="U1872" s="26">
        <v>1067.5</v>
      </c>
      <c r="V1872" s="26">
        <v>968</v>
      </c>
      <c r="W1872" s="26">
        <v>987.5</v>
      </c>
      <c r="X1872" s="26">
        <v>891.1</v>
      </c>
      <c r="Y1872" s="26">
        <v>722.6</v>
      </c>
      <c r="Z1872" s="26">
        <v>894.6</v>
      </c>
      <c r="AA1872" s="26">
        <v>819.9</v>
      </c>
      <c r="AB1872" s="26">
        <v>745.4</v>
      </c>
      <c r="AC1872" s="26">
        <v>667.9</v>
      </c>
      <c r="AD1872" s="26">
        <v>488.2</v>
      </c>
      <c r="AE1872" s="26">
        <v>324.60000000000002</v>
      </c>
      <c r="AF1872" s="26">
        <v>327.10000000000002</v>
      </c>
      <c r="AG1872" s="26"/>
      <c r="AH1872" s="26">
        <v>1130.8</v>
      </c>
    </row>
    <row r="1873" spans="1:34" x14ac:dyDescent="0.2">
      <c r="A1873" s="12" t="s">
        <v>232</v>
      </c>
      <c r="B1873" s="12" t="s">
        <v>231</v>
      </c>
      <c r="C1873" s="12" t="s">
        <v>101</v>
      </c>
      <c r="D1873" s="12" t="s">
        <v>19</v>
      </c>
      <c r="E1873" s="12" t="s">
        <v>6</v>
      </c>
      <c r="F1873" s="12" t="s">
        <v>20</v>
      </c>
      <c r="G1873" s="26">
        <v>0</v>
      </c>
      <c r="H1873" s="26">
        <v>0</v>
      </c>
      <c r="I1873" s="26"/>
      <c r="J1873" s="26">
        <v>0</v>
      </c>
      <c r="K1873" s="26"/>
      <c r="L1873" s="26"/>
      <c r="M1873" s="26"/>
      <c r="N1873" s="26">
        <v>0</v>
      </c>
      <c r="O1873" s="26">
        <v>0.1</v>
      </c>
      <c r="P1873" s="26">
        <v>0</v>
      </c>
      <c r="Q1873" s="26">
        <v>0</v>
      </c>
      <c r="R1873" s="26">
        <v>0</v>
      </c>
      <c r="S1873" s="26">
        <v>0</v>
      </c>
      <c r="T1873" s="26">
        <v>0</v>
      </c>
      <c r="U1873" s="26">
        <v>0</v>
      </c>
      <c r="V1873" s="26">
        <v>0</v>
      </c>
      <c r="W1873" s="26">
        <v>0</v>
      </c>
      <c r="X1873" s="26">
        <v>0</v>
      </c>
      <c r="Y1873" s="26">
        <v>0</v>
      </c>
      <c r="Z1873" s="26">
        <v>0</v>
      </c>
      <c r="AA1873" s="26">
        <v>0</v>
      </c>
      <c r="AB1873" s="26">
        <v>0</v>
      </c>
      <c r="AC1873" s="26">
        <v>0</v>
      </c>
      <c r="AD1873" s="26">
        <v>0</v>
      </c>
      <c r="AE1873" s="26">
        <v>0</v>
      </c>
      <c r="AF1873" s="26">
        <v>0</v>
      </c>
      <c r="AG1873" s="26"/>
      <c r="AH1873" s="26">
        <v>0</v>
      </c>
    </row>
    <row r="1874" spans="1:34" s="12" customFormat="1" x14ac:dyDescent="0.2">
      <c r="A1874" s="12" t="s">
        <v>232</v>
      </c>
      <c r="B1874" s="12" t="s">
        <v>231</v>
      </c>
      <c r="C1874" s="12" t="s">
        <v>102</v>
      </c>
      <c r="D1874" s="12" t="s">
        <v>19</v>
      </c>
      <c r="E1874" s="12" t="s">
        <v>6</v>
      </c>
      <c r="F1874" s="12" t="s">
        <v>20</v>
      </c>
      <c r="G1874" s="26"/>
      <c r="H1874" s="26"/>
      <c r="I1874" s="26"/>
      <c r="J1874" s="26">
        <v>0</v>
      </c>
      <c r="K1874" s="26"/>
      <c r="L1874" s="26"/>
      <c r="M1874" s="26"/>
      <c r="N1874" s="26">
        <v>0</v>
      </c>
      <c r="O1874" s="26">
        <v>0</v>
      </c>
      <c r="P1874" s="26">
        <v>0</v>
      </c>
      <c r="Q1874" s="26">
        <v>0</v>
      </c>
      <c r="R1874" s="26">
        <v>0</v>
      </c>
      <c r="S1874" s="26">
        <v>0</v>
      </c>
      <c r="T1874" s="26">
        <v>0</v>
      </c>
      <c r="U1874" s="26">
        <v>0</v>
      </c>
      <c r="V1874" s="26">
        <v>0</v>
      </c>
      <c r="W1874" s="26">
        <v>0</v>
      </c>
      <c r="X1874" s="26">
        <v>0</v>
      </c>
      <c r="Y1874" s="26">
        <v>0</v>
      </c>
      <c r="Z1874" s="26">
        <v>0</v>
      </c>
      <c r="AA1874" s="26">
        <v>0</v>
      </c>
      <c r="AB1874" s="26">
        <v>0</v>
      </c>
      <c r="AC1874" s="26">
        <v>0</v>
      </c>
      <c r="AD1874" s="26">
        <v>0</v>
      </c>
      <c r="AE1874" s="26">
        <v>0</v>
      </c>
      <c r="AF1874" s="26">
        <v>0</v>
      </c>
      <c r="AG1874" s="26"/>
      <c r="AH1874" s="26">
        <v>0</v>
      </c>
    </row>
    <row r="1875" spans="1:34" x14ac:dyDescent="0.2">
      <c r="A1875" s="12" t="s">
        <v>232</v>
      </c>
      <c r="B1875" s="12" t="s">
        <v>231</v>
      </c>
      <c r="C1875" s="12" t="s">
        <v>103</v>
      </c>
      <c r="D1875" s="12" t="s">
        <v>19</v>
      </c>
      <c r="E1875" s="12" t="s">
        <v>6</v>
      </c>
      <c r="F1875" s="12" t="s">
        <v>20</v>
      </c>
      <c r="G1875" s="26"/>
      <c r="H1875" s="26"/>
      <c r="I1875" s="26"/>
      <c r="J1875" s="26">
        <v>0</v>
      </c>
      <c r="K1875" s="26"/>
      <c r="L1875" s="26"/>
      <c r="M1875" s="26"/>
      <c r="N1875" s="26">
        <v>0</v>
      </c>
      <c r="O1875" s="26">
        <v>0</v>
      </c>
      <c r="P1875" s="26">
        <v>0</v>
      </c>
      <c r="Q1875" s="26">
        <v>0</v>
      </c>
      <c r="R1875" s="26"/>
      <c r="S1875" s="26"/>
      <c r="T1875" s="26"/>
      <c r="U1875" s="26"/>
      <c r="V1875" s="26"/>
      <c r="W1875" s="26"/>
      <c r="X1875" s="26"/>
      <c r="Y1875" s="26">
        <v>0</v>
      </c>
      <c r="Z1875" s="26">
        <v>0</v>
      </c>
      <c r="AA1875" s="26">
        <v>0</v>
      </c>
      <c r="AB1875" s="26">
        <v>0</v>
      </c>
      <c r="AC1875" s="26">
        <v>0</v>
      </c>
      <c r="AD1875" s="26">
        <v>0</v>
      </c>
      <c r="AE1875" s="26">
        <v>0</v>
      </c>
      <c r="AF1875" s="26">
        <v>0</v>
      </c>
      <c r="AG1875" s="26"/>
      <c r="AH1875" s="26">
        <v>0</v>
      </c>
    </row>
    <row r="1876" spans="1:34" x14ac:dyDescent="0.2">
      <c r="A1876" s="12" t="s">
        <v>232</v>
      </c>
      <c r="B1876" s="12" t="s">
        <v>231</v>
      </c>
      <c r="C1876" s="12" t="s">
        <v>104</v>
      </c>
      <c r="D1876" s="12" t="s">
        <v>19</v>
      </c>
      <c r="E1876" s="12" t="s">
        <v>6</v>
      </c>
      <c r="F1876" s="12" t="s">
        <v>20</v>
      </c>
      <c r="G1876" s="26"/>
      <c r="H1876" s="26"/>
      <c r="I1876" s="26"/>
      <c r="J1876" s="26">
        <v>132.6</v>
      </c>
      <c r="K1876" s="26">
        <v>262.2</v>
      </c>
      <c r="L1876" s="26">
        <v>225.6</v>
      </c>
      <c r="M1876" s="26">
        <v>530.4</v>
      </c>
      <c r="N1876" s="26">
        <v>778.8</v>
      </c>
      <c r="O1876" s="26">
        <v>651</v>
      </c>
      <c r="P1876" s="26">
        <v>399</v>
      </c>
      <c r="Q1876" s="26">
        <v>960</v>
      </c>
      <c r="R1876" s="26">
        <v>409.2</v>
      </c>
      <c r="S1876" s="26">
        <v>870.2</v>
      </c>
      <c r="T1876" s="26">
        <v>1621.4</v>
      </c>
      <c r="U1876" s="26">
        <v>387</v>
      </c>
      <c r="V1876" s="26">
        <v>697.2</v>
      </c>
      <c r="W1876" s="26">
        <v>691.2</v>
      </c>
      <c r="X1876" s="26">
        <v>524.79999999999995</v>
      </c>
      <c r="Y1876" s="26">
        <v>383.8</v>
      </c>
      <c r="Z1876" s="26">
        <v>263.8</v>
      </c>
      <c r="AA1876" s="26">
        <v>161.80000000000001</v>
      </c>
      <c r="AB1876" s="26">
        <v>108.4</v>
      </c>
      <c r="AC1876" s="26">
        <v>80.900000000000006</v>
      </c>
      <c r="AD1876" s="26">
        <v>50.9</v>
      </c>
      <c r="AE1876" s="26">
        <v>22</v>
      </c>
      <c r="AF1876" s="26">
        <v>0</v>
      </c>
      <c r="AG1876" s="26"/>
      <c r="AH1876" s="26">
        <v>697.2</v>
      </c>
    </row>
    <row r="1877" spans="1:34" x14ac:dyDescent="0.2">
      <c r="A1877" s="12" t="s">
        <v>232</v>
      </c>
      <c r="B1877" s="12" t="s">
        <v>231</v>
      </c>
      <c r="C1877" s="12" t="s">
        <v>105</v>
      </c>
      <c r="D1877" s="12" t="s">
        <v>19</v>
      </c>
      <c r="E1877" s="12" t="s">
        <v>6</v>
      </c>
      <c r="F1877" s="12" t="s">
        <v>20</v>
      </c>
      <c r="G1877" s="26"/>
      <c r="H1877" s="26"/>
      <c r="I1877" s="26"/>
      <c r="J1877" s="26">
        <v>4.3</v>
      </c>
      <c r="K1877" s="26"/>
      <c r="L1877" s="26"/>
      <c r="M1877" s="26">
        <v>5.7</v>
      </c>
      <c r="N1877" s="26">
        <v>4.8</v>
      </c>
      <c r="O1877" s="26">
        <v>2.7</v>
      </c>
      <c r="P1877" s="26">
        <v>6</v>
      </c>
      <c r="Q1877" s="26">
        <v>0</v>
      </c>
      <c r="R1877" s="26">
        <v>0</v>
      </c>
      <c r="S1877" s="26">
        <v>8.4</v>
      </c>
      <c r="T1877" s="26">
        <v>8.4</v>
      </c>
      <c r="U1877" s="26">
        <v>4.5</v>
      </c>
      <c r="V1877" s="26">
        <v>1</v>
      </c>
      <c r="W1877" s="26">
        <v>1.1000000000000001</v>
      </c>
      <c r="X1877" s="26">
        <v>0.9</v>
      </c>
      <c r="Y1877" s="26">
        <v>0.5</v>
      </c>
      <c r="Z1877" s="26">
        <v>0.4</v>
      </c>
      <c r="AA1877" s="26">
        <v>0.4</v>
      </c>
      <c r="AB1877" s="26">
        <v>0</v>
      </c>
      <c r="AC1877" s="26">
        <v>0.9</v>
      </c>
      <c r="AD1877" s="26">
        <v>0</v>
      </c>
      <c r="AE1877" s="26">
        <v>0</v>
      </c>
      <c r="AF1877" s="26">
        <v>0</v>
      </c>
      <c r="AG1877" s="26"/>
      <c r="AH1877" s="26">
        <v>3.4</v>
      </c>
    </row>
    <row r="1878" spans="1:34" x14ac:dyDescent="0.2">
      <c r="A1878" s="12" t="s">
        <v>232</v>
      </c>
      <c r="B1878" s="12" t="s">
        <v>231</v>
      </c>
      <c r="C1878" s="12" t="s">
        <v>106</v>
      </c>
      <c r="D1878" s="12" t="s">
        <v>19</v>
      </c>
      <c r="E1878" s="12" t="s">
        <v>6</v>
      </c>
      <c r="F1878" s="12" t="s">
        <v>20</v>
      </c>
      <c r="G1878" s="26"/>
      <c r="H1878" s="26"/>
      <c r="I1878" s="26"/>
      <c r="J1878" s="26">
        <v>0</v>
      </c>
      <c r="K1878" s="26"/>
      <c r="L1878" s="26"/>
      <c r="M1878" s="26">
        <v>0</v>
      </c>
      <c r="N1878" s="26">
        <v>0</v>
      </c>
      <c r="O1878" s="26">
        <v>13.5</v>
      </c>
      <c r="P1878" s="26">
        <v>0</v>
      </c>
      <c r="Q1878" s="26">
        <v>0</v>
      </c>
      <c r="R1878" s="26">
        <v>0</v>
      </c>
      <c r="S1878" s="26">
        <v>0</v>
      </c>
      <c r="T1878" s="26">
        <v>0</v>
      </c>
      <c r="U1878" s="26">
        <v>0</v>
      </c>
      <c r="V1878" s="26">
        <v>0</v>
      </c>
      <c r="W1878" s="26">
        <v>0</v>
      </c>
      <c r="X1878" s="26">
        <v>0</v>
      </c>
      <c r="Y1878" s="26">
        <v>0</v>
      </c>
      <c r="Z1878" s="26">
        <v>0</v>
      </c>
      <c r="AA1878" s="26">
        <v>0</v>
      </c>
      <c r="AB1878" s="26">
        <v>0</v>
      </c>
      <c r="AC1878" s="26">
        <v>0</v>
      </c>
      <c r="AD1878" s="26">
        <v>0</v>
      </c>
      <c r="AE1878" s="26">
        <v>0</v>
      </c>
      <c r="AF1878" s="26"/>
      <c r="AG1878" s="26"/>
      <c r="AH1878" s="26">
        <v>3.4</v>
      </c>
    </row>
    <row r="1879" spans="1:34" x14ac:dyDescent="0.2">
      <c r="A1879" s="12" t="s">
        <v>232</v>
      </c>
      <c r="B1879" s="12" t="s">
        <v>231</v>
      </c>
      <c r="C1879" s="12" t="s">
        <v>107</v>
      </c>
      <c r="D1879" s="12" t="s">
        <v>19</v>
      </c>
      <c r="E1879" s="12" t="s">
        <v>6</v>
      </c>
      <c r="F1879" s="12" t="s">
        <v>20</v>
      </c>
      <c r="G1879" s="26"/>
      <c r="H1879" s="26"/>
      <c r="I1879" s="26"/>
      <c r="J1879" s="26">
        <v>0</v>
      </c>
      <c r="K1879" s="26"/>
      <c r="L1879" s="26"/>
      <c r="M1879" s="26"/>
      <c r="N1879" s="26">
        <v>0.6</v>
      </c>
      <c r="O1879" s="26">
        <v>0.6</v>
      </c>
      <c r="P1879" s="26">
        <v>1.2</v>
      </c>
      <c r="Q1879" s="26">
        <v>0.6</v>
      </c>
      <c r="R1879" s="26">
        <v>0.6</v>
      </c>
      <c r="S1879" s="26">
        <v>1.8</v>
      </c>
      <c r="T1879" s="26">
        <v>0.6</v>
      </c>
      <c r="U1879" s="26">
        <v>0</v>
      </c>
      <c r="V1879" s="26">
        <v>0</v>
      </c>
      <c r="W1879" s="26">
        <v>0</v>
      </c>
      <c r="X1879" s="26">
        <v>0</v>
      </c>
      <c r="Y1879" s="26">
        <v>0</v>
      </c>
      <c r="Z1879" s="26">
        <v>0</v>
      </c>
      <c r="AA1879" s="26">
        <v>0</v>
      </c>
      <c r="AB1879" s="26">
        <v>0</v>
      </c>
      <c r="AC1879" s="26">
        <v>0</v>
      </c>
      <c r="AD1879" s="26">
        <v>0</v>
      </c>
      <c r="AE1879" s="26">
        <v>0</v>
      </c>
      <c r="AF1879" s="26">
        <v>0</v>
      </c>
      <c r="AG1879" s="26"/>
      <c r="AH1879" s="26">
        <v>0.8</v>
      </c>
    </row>
    <row r="1880" spans="1:34" x14ac:dyDescent="0.2">
      <c r="A1880" s="12" t="s">
        <v>232</v>
      </c>
      <c r="B1880" s="12" t="s">
        <v>231</v>
      </c>
      <c r="C1880" s="12" t="s">
        <v>108</v>
      </c>
      <c r="D1880" s="12" t="s">
        <v>19</v>
      </c>
      <c r="E1880" s="12" t="s">
        <v>6</v>
      </c>
      <c r="F1880" s="12" t="s">
        <v>20</v>
      </c>
      <c r="G1880" s="26">
        <v>0</v>
      </c>
      <c r="H1880" s="26"/>
      <c r="I1880" s="26"/>
      <c r="J1880" s="26">
        <v>0</v>
      </c>
      <c r="K1880" s="26"/>
      <c r="L1880" s="26"/>
      <c r="M1880" s="26"/>
      <c r="N1880" s="26">
        <v>0</v>
      </c>
      <c r="O1880" s="26">
        <v>0</v>
      </c>
      <c r="P1880" s="26">
        <v>0</v>
      </c>
      <c r="Q1880" s="26">
        <v>0</v>
      </c>
      <c r="R1880" s="26">
        <v>0</v>
      </c>
      <c r="S1880" s="26">
        <v>0</v>
      </c>
      <c r="T1880" s="26">
        <v>0</v>
      </c>
      <c r="U1880" s="26">
        <v>0</v>
      </c>
      <c r="V1880" s="26">
        <v>0</v>
      </c>
      <c r="W1880" s="26">
        <v>0</v>
      </c>
      <c r="X1880" s="26">
        <v>0</v>
      </c>
      <c r="Y1880" s="26">
        <v>0</v>
      </c>
      <c r="Z1880" s="26">
        <v>0</v>
      </c>
      <c r="AA1880" s="26">
        <v>0</v>
      </c>
      <c r="AB1880" s="26">
        <v>0</v>
      </c>
      <c r="AC1880" s="26">
        <v>0</v>
      </c>
      <c r="AD1880" s="26">
        <v>0</v>
      </c>
      <c r="AE1880" s="26">
        <v>0</v>
      </c>
      <c r="AF1880" s="26">
        <v>0</v>
      </c>
      <c r="AG1880" s="26"/>
      <c r="AH1880" s="26">
        <v>0</v>
      </c>
    </row>
    <row r="1881" spans="1:34" x14ac:dyDescent="0.2">
      <c r="A1881" s="12" t="s">
        <v>232</v>
      </c>
      <c r="B1881" s="12" t="s">
        <v>231</v>
      </c>
      <c r="C1881" s="12" t="s">
        <v>109</v>
      </c>
      <c r="D1881" s="12" t="s">
        <v>19</v>
      </c>
      <c r="E1881" s="12" t="s">
        <v>6</v>
      </c>
      <c r="F1881" s="12" t="s">
        <v>20</v>
      </c>
      <c r="G1881" s="26"/>
      <c r="H1881" s="26"/>
      <c r="I1881" s="26"/>
      <c r="J1881" s="26">
        <v>0</v>
      </c>
      <c r="K1881" s="26">
        <v>0</v>
      </c>
      <c r="L1881" s="26">
        <v>0</v>
      </c>
      <c r="M1881" s="26">
        <v>0</v>
      </c>
      <c r="N1881" s="26">
        <v>0</v>
      </c>
      <c r="O1881" s="26">
        <v>0</v>
      </c>
      <c r="P1881" s="26">
        <v>0</v>
      </c>
      <c r="Q1881" s="26">
        <v>0</v>
      </c>
      <c r="R1881" s="26">
        <v>0</v>
      </c>
      <c r="S1881" s="26">
        <v>0</v>
      </c>
      <c r="T1881" s="26">
        <v>0</v>
      </c>
      <c r="U1881" s="26">
        <v>0</v>
      </c>
      <c r="V1881" s="26">
        <v>0</v>
      </c>
      <c r="W1881" s="26">
        <v>0</v>
      </c>
      <c r="X1881" s="26">
        <v>0</v>
      </c>
      <c r="Y1881" s="26">
        <v>0</v>
      </c>
      <c r="Z1881" s="26">
        <v>0</v>
      </c>
      <c r="AA1881" s="26">
        <v>0</v>
      </c>
      <c r="AB1881" s="26">
        <v>0</v>
      </c>
      <c r="AC1881" s="26">
        <v>0</v>
      </c>
      <c r="AD1881" s="26">
        <v>0</v>
      </c>
      <c r="AE1881" s="26">
        <v>0</v>
      </c>
      <c r="AF1881" s="26">
        <v>0</v>
      </c>
      <c r="AG1881" s="26"/>
      <c r="AH1881" s="26">
        <v>0</v>
      </c>
    </row>
    <row r="1882" spans="1:34" x14ac:dyDescent="0.2">
      <c r="A1882" s="12" t="s">
        <v>232</v>
      </c>
      <c r="B1882" s="12" t="s">
        <v>231</v>
      </c>
      <c r="C1882" s="12" t="s">
        <v>110</v>
      </c>
      <c r="D1882" s="12" t="s">
        <v>19</v>
      </c>
      <c r="E1882" s="12" t="s">
        <v>6</v>
      </c>
      <c r="F1882" s="12" t="s">
        <v>20</v>
      </c>
      <c r="G1882" s="26"/>
      <c r="H1882" s="26"/>
      <c r="I1882" s="26"/>
      <c r="J1882" s="26">
        <v>0</v>
      </c>
      <c r="K1882" s="26"/>
      <c r="L1882" s="26"/>
      <c r="M1882" s="26">
        <v>0.1</v>
      </c>
      <c r="N1882" s="26">
        <v>0</v>
      </c>
      <c r="O1882" s="26">
        <v>1.7</v>
      </c>
      <c r="P1882" s="26">
        <v>0</v>
      </c>
      <c r="Q1882" s="26">
        <v>0</v>
      </c>
      <c r="R1882" s="26">
        <v>2.1</v>
      </c>
      <c r="S1882" s="26">
        <v>0</v>
      </c>
      <c r="T1882" s="26">
        <v>0</v>
      </c>
      <c r="U1882" s="26">
        <v>8.1999999999999993</v>
      </c>
      <c r="V1882" s="26">
        <v>0</v>
      </c>
      <c r="W1882" s="26">
        <v>0</v>
      </c>
      <c r="X1882" s="26">
        <v>0</v>
      </c>
      <c r="Y1882" s="26">
        <v>0</v>
      </c>
      <c r="Z1882" s="26">
        <v>0</v>
      </c>
      <c r="AA1882" s="26">
        <v>0</v>
      </c>
      <c r="AB1882" s="26">
        <v>0</v>
      </c>
      <c r="AC1882" s="26">
        <v>0</v>
      </c>
      <c r="AD1882" s="26">
        <v>0</v>
      </c>
      <c r="AE1882" s="26">
        <v>0</v>
      </c>
      <c r="AF1882" s="26">
        <v>0</v>
      </c>
      <c r="AG1882" s="26"/>
      <c r="AH1882" s="26">
        <v>0.4</v>
      </c>
    </row>
    <row r="1883" spans="1:34" x14ac:dyDescent="0.2">
      <c r="A1883" s="12" t="s">
        <v>232</v>
      </c>
      <c r="B1883" s="12" t="s">
        <v>231</v>
      </c>
      <c r="C1883" s="12" t="s">
        <v>111</v>
      </c>
      <c r="D1883" s="12" t="s">
        <v>19</v>
      </c>
      <c r="E1883" s="12" t="s">
        <v>6</v>
      </c>
      <c r="F1883" s="12" t="s">
        <v>20</v>
      </c>
      <c r="G1883" s="26"/>
      <c r="H1883" s="26"/>
      <c r="I1883" s="26"/>
      <c r="J1883" s="26">
        <v>0</v>
      </c>
      <c r="K1883" s="26"/>
      <c r="L1883" s="26"/>
      <c r="M1883" s="26">
        <v>0</v>
      </c>
      <c r="N1883" s="26">
        <v>0</v>
      </c>
      <c r="O1883" s="26">
        <v>0</v>
      </c>
      <c r="P1883" s="26">
        <v>0</v>
      </c>
      <c r="Q1883" s="26">
        <v>0</v>
      </c>
      <c r="R1883" s="26">
        <v>0</v>
      </c>
      <c r="S1883" s="26">
        <v>0</v>
      </c>
      <c r="T1883" s="26">
        <v>0</v>
      </c>
      <c r="U1883" s="26">
        <v>0</v>
      </c>
      <c r="V1883" s="26">
        <v>0</v>
      </c>
      <c r="W1883" s="26">
        <v>0</v>
      </c>
      <c r="X1883" s="26">
        <v>0</v>
      </c>
      <c r="Y1883" s="26">
        <v>0</v>
      </c>
      <c r="Z1883" s="26">
        <v>0</v>
      </c>
      <c r="AA1883" s="26">
        <v>0</v>
      </c>
      <c r="AB1883" s="26">
        <v>0</v>
      </c>
      <c r="AC1883" s="26">
        <v>0</v>
      </c>
      <c r="AD1883" s="26">
        <v>0</v>
      </c>
      <c r="AE1883" s="26">
        <v>0</v>
      </c>
      <c r="AF1883" s="26">
        <v>0</v>
      </c>
      <c r="AG1883" s="26"/>
      <c r="AH1883" s="26">
        <v>0</v>
      </c>
    </row>
    <row r="1884" spans="1:34" x14ac:dyDescent="0.2">
      <c r="A1884" s="12" t="s">
        <v>232</v>
      </c>
      <c r="B1884" s="12" t="s">
        <v>231</v>
      </c>
      <c r="C1884" s="12" t="s">
        <v>112</v>
      </c>
      <c r="D1884" s="12" t="s">
        <v>19</v>
      </c>
      <c r="E1884" s="12" t="s">
        <v>6</v>
      </c>
      <c r="F1884" s="12" t="s">
        <v>20</v>
      </c>
      <c r="G1884" s="26">
        <v>0</v>
      </c>
      <c r="H1884" s="26">
        <v>0</v>
      </c>
      <c r="I1884" s="26"/>
      <c r="J1884" s="26">
        <v>3.4</v>
      </c>
      <c r="K1884" s="26"/>
      <c r="L1884" s="26"/>
      <c r="M1884" s="26"/>
      <c r="N1884" s="26">
        <v>3.8</v>
      </c>
      <c r="O1884" s="26">
        <v>3.1</v>
      </c>
      <c r="P1884" s="26">
        <v>2.5</v>
      </c>
      <c r="Q1884" s="26">
        <v>2</v>
      </c>
      <c r="R1884" s="26">
        <v>2</v>
      </c>
      <c r="S1884" s="26">
        <v>2.1</v>
      </c>
      <c r="T1884" s="26">
        <v>2.1</v>
      </c>
      <c r="U1884" s="26">
        <v>2</v>
      </c>
      <c r="V1884" s="26">
        <v>2</v>
      </c>
      <c r="W1884" s="26">
        <v>1.7</v>
      </c>
      <c r="X1884" s="26">
        <v>0</v>
      </c>
      <c r="Y1884" s="26">
        <v>0</v>
      </c>
      <c r="Z1884" s="26">
        <v>0</v>
      </c>
      <c r="AA1884" s="26">
        <v>0</v>
      </c>
      <c r="AB1884" s="26">
        <v>0</v>
      </c>
      <c r="AC1884" s="26">
        <v>0</v>
      </c>
      <c r="AD1884" s="26">
        <v>0</v>
      </c>
      <c r="AE1884" s="26">
        <v>0</v>
      </c>
      <c r="AF1884" s="26">
        <v>0</v>
      </c>
      <c r="AG1884" s="26"/>
      <c r="AH1884" s="26">
        <v>2.9</v>
      </c>
    </row>
    <row r="1885" spans="1:34" x14ac:dyDescent="0.2">
      <c r="A1885" s="12" t="s">
        <v>232</v>
      </c>
      <c r="B1885" s="12" t="s">
        <v>231</v>
      </c>
      <c r="C1885" s="12" t="s">
        <v>113</v>
      </c>
      <c r="D1885" s="12" t="s">
        <v>19</v>
      </c>
      <c r="E1885" s="12" t="s">
        <v>6</v>
      </c>
      <c r="F1885" s="12" t="s">
        <v>20</v>
      </c>
      <c r="G1885" s="26">
        <v>0</v>
      </c>
      <c r="H1885" s="26">
        <v>0</v>
      </c>
      <c r="I1885" s="26"/>
      <c r="J1885" s="26">
        <v>0</v>
      </c>
      <c r="K1885" s="26"/>
      <c r="L1885" s="26"/>
      <c r="M1885" s="26"/>
      <c r="N1885" s="26">
        <v>0</v>
      </c>
      <c r="O1885" s="26">
        <v>0</v>
      </c>
      <c r="P1885" s="26">
        <v>0</v>
      </c>
      <c r="Q1885" s="26">
        <v>0</v>
      </c>
      <c r="R1885" s="26">
        <v>0</v>
      </c>
      <c r="S1885" s="26">
        <v>0</v>
      </c>
      <c r="T1885" s="26"/>
      <c r="U1885" s="26"/>
      <c r="V1885" s="26">
        <v>0</v>
      </c>
      <c r="W1885" s="26">
        <v>0</v>
      </c>
      <c r="X1885" s="26">
        <v>0</v>
      </c>
      <c r="Y1885" s="26">
        <v>0</v>
      </c>
      <c r="Z1885" s="26">
        <v>0</v>
      </c>
      <c r="AA1885" s="26">
        <v>0</v>
      </c>
      <c r="AB1885" s="26">
        <v>0</v>
      </c>
      <c r="AC1885" s="26">
        <v>0</v>
      </c>
      <c r="AD1885" s="26">
        <v>0</v>
      </c>
      <c r="AE1885" s="26">
        <v>0</v>
      </c>
      <c r="AF1885" s="26">
        <v>0</v>
      </c>
      <c r="AG1885" s="26"/>
      <c r="AH1885" s="26">
        <v>0</v>
      </c>
    </row>
    <row r="1886" spans="1:34" x14ac:dyDescent="0.2">
      <c r="A1886" s="12" t="s">
        <v>232</v>
      </c>
      <c r="B1886" s="12" t="s">
        <v>231</v>
      </c>
      <c r="C1886" s="12" t="s">
        <v>114</v>
      </c>
      <c r="D1886" s="12" t="s">
        <v>19</v>
      </c>
      <c r="E1886" s="12" t="s">
        <v>6</v>
      </c>
      <c r="F1886" s="12" t="s">
        <v>20</v>
      </c>
      <c r="G1886" s="26"/>
      <c r="H1886" s="26"/>
      <c r="I1886" s="26"/>
      <c r="J1886" s="26">
        <v>0</v>
      </c>
      <c r="K1886" s="26"/>
      <c r="L1886" s="26"/>
      <c r="M1886" s="26"/>
      <c r="N1886" s="26">
        <v>0.7</v>
      </c>
      <c r="O1886" s="26">
        <v>0.6</v>
      </c>
      <c r="P1886" s="26">
        <v>0.6</v>
      </c>
      <c r="Q1886" s="26">
        <v>2.2000000000000002</v>
      </c>
      <c r="R1886" s="26">
        <v>4.2</v>
      </c>
      <c r="S1886" s="26">
        <v>2.9</v>
      </c>
      <c r="T1886" s="26">
        <v>0.8</v>
      </c>
      <c r="U1886" s="26">
        <v>0</v>
      </c>
      <c r="V1886" s="26">
        <v>0</v>
      </c>
      <c r="W1886" s="26">
        <v>0</v>
      </c>
      <c r="X1886" s="26">
        <v>0</v>
      </c>
      <c r="Y1886" s="26">
        <v>0</v>
      </c>
      <c r="Z1886" s="26">
        <v>0</v>
      </c>
      <c r="AA1886" s="26">
        <v>0</v>
      </c>
      <c r="AB1886" s="26">
        <v>0</v>
      </c>
      <c r="AC1886" s="26">
        <v>0</v>
      </c>
      <c r="AD1886" s="26">
        <v>0</v>
      </c>
      <c r="AE1886" s="26">
        <v>0</v>
      </c>
      <c r="AF1886" s="26">
        <v>0</v>
      </c>
      <c r="AG1886" s="26"/>
      <c r="AH1886" s="26">
        <v>1</v>
      </c>
    </row>
    <row r="1887" spans="1:34" x14ac:dyDescent="0.2">
      <c r="A1887" s="12" t="s">
        <v>232</v>
      </c>
      <c r="B1887" s="12" t="s">
        <v>231</v>
      </c>
      <c r="C1887" s="12" t="s">
        <v>115</v>
      </c>
      <c r="D1887" s="12" t="s">
        <v>19</v>
      </c>
      <c r="E1887" s="12" t="s">
        <v>6</v>
      </c>
      <c r="F1887" s="12" t="s">
        <v>20</v>
      </c>
      <c r="G1887" s="26"/>
      <c r="H1887" s="26"/>
      <c r="I1887" s="26"/>
      <c r="J1887" s="26">
        <v>0</v>
      </c>
      <c r="K1887" s="26"/>
      <c r="L1887" s="26"/>
      <c r="M1887" s="26"/>
      <c r="N1887" s="26">
        <v>0</v>
      </c>
      <c r="O1887" s="26">
        <v>0</v>
      </c>
      <c r="P1887" s="26">
        <v>55.8</v>
      </c>
      <c r="Q1887" s="26">
        <v>0</v>
      </c>
      <c r="R1887" s="26">
        <v>0</v>
      </c>
      <c r="S1887" s="26">
        <v>24</v>
      </c>
      <c r="T1887" s="26">
        <v>24</v>
      </c>
      <c r="U1887" s="26">
        <v>0</v>
      </c>
      <c r="V1887" s="26">
        <v>0</v>
      </c>
      <c r="W1887" s="26">
        <v>0</v>
      </c>
      <c r="X1887" s="26">
        <v>0</v>
      </c>
      <c r="Y1887" s="26">
        <v>0</v>
      </c>
      <c r="Z1887" s="26">
        <v>0</v>
      </c>
      <c r="AA1887" s="26">
        <v>0</v>
      </c>
      <c r="AB1887" s="26">
        <v>0</v>
      </c>
      <c r="AC1887" s="26">
        <v>0</v>
      </c>
      <c r="AD1887" s="26">
        <v>0</v>
      </c>
      <c r="AE1887" s="26">
        <v>0</v>
      </c>
      <c r="AF1887" s="26">
        <v>0</v>
      </c>
      <c r="AG1887" s="26"/>
      <c r="AH1887" s="26">
        <v>14</v>
      </c>
    </row>
    <row r="1888" spans="1:34" x14ac:dyDescent="0.2">
      <c r="A1888" s="12" t="s">
        <v>232</v>
      </c>
      <c r="B1888" s="12" t="s">
        <v>231</v>
      </c>
      <c r="C1888" s="12" t="s">
        <v>116</v>
      </c>
      <c r="D1888" s="12" t="s">
        <v>19</v>
      </c>
      <c r="E1888" s="12" t="s">
        <v>6</v>
      </c>
      <c r="F1888" s="12" t="s">
        <v>20</v>
      </c>
      <c r="G1888" s="26"/>
      <c r="H1888" s="26"/>
      <c r="I1888" s="26"/>
      <c r="J1888" s="26">
        <v>0</v>
      </c>
      <c r="K1888" s="26"/>
      <c r="L1888" s="26"/>
      <c r="M1888" s="26"/>
      <c r="N1888" s="26">
        <v>0</v>
      </c>
      <c r="O1888" s="26">
        <v>0</v>
      </c>
      <c r="P1888" s="26">
        <v>0</v>
      </c>
      <c r="Q1888" s="26">
        <v>0</v>
      </c>
      <c r="R1888" s="26">
        <v>0</v>
      </c>
      <c r="S1888" s="26">
        <v>0</v>
      </c>
      <c r="T1888" s="26">
        <v>0</v>
      </c>
      <c r="U1888" s="26">
        <v>0</v>
      </c>
      <c r="V1888" s="26">
        <v>0</v>
      </c>
      <c r="W1888" s="26">
        <v>0</v>
      </c>
      <c r="X1888" s="26">
        <v>0</v>
      </c>
      <c r="Y1888" s="26">
        <v>0</v>
      </c>
      <c r="Z1888" s="26">
        <v>0</v>
      </c>
      <c r="AA1888" s="26">
        <v>0</v>
      </c>
      <c r="AB1888" s="26">
        <v>0</v>
      </c>
      <c r="AC1888" s="26">
        <v>0</v>
      </c>
      <c r="AD1888" s="26">
        <v>0</v>
      </c>
      <c r="AE1888" s="26">
        <v>0</v>
      </c>
      <c r="AF1888" s="26">
        <v>0</v>
      </c>
      <c r="AG1888" s="26"/>
      <c r="AH1888" s="26">
        <v>0</v>
      </c>
    </row>
    <row r="1889" spans="1:34" x14ac:dyDescent="0.2">
      <c r="A1889" s="12" t="s">
        <v>232</v>
      </c>
      <c r="B1889" s="12" t="s">
        <v>231</v>
      </c>
      <c r="C1889" s="12" t="s">
        <v>117</v>
      </c>
      <c r="D1889" s="12" t="s">
        <v>19</v>
      </c>
      <c r="E1889" s="12" t="s">
        <v>6</v>
      </c>
      <c r="F1889" s="12" t="s">
        <v>20</v>
      </c>
      <c r="G1889" s="26"/>
      <c r="H1889" s="26"/>
      <c r="I1889" s="26"/>
      <c r="J1889" s="26">
        <v>5.0999999999999996</v>
      </c>
      <c r="K1889" s="26">
        <v>9.8000000000000007</v>
      </c>
      <c r="L1889" s="26">
        <v>3.7</v>
      </c>
      <c r="M1889" s="26">
        <v>0.8</v>
      </c>
      <c r="N1889" s="26">
        <v>0</v>
      </c>
      <c r="O1889" s="26">
        <v>0</v>
      </c>
      <c r="P1889" s="26">
        <v>0</v>
      </c>
      <c r="Q1889" s="26">
        <v>0</v>
      </c>
      <c r="R1889" s="26">
        <v>0</v>
      </c>
      <c r="S1889" s="26">
        <v>0</v>
      </c>
      <c r="T1889" s="26">
        <v>0</v>
      </c>
      <c r="U1889" s="26">
        <v>0</v>
      </c>
      <c r="V1889" s="26">
        <v>0</v>
      </c>
      <c r="W1889" s="26">
        <v>0</v>
      </c>
      <c r="X1889" s="26">
        <v>0</v>
      </c>
      <c r="Y1889" s="26">
        <v>0</v>
      </c>
      <c r="Z1889" s="26">
        <v>0</v>
      </c>
      <c r="AA1889" s="26">
        <v>0</v>
      </c>
      <c r="AB1889" s="26">
        <v>0</v>
      </c>
      <c r="AC1889" s="26">
        <v>0</v>
      </c>
      <c r="AD1889" s="26">
        <v>0</v>
      </c>
      <c r="AE1889" s="26">
        <v>0</v>
      </c>
      <c r="AF1889" s="26">
        <v>0</v>
      </c>
      <c r="AG1889" s="26"/>
      <c r="AH1889" s="26">
        <v>0</v>
      </c>
    </row>
    <row r="1890" spans="1:34" x14ac:dyDescent="0.2">
      <c r="A1890" s="12" t="s">
        <v>232</v>
      </c>
      <c r="B1890" s="12" t="s">
        <v>231</v>
      </c>
      <c r="C1890" s="12" t="s">
        <v>118</v>
      </c>
      <c r="D1890" s="12" t="s">
        <v>19</v>
      </c>
      <c r="E1890" s="12" t="s">
        <v>6</v>
      </c>
      <c r="F1890" s="12" t="s">
        <v>20</v>
      </c>
      <c r="G1890" s="26"/>
      <c r="H1890" s="26"/>
      <c r="I1890" s="26"/>
      <c r="J1890" s="26">
        <v>0</v>
      </c>
      <c r="K1890" s="26"/>
      <c r="L1890" s="26"/>
      <c r="M1890" s="26">
        <v>0</v>
      </c>
      <c r="N1890" s="26">
        <v>0.7</v>
      </c>
      <c r="O1890" s="26">
        <v>0.6</v>
      </c>
      <c r="P1890" s="26">
        <v>0</v>
      </c>
      <c r="Q1890" s="26">
        <v>0</v>
      </c>
      <c r="R1890" s="26">
        <v>0.6</v>
      </c>
      <c r="S1890" s="26">
        <v>0.2</v>
      </c>
      <c r="T1890" s="26">
        <v>2.2000000000000002</v>
      </c>
      <c r="U1890" s="26">
        <v>1.3</v>
      </c>
      <c r="V1890" s="26">
        <v>0</v>
      </c>
      <c r="W1890" s="26">
        <v>0</v>
      </c>
      <c r="X1890" s="26">
        <v>0</v>
      </c>
      <c r="Y1890" s="26">
        <v>0</v>
      </c>
      <c r="Z1890" s="26">
        <v>0</v>
      </c>
      <c r="AA1890" s="26">
        <v>0</v>
      </c>
      <c r="AB1890" s="26">
        <v>0</v>
      </c>
      <c r="AC1890" s="26">
        <v>0</v>
      </c>
      <c r="AD1890" s="26">
        <v>0</v>
      </c>
      <c r="AE1890" s="26">
        <v>0</v>
      </c>
      <c r="AF1890" s="26">
        <v>0</v>
      </c>
      <c r="AG1890" s="26"/>
      <c r="AH1890" s="26">
        <v>0.3</v>
      </c>
    </row>
    <row r="1891" spans="1:34" x14ac:dyDescent="0.2">
      <c r="A1891" s="12" t="s">
        <v>232</v>
      </c>
      <c r="B1891" s="12" t="s">
        <v>231</v>
      </c>
      <c r="C1891" s="12" t="s">
        <v>119</v>
      </c>
      <c r="D1891" s="12" t="s">
        <v>19</v>
      </c>
      <c r="E1891" s="12" t="s">
        <v>6</v>
      </c>
      <c r="F1891" s="12" t="s">
        <v>20</v>
      </c>
      <c r="G1891" s="26"/>
      <c r="H1891" s="26"/>
      <c r="I1891" s="26"/>
      <c r="J1891" s="26">
        <v>0</v>
      </c>
      <c r="K1891" s="26"/>
      <c r="L1891" s="26"/>
      <c r="M1891" s="26"/>
      <c r="N1891" s="26">
        <v>0.8</v>
      </c>
      <c r="O1891" s="26">
        <v>0.8</v>
      </c>
      <c r="P1891" s="26">
        <v>1.4</v>
      </c>
      <c r="Q1891" s="26">
        <v>0.4</v>
      </c>
      <c r="R1891" s="26">
        <v>0.4</v>
      </c>
      <c r="S1891" s="26">
        <v>0</v>
      </c>
      <c r="T1891" s="26">
        <v>0.5</v>
      </c>
      <c r="U1891" s="26">
        <v>0.9</v>
      </c>
      <c r="V1891" s="26">
        <v>0.2</v>
      </c>
      <c r="W1891" s="26">
        <v>0.2</v>
      </c>
      <c r="X1891" s="26">
        <v>0</v>
      </c>
      <c r="Y1891" s="26">
        <v>0</v>
      </c>
      <c r="Z1891" s="26">
        <v>0</v>
      </c>
      <c r="AA1891" s="26">
        <v>0</v>
      </c>
      <c r="AB1891" s="26">
        <v>0</v>
      </c>
      <c r="AC1891" s="26">
        <v>0</v>
      </c>
      <c r="AD1891" s="26">
        <v>0</v>
      </c>
      <c r="AE1891" s="26">
        <v>0</v>
      </c>
      <c r="AF1891" s="26">
        <v>0</v>
      </c>
      <c r="AG1891" s="26"/>
      <c r="AH1891" s="26">
        <v>0.9</v>
      </c>
    </row>
    <row r="1892" spans="1:34" x14ac:dyDescent="0.2">
      <c r="A1892" s="12" t="s">
        <v>232</v>
      </c>
      <c r="B1892" s="12" t="s">
        <v>231</v>
      </c>
      <c r="C1892" s="12" t="s">
        <v>120</v>
      </c>
      <c r="D1892" s="12" t="s">
        <v>19</v>
      </c>
      <c r="E1892" s="12" t="s">
        <v>6</v>
      </c>
      <c r="F1892" s="12" t="s">
        <v>20</v>
      </c>
      <c r="G1892" s="26"/>
      <c r="H1892" s="26"/>
      <c r="I1892" s="26"/>
      <c r="J1892" s="26">
        <v>0.7</v>
      </c>
      <c r="K1892" s="26"/>
      <c r="L1892" s="26">
        <v>0.3</v>
      </c>
      <c r="M1892" s="26">
        <v>1.3</v>
      </c>
      <c r="N1892" s="26">
        <v>0.8</v>
      </c>
      <c r="O1892" s="26">
        <v>0.1</v>
      </c>
      <c r="P1892" s="26">
        <v>0.3</v>
      </c>
      <c r="Q1892" s="26">
        <v>3.9</v>
      </c>
      <c r="R1892" s="26">
        <v>3.1</v>
      </c>
      <c r="S1892" s="26">
        <v>29.3</v>
      </c>
      <c r="T1892" s="26">
        <v>0.1</v>
      </c>
      <c r="U1892" s="26">
        <v>0.1</v>
      </c>
      <c r="V1892" s="26">
        <v>0</v>
      </c>
      <c r="W1892" s="26">
        <v>0</v>
      </c>
      <c r="X1892" s="26">
        <v>0</v>
      </c>
      <c r="Y1892" s="26">
        <v>0</v>
      </c>
      <c r="Z1892" s="26">
        <v>0</v>
      </c>
      <c r="AA1892" s="26">
        <v>0</v>
      </c>
      <c r="AB1892" s="26">
        <v>0</v>
      </c>
      <c r="AC1892" s="26">
        <v>0</v>
      </c>
      <c r="AD1892" s="26">
        <v>0</v>
      </c>
      <c r="AE1892" s="26">
        <v>0</v>
      </c>
      <c r="AF1892" s="26">
        <v>0</v>
      </c>
      <c r="AG1892" s="26"/>
      <c r="AH1892" s="26">
        <v>1.3</v>
      </c>
    </row>
    <row r="1893" spans="1:34" x14ac:dyDescent="0.2">
      <c r="A1893" s="12" t="s">
        <v>232</v>
      </c>
      <c r="B1893" s="12" t="s">
        <v>231</v>
      </c>
      <c r="C1893" s="12" t="s">
        <v>121</v>
      </c>
      <c r="D1893" s="12" t="s">
        <v>19</v>
      </c>
      <c r="E1893" s="12" t="s">
        <v>6</v>
      </c>
      <c r="F1893" s="12" t="s">
        <v>20</v>
      </c>
      <c r="G1893" s="26"/>
      <c r="H1893" s="26"/>
      <c r="I1893" s="26"/>
      <c r="J1893" s="26">
        <v>20.9</v>
      </c>
      <c r="K1893" s="26">
        <v>0</v>
      </c>
      <c r="L1893" s="26">
        <v>9.5</v>
      </c>
      <c r="M1893" s="26">
        <v>20.9</v>
      </c>
      <c r="N1893" s="26">
        <v>9.5</v>
      </c>
      <c r="O1893" s="26">
        <v>9.5</v>
      </c>
      <c r="P1893" s="26">
        <v>13</v>
      </c>
      <c r="Q1893" s="26">
        <v>9.1999999999999993</v>
      </c>
      <c r="R1893" s="26">
        <v>0</v>
      </c>
      <c r="S1893" s="26">
        <v>0</v>
      </c>
      <c r="T1893" s="26">
        <v>34.9</v>
      </c>
      <c r="U1893" s="26">
        <v>7.8</v>
      </c>
      <c r="V1893" s="26">
        <v>9</v>
      </c>
      <c r="W1893" s="26">
        <v>9.6999999999999993</v>
      </c>
      <c r="X1893" s="26">
        <v>8.1999999999999993</v>
      </c>
      <c r="Y1893" s="26">
        <v>4.3</v>
      </c>
      <c r="Z1893" s="26">
        <v>2.4</v>
      </c>
      <c r="AA1893" s="26">
        <v>1.8</v>
      </c>
      <c r="AB1893" s="26">
        <v>0</v>
      </c>
      <c r="AC1893" s="26">
        <v>0</v>
      </c>
      <c r="AD1893" s="26">
        <v>0</v>
      </c>
      <c r="AE1893" s="26">
        <v>0</v>
      </c>
      <c r="AF1893" s="26">
        <v>0</v>
      </c>
      <c r="AG1893" s="26"/>
      <c r="AH1893" s="26">
        <v>10.3</v>
      </c>
    </row>
    <row r="1894" spans="1:34" x14ac:dyDescent="0.2">
      <c r="A1894" s="12" t="s">
        <v>232</v>
      </c>
      <c r="B1894" s="12" t="s">
        <v>231</v>
      </c>
      <c r="C1894" s="12" t="s">
        <v>122</v>
      </c>
      <c r="D1894" s="12" t="s">
        <v>19</v>
      </c>
      <c r="E1894" s="12" t="s">
        <v>6</v>
      </c>
      <c r="F1894" s="12" t="s">
        <v>20</v>
      </c>
      <c r="G1894" s="26"/>
      <c r="H1894" s="26"/>
      <c r="I1894" s="26"/>
      <c r="J1894" s="26">
        <v>0</v>
      </c>
      <c r="K1894" s="26"/>
      <c r="L1894" s="26"/>
      <c r="M1894" s="26"/>
      <c r="N1894" s="26">
        <v>0</v>
      </c>
      <c r="O1894" s="26">
        <v>0</v>
      </c>
      <c r="P1894" s="26">
        <v>0</v>
      </c>
      <c r="Q1894" s="26">
        <v>0</v>
      </c>
      <c r="R1894" s="26">
        <v>0</v>
      </c>
      <c r="S1894" s="26">
        <v>0</v>
      </c>
      <c r="T1894" s="26">
        <v>0</v>
      </c>
      <c r="U1894" s="26">
        <v>0</v>
      </c>
      <c r="V1894" s="26">
        <v>0</v>
      </c>
      <c r="W1894" s="26">
        <v>0</v>
      </c>
      <c r="X1894" s="26">
        <v>0</v>
      </c>
      <c r="Y1894" s="26">
        <v>0</v>
      </c>
      <c r="Z1894" s="26">
        <v>0</v>
      </c>
      <c r="AA1894" s="26">
        <v>0</v>
      </c>
      <c r="AB1894" s="26">
        <v>0</v>
      </c>
      <c r="AC1894" s="26">
        <v>0</v>
      </c>
      <c r="AD1894" s="26">
        <v>0</v>
      </c>
      <c r="AE1894" s="26">
        <v>0</v>
      </c>
      <c r="AF1894" s="26"/>
      <c r="AG1894" s="26"/>
      <c r="AH1894" s="26">
        <v>0</v>
      </c>
    </row>
    <row r="1895" spans="1:34" x14ac:dyDescent="0.2">
      <c r="A1895" s="12" t="s">
        <v>232</v>
      </c>
      <c r="B1895" s="12" t="s">
        <v>231</v>
      </c>
      <c r="C1895" s="12" t="s">
        <v>123</v>
      </c>
      <c r="D1895" s="12" t="s">
        <v>19</v>
      </c>
      <c r="E1895" s="12" t="s">
        <v>6</v>
      </c>
      <c r="F1895" s="12" t="s">
        <v>20</v>
      </c>
      <c r="G1895" s="26"/>
      <c r="H1895" s="26"/>
      <c r="I1895" s="26"/>
      <c r="J1895" s="26">
        <v>0</v>
      </c>
      <c r="K1895" s="26"/>
      <c r="L1895" s="26">
        <v>0</v>
      </c>
      <c r="M1895" s="26">
        <v>0</v>
      </c>
      <c r="N1895" s="26">
        <v>0</v>
      </c>
      <c r="O1895" s="26">
        <v>0</v>
      </c>
      <c r="P1895" s="26">
        <v>0</v>
      </c>
      <c r="Q1895" s="26">
        <v>0</v>
      </c>
      <c r="R1895" s="26">
        <v>0</v>
      </c>
      <c r="S1895" s="26">
        <v>0</v>
      </c>
      <c r="T1895" s="26">
        <v>0</v>
      </c>
      <c r="U1895" s="26">
        <v>0</v>
      </c>
      <c r="V1895" s="26">
        <v>0</v>
      </c>
      <c r="W1895" s="26">
        <v>0</v>
      </c>
      <c r="X1895" s="26">
        <v>0</v>
      </c>
      <c r="Y1895" s="26">
        <v>0</v>
      </c>
      <c r="Z1895" s="26">
        <v>0</v>
      </c>
      <c r="AA1895" s="26">
        <v>0</v>
      </c>
      <c r="AB1895" s="26">
        <v>0</v>
      </c>
      <c r="AC1895" s="26">
        <v>0</v>
      </c>
      <c r="AD1895" s="26">
        <v>0</v>
      </c>
      <c r="AE1895" s="26">
        <v>0</v>
      </c>
      <c r="AF1895" s="26">
        <v>0</v>
      </c>
      <c r="AG1895" s="26"/>
      <c r="AH1895" s="26">
        <v>0</v>
      </c>
    </row>
    <row r="1896" spans="1:34" x14ac:dyDescent="0.2">
      <c r="A1896" s="12" t="s">
        <v>232</v>
      </c>
      <c r="B1896" s="12" t="s">
        <v>231</v>
      </c>
      <c r="C1896" s="12" t="s">
        <v>124</v>
      </c>
      <c r="D1896" s="12" t="s">
        <v>19</v>
      </c>
      <c r="E1896" s="12" t="s">
        <v>6</v>
      </c>
      <c r="F1896" s="12" t="s">
        <v>20</v>
      </c>
      <c r="G1896" s="26"/>
      <c r="H1896" s="26">
        <v>0</v>
      </c>
      <c r="I1896" s="26"/>
      <c r="J1896" s="26">
        <v>16.600000000000001</v>
      </c>
      <c r="K1896" s="26"/>
      <c r="L1896" s="26"/>
      <c r="M1896" s="26"/>
      <c r="N1896" s="26">
        <v>0.7</v>
      </c>
      <c r="O1896" s="26">
        <v>20.8</v>
      </c>
      <c r="P1896" s="26">
        <v>5.2</v>
      </c>
      <c r="Q1896" s="26">
        <v>1.1000000000000001</v>
      </c>
      <c r="R1896" s="26">
        <v>0</v>
      </c>
      <c r="S1896" s="26">
        <v>0</v>
      </c>
      <c r="T1896" s="26">
        <v>0</v>
      </c>
      <c r="U1896" s="26">
        <v>0</v>
      </c>
      <c r="V1896" s="26">
        <v>0</v>
      </c>
      <c r="W1896" s="26">
        <v>0</v>
      </c>
      <c r="X1896" s="26">
        <v>0</v>
      </c>
      <c r="Y1896" s="26">
        <v>0</v>
      </c>
      <c r="Z1896" s="26">
        <v>0</v>
      </c>
      <c r="AA1896" s="26">
        <v>0</v>
      </c>
      <c r="AB1896" s="26">
        <v>0</v>
      </c>
      <c r="AC1896" s="26">
        <v>0</v>
      </c>
      <c r="AD1896" s="26">
        <v>0</v>
      </c>
      <c r="AE1896" s="26">
        <v>0</v>
      </c>
      <c r="AF1896" s="26">
        <v>0</v>
      </c>
      <c r="AG1896" s="26"/>
      <c r="AH1896" s="26">
        <v>7</v>
      </c>
    </row>
    <row r="1897" spans="1:34" x14ac:dyDescent="0.2">
      <c r="A1897" s="12" t="s">
        <v>232</v>
      </c>
      <c r="B1897" s="12" t="s">
        <v>231</v>
      </c>
      <c r="C1897" s="12" t="s">
        <v>126</v>
      </c>
      <c r="D1897" s="12" t="s">
        <v>19</v>
      </c>
      <c r="E1897" s="12" t="s">
        <v>6</v>
      </c>
      <c r="F1897" s="12" t="s">
        <v>20</v>
      </c>
      <c r="G1897" s="26">
        <v>0</v>
      </c>
      <c r="H1897" s="26">
        <v>0</v>
      </c>
      <c r="I1897" s="26">
        <v>0</v>
      </c>
      <c r="J1897" s="26">
        <v>0</v>
      </c>
      <c r="K1897" s="26">
        <v>0</v>
      </c>
      <c r="L1897" s="26">
        <v>0</v>
      </c>
      <c r="M1897" s="26">
        <v>0</v>
      </c>
      <c r="N1897" s="26">
        <v>0</v>
      </c>
      <c r="O1897" s="26">
        <v>0</v>
      </c>
      <c r="P1897" s="26">
        <v>0</v>
      </c>
      <c r="Q1897" s="26">
        <v>0</v>
      </c>
      <c r="R1897" s="26">
        <v>0</v>
      </c>
      <c r="S1897" s="26">
        <v>0</v>
      </c>
      <c r="T1897" s="26">
        <v>0</v>
      </c>
      <c r="U1897" s="26">
        <v>0</v>
      </c>
      <c r="V1897" s="26">
        <v>0</v>
      </c>
      <c r="W1897" s="26">
        <v>0</v>
      </c>
      <c r="X1897" s="26">
        <v>0</v>
      </c>
      <c r="Y1897" s="26">
        <v>0</v>
      </c>
      <c r="Z1897" s="26">
        <v>0</v>
      </c>
      <c r="AA1897" s="26">
        <v>0</v>
      </c>
      <c r="AB1897" s="26">
        <v>0</v>
      </c>
      <c r="AC1897" s="26">
        <v>0</v>
      </c>
      <c r="AD1897" s="26">
        <v>0</v>
      </c>
      <c r="AE1897" s="26">
        <v>0</v>
      </c>
      <c r="AF1897" s="26">
        <v>0</v>
      </c>
      <c r="AG1897" s="26"/>
      <c r="AH1897" s="26">
        <v>0</v>
      </c>
    </row>
    <row r="1898" spans="1:34" x14ac:dyDescent="0.2">
      <c r="A1898" s="12" t="s">
        <v>232</v>
      </c>
      <c r="B1898" s="12" t="s">
        <v>231</v>
      </c>
      <c r="C1898" s="12" t="s">
        <v>127</v>
      </c>
      <c r="D1898" s="12" t="s">
        <v>19</v>
      </c>
      <c r="E1898" s="12" t="s">
        <v>6</v>
      </c>
      <c r="F1898" s="12" t="s">
        <v>20</v>
      </c>
      <c r="G1898" s="26"/>
      <c r="H1898" s="26"/>
      <c r="I1898" s="26"/>
      <c r="J1898" s="26">
        <v>0</v>
      </c>
      <c r="K1898" s="26"/>
      <c r="L1898" s="26"/>
      <c r="M1898" s="26"/>
      <c r="N1898" s="26">
        <v>0.3</v>
      </c>
      <c r="O1898" s="26">
        <v>0.3</v>
      </c>
      <c r="P1898" s="26">
        <v>0.3</v>
      </c>
      <c r="Q1898" s="26">
        <v>0.3</v>
      </c>
      <c r="R1898" s="26">
        <v>0.3</v>
      </c>
      <c r="S1898" s="26">
        <v>0.3</v>
      </c>
      <c r="T1898" s="26">
        <v>0.4</v>
      </c>
      <c r="U1898" s="26">
        <v>0.3</v>
      </c>
      <c r="V1898" s="26">
        <v>0</v>
      </c>
      <c r="W1898" s="26">
        <v>0.1</v>
      </c>
      <c r="X1898" s="26">
        <v>0.1</v>
      </c>
      <c r="Y1898" s="26">
        <v>0</v>
      </c>
      <c r="Z1898" s="26">
        <v>0</v>
      </c>
      <c r="AA1898" s="26">
        <v>0</v>
      </c>
      <c r="AB1898" s="26">
        <v>0</v>
      </c>
      <c r="AC1898" s="26">
        <v>0</v>
      </c>
      <c r="AD1898" s="26">
        <v>0</v>
      </c>
      <c r="AE1898" s="26">
        <v>0</v>
      </c>
      <c r="AF1898" s="26">
        <v>0</v>
      </c>
      <c r="AG1898" s="26"/>
      <c r="AH1898" s="26">
        <v>0.3</v>
      </c>
    </row>
    <row r="1899" spans="1:34" x14ac:dyDescent="0.2">
      <c r="A1899" s="12" t="s">
        <v>232</v>
      </c>
      <c r="B1899" s="12" t="s">
        <v>231</v>
      </c>
      <c r="C1899" s="12" t="s">
        <v>128</v>
      </c>
      <c r="D1899" s="12" t="s">
        <v>19</v>
      </c>
      <c r="E1899" s="12" t="s">
        <v>6</v>
      </c>
      <c r="F1899" s="12" t="s">
        <v>20</v>
      </c>
      <c r="G1899" s="26"/>
      <c r="H1899" s="26"/>
      <c r="I1899" s="26"/>
      <c r="J1899" s="26">
        <v>0</v>
      </c>
      <c r="K1899" s="26"/>
      <c r="L1899" s="26">
        <v>0</v>
      </c>
      <c r="M1899" s="26">
        <v>0</v>
      </c>
      <c r="N1899" s="26">
        <v>0</v>
      </c>
      <c r="O1899" s="26">
        <v>0</v>
      </c>
      <c r="P1899" s="26">
        <v>0</v>
      </c>
      <c r="Q1899" s="26">
        <v>0</v>
      </c>
      <c r="R1899" s="26">
        <v>0</v>
      </c>
      <c r="S1899" s="26">
        <v>0</v>
      </c>
      <c r="T1899" s="26">
        <v>0</v>
      </c>
      <c r="U1899" s="26">
        <v>0</v>
      </c>
      <c r="V1899" s="26">
        <v>0</v>
      </c>
      <c r="W1899" s="26">
        <v>0</v>
      </c>
      <c r="X1899" s="26">
        <v>0</v>
      </c>
      <c r="Y1899" s="26">
        <v>0</v>
      </c>
      <c r="Z1899" s="26">
        <v>0</v>
      </c>
      <c r="AA1899" s="26">
        <v>0</v>
      </c>
      <c r="AB1899" s="26">
        <v>0</v>
      </c>
      <c r="AC1899" s="26">
        <v>0</v>
      </c>
      <c r="AD1899" s="26">
        <v>0</v>
      </c>
      <c r="AE1899" s="26">
        <v>0</v>
      </c>
      <c r="AF1899" s="26">
        <v>0</v>
      </c>
      <c r="AG1899" s="26"/>
      <c r="AH1899" s="26">
        <v>0</v>
      </c>
    </row>
    <row r="1900" spans="1:34" x14ac:dyDescent="0.2">
      <c r="A1900" s="12" t="s">
        <v>232</v>
      </c>
      <c r="B1900" s="12" t="s">
        <v>231</v>
      </c>
      <c r="C1900" s="12" t="s">
        <v>129</v>
      </c>
      <c r="D1900" s="12" t="s">
        <v>19</v>
      </c>
      <c r="E1900" s="12" t="s">
        <v>6</v>
      </c>
      <c r="F1900" s="12" t="s">
        <v>20</v>
      </c>
      <c r="G1900" s="26"/>
      <c r="H1900" s="26"/>
      <c r="I1900" s="26"/>
      <c r="J1900" s="26">
        <v>0</v>
      </c>
      <c r="K1900" s="26"/>
      <c r="L1900" s="26"/>
      <c r="M1900" s="26"/>
      <c r="N1900" s="26">
        <v>0</v>
      </c>
      <c r="O1900" s="26">
        <v>0</v>
      </c>
      <c r="P1900" s="26">
        <v>0</v>
      </c>
      <c r="Q1900" s="26">
        <v>0</v>
      </c>
      <c r="R1900" s="26">
        <v>0</v>
      </c>
      <c r="S1900" s="26">
        <v>0</v>
      </c>
      <c r="T1900" s="26">
        <v>0</v>
      </c>
      <c r="U1900" s="26">
        <v>0</v>
      </c>
      <c r="V1900" s="26">
        <v>0</v>
      </c>
      <c r="W1900" s="26">
        <v>0</v>
      </c>
      <c r="X1900" s="26">
        <v>0</v>
      </c>
      <c r="Y1900" s="26">
        <v>0</v>
      </c>
      <c r="Z1900" s="26">
        <v>0</v>
      </c>
      <c r="AA1900" s="26">
        <v>0</v>
      </c>
      <c r="AB1900" s="26">
        <v>0</v>
      </c>
      <c r="AC1900" s="26">
        <v>0</v>
      </c>
      <c r="AD1900" s="26">
        <v>0</v>
      </c>
      <c r="AE1900" s="26">
        <v>0</v>
      </c>
      <c r="AF1900" s="26">
        <v>0</v>
      </c>
      <c r="AG1900" s="26"/>
      <c r="AH1900" s="26">
        <v>0</v>
      </c>
    </row>
    <row r="1901" spans="1:34" x14ac:dyDescent="0.2">
      <c r="A1901" s="12" t="s">
        <v>232</v>
      </c>
      <c r="B1901" s="12" t="s">
        <v>231</v>
      </c>
      <c r="C1901" s="12" t="s">
        <v>130</v>
      </c>
      <c r="D1901" s="12" t="s">
        <v>19</v>
      </c>
      <c r="E1901" s="12" t="s">
        <v>6</v>
      </c>
      <c r="F1901" s="12" t="s">
        <v>20</v>
      </c>
      <c r="G1901" s="26"/>
      <c r="H1901" s="26">
        <v>0.1</v>
      </c>
      <c r="I1901" s="26"/>
      <c r="J1901" s="26">
        <v>0</v>
      </c>
      <c r="K1901" s="26"/>
      <c r="L1901" s="26"/>
      <c r="M1901" s="26"/>
      <c r="N1901" s="26">
        <v>0</v>
      </c>
      <c r="O1901" s="26">
        <v>0</v>
      </c>
      <c r="P1901" s="26">
        <v>0</v>
      </c>
      <c r="Q1901" s="26">
        <v>0</v>
      </c>
      <c r="R1901" s="26">
        <v>0</v>
      </c>
      <c r="S1901" s="26">
        <v>0</v>
      </c>
      <c r="T1901" s="26">
        <v>0</v>
      </c>
      <c r="U1901" s="26">
        <v>0</v>
      </c>
      <c r="V1901" s="26">
        <v>0</v>
      </c>
      <c r="W1901" s="26">
        <v>0</v>
      </c>
      <c r="X1901" s="26">
        <v>0</v>
      </c>
      <c r="Y1901" s="26">
        <v>0</v>
      </c>
      <c r="Z1901" s="26">
        <v>0</v>
      </c>
      <c r="AA1901" s="26">
        <v>0</v>
      </c>
      <c r="AB1901" s="26">
        <v>0</v>
      </c>
      <c r="AC1901" s="26">
        <v>0</v>
      </c>
      <c r="AD1901" s="26">
        <v>0</v>
      </c>
      <c r="AE1901" s="26">
        <v>0</v>
      </c>
      <c r="AF1901" s="26">
        <v>0</v>
      </c>
      <c r="AG1901" s="26"/>
      <c r="AH1901" s="26">
        <v>0</v>
      </c>
    </row>
    <row r="1902" spans="1:34" x14ac:dyDescent="0.2">
      <c r="A1902" s="12" t="s">
        <v>232</v>
      </c>
      <c r="B1902" s="12" t="s">
        <v>231</v>
      </c>
      <c r="C1902" s="12" t="s">
        <v>131</v>
      </c>
      <c r="D1902" s="12" t="s">
        <v>19</v>
      </c>
      <c r="E1902" s="12" t="s">
        <v>6</v>
      </c>
      <c r="F1902" s="12" t="s">
        <v>20</v>
      </c>
      <c r="G1902" s="26">
        <v>1.2</v>
      </c>
      <c r="H1902" s="26">
        <v>0.6</v>
      </c>
      <c r="I1902" s="26">
        <v>0</v>
      </c>
      <c r="J1902" s="26">
        <v>0</v>
      </c>
      <c r="K1902" s="26">
        <v>0</v>
      </c>
      <c r="L1902" s="26">
        <v>0</v>
      </c>
      <c r="M1902" s="26">
        <v>0</v>
      </c>
      <c r="N1902" s="26">
        <v>0</v>
      </c>
      <c r="O1902" s="26">
        <v>0</v>
      </c>
      <c r="P1902" s="26">
        <v>0</v>
      </c>
      <c r="Q1902" s="26">
        <v>0</v>
      </c>
      <c r="R1902" s="26">
        <v>0</v>
      </c>
      <c r="S1902" s="26">
        <v>0</v>
      </c>
      <c r="T1902" s="26">
        <v>0</v>
      </c>
      <c r="U1902" s="26">
        <v>0</v>
      </c>
      <c r="V1902" s="26">
        <v>0</v>
      </c>
      <c r="W1902" s="26">
        <v>0</v>
      </c>
      <c r="X1902" s="26">
        <v>0</v>
      </c>
      <c r="Y1902" s="26">
        <v>0</v>
      </c>
      <c r="Z1902" s="26">
        <v>0</v>
      </c>
      <c r="AA1902" s="26">
        <v>0</v>
      </c>
      <c r="AB1902" s="26">
        <v>0</v>
      </c>
      <c r="AC1902" s="26">
        <v>0</v>
      </c>
      <c r="AD1902" s="26">
        <v>0</v>
      </c>
      <c r="AE1902" s="26">
        <v>0</v>
      </c>
      <c r="AF1902" s="26">
        <v>0</v>
      </c>
      <c r="AG1902" s="26"/>
      <c r="AH1902" s="26">
        <v>0</v>
      </c>
    </row>
    <row r="1903" spans="1:34" x14ac:dyDescent="0.2">
      <c r="A1903" s="12" t="s">
        <v>232</v>
      </c>
      <c r="B1903" s="12" t="s">
        <v>231</v>
      </c>
      <c r="C1903" s="12" t="s">
        <v>132</v>
      </c>
      <c r="D1903" s="12" t="s">
        <v>19</v>
      </c>
      <c r="E1903" s="12" t="s">
        <v>6</v>
      </c>
      <c r="F1903" s="12" t="s">
        <v>20</v>
      </c>
      <c r="G1903" s="26"/>
      <c r="H1903" s="26"/>
      <c r="I1903" s="26"/>
      <c r="J1903" s="26">
        <v>0</v>
      </c>
      <c r="K1903" s="26">
        <v>0</v>
      </c>
      <c r="L1903" s="26">
        <v>0</v>
      </c>
      <c r="M1903" s="26">
        <v>0</v>
      </c>
      <c r="N1903" s="26">
        <v>161.80000000000001</v>
      </c>
      <c r="O1903" s="26">
        <v>222.5</v>
      </c>
      <c r="P1903" s="26">
        <v>210.4</v>
      </c>
      <c r="Q1903" s="26">
        <v>221.7</v>
      </c>
      <c r="R1903" s="26">
        <v>1.8</v>
      </c>
      <c r="S1903" s="26">
        <v>3</v>
      </c>
      <c r="T1903" s="26">
        <v>5.4</v>
      </c>
      <c r="U1903" s="26">
        <v>0</v>
      </c>
      <c r="V1903" s="26">
        <v>0</v>
      </c>
      <c r="W1903" s="26">
        <v>0</v>
      </c>
      <c r="X1903" s="26">
        <v>27.6</v>
      </c>
      <c r="Y1903" s="26">
        <v>26.8</v>
      </c>
      <c r="Z1903" s="26">
        <v>55.5</v>
      </c>
      <c r="AA1903" s="26">
        <v>51</v>
      </c>
      <c r="AB1903" s="26">
        <v>45</v>
      </c>
      <c r="AC1903" s="26">
        <v>36</v>
      </c>
      <c r="AD1903" s="26">
        <v>29.4</v>
      </c>
      <c r="AE1903" s="26">
        <v>21.6</v>
      </c>
      <c r="AF1903" s="26"/>
      <c r="AG1903" s="26"/>
      <c r="AH1903" s="26">
        <v>204.1</v>
      </c>
    </row>
    <row r="1904" spans="1:34" x14ac:dyDescent="0.2">
      <c r="A1904" s="12" t="s">
        <v>232</v>
      </c>
      <c r="B1904" s="12" t="s">
        <v>231</v>
      </c>
      <c r="C1904" s="12" t="s">
        <v>133</v>
      </c>
      <c r="D1904" s="12" t="s">
        <v>19</v>
      </c>
      <c r="E1904" s="12" t="s">
        <v>6</v>
      </c>
      <c r="F1904" s="12" t="s">
        <v>20</v>
      </c>
      <c r="G1904" s="26"/>
      <c r="H1904" s="26"/>
      <c r="I1904" s="26"/>
      <c r="J1904" s="26">
        <v>161.6</v>
      </c>
      <c r="K1904" s="26">
        <v>210.8</v>
      </c>
      <c r="L1904" s="26">
        <v>152.4</v>
      </c>
      <c r="M1904" s="26">
        <v>209.6</v>
      </c>
      <c r="N1904" s="26">
        <v>199.2</v>
      </c>
      <c r="O1904" s="26">
        <v>12</v>
      </c>
      <c r="P1904" s="26">
        <v>0.7</v>
      </c>
      <c r="Q1904" s="26">
        <v>0.7</v>
      </c>
      <c r="R1904" s="26">
        <v>0.7</v>
      </c>
      <c r="S1904" s="26">
        <v>0</v>
      </c>
      <c r="T1904" s="26">
        <v>0</v>
      </c>
      <c r="U1904" s="26">
        <v>0</v>
      </c>
      <c r="V1904" s="26">
        <v>0</v>
      </c>
      <c r="W1904" s="26">
        <v>0</v>
      </c>
      <c r="X1904" s="26">
        <v>0</v>
      </c>
      <c r="Y1904" s="26">
        <v>0</v>
      </c>
      <c r="Z1904" s="26">
        <v>0</v>
      </c>
      <c r="AA1904" s="26">
        <v>0</v>
      </c>
      <c r="AB1904" s="26">
        <v>0</v>
      </c>
      <c r="AC1904" s="26">
        <v>0</v>
      </c>
      <c r="AD1904" s="26">
        <v>0</v>
      </c>
      <c r="AE1904" s="26">
        <v>0</v>
      </c>
      <c r="AF1904" s="26">
        <v>0</v>
      </c>
      <c r="AG1904" s="26"/>
      <c r="AH1904" s="26">
        <v>53.2</v>
      </c>
    </row>
    <row r="1905" spans="1:34" x14ac:dyDescent="0.2">
      <c r="A1905" s="12" t="s">
        <v>232</v>
      </c>
      <c r="B1905" s="12" t="s">
        <v>231</v>
      </c>
      <c r="C1905" s="12" t="s">
        <v>134</v>
      </c>
      <c r="D1905" s="12" t="s">
        <v>19</v>
      </c>
      <c r="E1905" s="12" t="s">
        <v>6</v>
      </c>
      <c r="F1905" s="12" t="s">
        <v>20</v>
      </c>
      <c r="G1905" s="26"/>
      <c r="H1905" s="26"/>
      <c r="I1905" s="26"/>
      <c r="J1905" s="26">
        <v>0</v>
      </c>
      <c r="K1905" s="26"/>
      <c r="L1905" s="26"/>
      <c r="M1905" s="26"/>
      <c r="N1905" s="26">
        <v>15.3</v>
      </c>
      <c r="O1905" s="26">
        <v>8</v>
      </c>
      <c r="P1905" s="26">
        <v>0</v>
      </c>
      <c r="Q1905" s="26">
        <v>9.6999999999999993</v>
      </c>
      <c r="R1905" s="26">
        <v>9.5</v>
      </c>
      <c r="S1905" s="26">
        <v>9.5</v>
      </c>
      <c r="T1905" s="26">
        <v>14.8</v>
      </c>
      <c r="U1905" s="26">
        <v>6.6</v>
      </c>
      <c r="V1905" s="26">
        <v>6.2</v>
      </c>
      <c r="W1905" s="26">
        <v>0</v>
      </c>
      <c r="X1905" s="26">
        <v>3</v>
      </c>
      <c r="Y1905" s="26">
        <v>0</v>
      </c>
      <c r="Z1905" s="26">
        <v>0</v>
      </c>
      <c r="AA1905" s="26">
        <v>0</v>
      </c>
      <c r="AB1905" s="26">
        <v>0</v>
      </c>
      <c r="AC1905" s="26">
        <v>0</v>
      </c>
      <c r="AD1905" s="26">
        <v>0</v>
      </c>
      <c r="AE1905" s="26">
        <v>0</v>
      </c>
      <c r="AF1905" s="26">
        <v>0</v>
      </c>
      <c r="AG1905" s="26"/>
      <c r="AH1905" s="26">
        <v>8.3000000000000007</v>
      </c>
    </row>
    <row r="1906" spans="1:34" x14ac:dyDescent="0.2">
      <c r="A1906" s="12" t="s">
        <v>232</v>
      </c>
      <c r="B1906" s="12" t="s">
        <v>231</v>
      </c>
      <c r="C1906" s="12" t="s">
        <v>135</v>
      </c>
      <c r="D1906" s="12" t="s">
        <v>19</v>
      </c>
      <c r="E1906" s="12" t="s">
        <v>6</v>
      </c>
      <c r="F1906" s="12" t="s">
        <v>20</v>
      </c>
      <c r="G1906" s="26"/>
      <c r="H1906" s="26"/>
      <c r="I1906" s="26"/>
      <c r="J1906" s="26">
        <v>0</v>
      </c>
      <c r="K1906" s="26"/>
      <c r="L1906" s="26">
        <v>0</v>
      </c>
      <c r="M1906" s="26">
        <v>0</v>
      </c>
      <c r="N1906" s="26">
        <v>0</v>
      </c>
      <c r="O1906" s="26">
        <v>0</v>
      </c>
      <c r="P1906" s="26">
        <v>0</v>
      </c>
      <c r="Q1906" s="26">
        <v>0</v>
      </c>
      <c r="R1906" s="26">
        <v>0</v>
      </c>
      <c r="S1906" s="26">
        <v>0</v>
      </c>
      <c r="T1906" s="26">
        <v>0</v>
      </c>
      <c r="U1906" s="26">
        <v>0</v>
      </c>
      <c r="V1906" s="26">
        <v>0</v>
      </c>
      <c r="W1906" s="26">
        <v>0</v>
      </c>
      <c r="X1906" s="26">
        <v>0</v>
      </c>
      <c r="Y1906" s="26">
        <v>0</v>
      </c>
      <c r="Z1906" s="26">
        <v>0</v>
      </c>
      <c r="AA1906" s="26">
        <v>0</v>
      </c>
      <c r="AB1906" s="26">
        <v>0</v>
      </c>
      <c r="AC1906" s="26">
        <v>0</v>
      </c>
      <c r="AD1906" s="26">
        <v>0</v>
      </c>
      <c r="AE1906" s="26">
        <v>0</v>
      </c>
      <c r="AF1906" s="26">
        <v>0</v>
      </c>
      <c r="AG1906" s="26"/>
      <c r="AH1906" s="26">
        <v>0</v>
      </c>
    </row>
    <row r="1907" spans="1:34" x14ac:dyDescent="0.2">
      <c r="A1907" s="12" t="s">
        <v>232</v>
      </c>
      <c r="B1907" s="12" t="s">
        <v>231</v>
      </c>
      <c r="C1907" s="12" t="s">
        <v>136</v>
      </c>
      <c r="D1907" s="12" t="s">
        <v>19</v>
      </c>
      <c r="E1907" s="12" t="s">
        <v>6</v>
      </c>
      <c r="F1907" s="12" t="s">
        <v>20</v>
      </c>
      <c r="G1907" s="26">
        <v>5.8</v>
      </c>
      <c r="H1907" s="26">
        <v>4.8</v>
      </c>
      <c r="I1907" s="26">
        <v>5.2</v>
      </c>
      <c r="J1907" s="26">
        <v>4.9000000000000004</v>
      </c>
      <c r="K1907" s="26">
        <v>3.6</v>
      </c>
      <c r="L1907" s="26">
        <v>3</v>
      </c>
      <c r="M1907" s="26">
        <v>2.7</v>
      </c>
      <c r="N1907" s="26">
        <v>2.7</v>
      </c>
      <c r="O1907" s="26">
        <v>3.6</v>
      </c>
      <c r="P1907" s="26">
        <v>2.4</v>
      </c>
      <c r="Q1907" s="26">
        <v>1.8</v>
      </c>
      <c r="R1907" s="26">
        <v>1.5</v>
      </c>
      <c r="S1907" s="26">
        <v>1.2</v>
      </c>
      <c r="T1907" s="26">
        <v>1.2</v>
      </c>
      <c r="U1907" s="26">
        <v>1.2</v>
      </c>
      <c r="V1907" s="26">
        <v>0.7</v>
      </c>
      <c r="W1907" s="26">
        <v>0.4</v>
      </c>
      <c r="X1907" s="26">
        <v>0</v>
      </c>
      <c r="Y1907" s="26">
        <v>0</v>
      </c>
      <c r="Z1907" s="26">
        <v>0</v>
      </c>
      <c r="AA1907" s="26">
        <v>0</v>
      </c>
      <c r="AB1907" s="26">
        <v>0</v>
      </c>
      <c r="AC1907" s="26">
        <v>0</v>
      </c>
      <c r="AD1907" s="26">
        <v>0</v>
      </c>
      <c r="AE1907" s="26">
        <v>0</v>
      </c>
      <c r="AF1907" s="26"/>
      <c r="AG1907" s="26"/>
      <c r="AH1907" s="26">
        <v>2.6</v>
      </c>
    </row>
    <row r="1908" spans="1:34" x14ac:dyDescent="0.2">
      <c r="A1908" s="12" t="s">
        <v>232</v>
      </c>
      <c r="B1908" s="12" t="s">
        <v>231</v>
      </c>
      <c r="C1908" s="12" t="s">
        <v>137</v>
      </c>
      <c r="D1908" s="12" t="s">
        <v>19</v>
      </c>
      <c r="E1908" s="12" t="s">
        <v>6</v>
      </c>
      <c r="F1908" s="12" t="s">
        <v>20</v>
      </c>
      <c r="G1908" s="26"/>
      <c r="H1908" s="26"/>
      <c r="I1908" s="26"/>
      <c r="J1908" s="26">
        <v>0</v>
      </c>
      <c r="K1908" s="26"/>
      <c r="L1908" s="26"/>
      <c r="M1908" s="26"/>
      <c r="N1908" s="26">
        <v>6.2</v>
      </c>
      <c r="O1908" s="26">
        <v>8.1999999999999993</v>
      </c>
      <c r="P1908" s="26">
        <v>4.3</v>
      </c>
      <c r="Q1908" s="26">
        <v>1.1000000000000001</v>
      </c>
      <c r="R1908" s="26">
        <v>-46.4</v>
      </c>
      <c r="S1908" s="26">
        <v>-2</v>
      </c>
      <c r="T1908" s="26">
        <v>1.5</v>
      </c>
      <c r="U1908" s="26">
        <v>1.4</v>
      </c>
      <c r="V1908" s="26">
        <v>2.7</v>
      </c>
      <c r="W1908" s="26">
        <v>16.899999999999999</v>
      </c>
      <c r="X1908" s="26">
        <v>2.4</v>
      </c>
      <c r="Y1908" s="26">
        <v>1.2</v>
      </c>
      <c r="Z1908" s="26">
        <v>10.8</v>
      </c>
      <c r="AA1908" s="26">
        <v>20.8</v>
      </c>
      <c r="AB1908" s="26">
        <v>0.9</v>
      </c>
      <c r="AC1908" s="26">
        <v>0.8</v>
      </c>
      <c r="AD1908" s="26">
        <v>0.8</v>
      </c>
      <c r="AE1908" s="26">
        <v>0.6</v>
      </c>
      <c r="AF1908" s="26">
        <v>0.4</v>
      </c>
      <c r="AG1908" s="26"/>
      <c r="AH1908" s="26">
        <v>5</v>
      </c>
    </row>
    <row r="1909" spans="1:34" x14ac:dyDescent="0.2">
      <c r="A1909" s="12" t="s">
        <v>232</v>
      </c>
      <c r="B1909" s="12" t="s">
        <v>231</v>
      </c>
      <c r="C1909" s="12" t="s">
        <v>138</v>
      </c>
      <c r="D1909" s="12" t="s">
        <v>19</v>
      </c>
      <c r="E1909" s="12" t="s">
        <v>6</v>
      </c>
      <c r="F1909" s="12" t="s">
        <v>20</v>
      </c>
      <c r="G1909" s="26"/>
      <c r="H1909" s="26"/>
      <c r="I1909" s="26"/>
      <c r="J1909" s="26">
        <v>0</v>
      </c>
      <c r="K1909" s="26">
        <v>0</v>
      </c>
      <c r="L1909" s="26">
        <v>0</v>
      </c>
      <c r="M1909" s="26">
        <v>0</v>
      </c>
      <c r="N1909" s="26">
        <v>0</v>
      </c>
      <c r="O1909" s="26">
        <v>0</v>
      </c>
      <c r="P1909" s="26">
        <v>0</v>
      </c>
      <c r="Q1909" s="26">
        <v>0</v>
      </c>
      <c r="R1909" s="26">
        <v>0</v>
      </c>
      <c r="S1909" s="26">
        <v>0</v>
      </c>
      <c r="T1909" s="26">
        <v>0</v>
      </c>
      <c r="U1909" s="26">
        <v>0</v>
      </c>
      <c r="V1909" s="26">
        <v>0</v>
      </c>
      <c r="W1909" s="26">
        <v>0</v>
      </c>
      <c r="X1909" s="26">
        <v>0</v>
      </c>
      <c r="Y1909" s="26">
        <v>0</v>
      </c>
      <c r="Z1909" s="26">
        <v>0</v>
      </c>
      <c r="AA1909" s="26">
        <v>0</v>
      </c>
      <c r="AB1909" s="26">
        <v>0</v>
      </c>
      <c r="AC1909" s="26">
        <v>0</v>
      </c>
      <c r="AD1909" s="26">
        <v>0</v>
      </c>
      <c r="AE1909" s="26">
        <v>0</v>
      </c>
      <c r="AF1909" s="26">
        <v>0</v>
      </c>
      <c r="AG1909" s="26"/>
      <c r="AH1909" s="26">
        <v>0</v>
      </c>
    </row>
    <row r="1910" spans="1:34" x14ac:dyDescent="0.2">
      <c r="A1910" s="12" t="s">
        <v>232</v>
      </c>
      <c r="B1910" s="12" t="s">
        <v>231</v>
      </c>
      <c r="C1910" s="12" t="s">
        <v>139</v>
      </c>
      <c r="D1910" s="12" t="s">
        <v>19</v>
      </c>
      <c r="E1910" s="12" t="s">
        <v>6</v>
      </c>
      <c r="F1910" s="12" t="s">
        <v>20</v>
      </c>
      <c r="G1910" s="26"/>
      <c r="H1910" s="26"/>
      <c r="I1910" s="26"/>
      <c r="J1910" s="26">
        <v>759</v>
      </c>
      <c r="K1910" s="26">
        <v>409.8</v>
      </c>
      <c r="L1910" s="26">
        <v>580.79999999999995</v>
      </c>
      <c r="M1910" s="26">
        <v>601.20000000000005</v>
      </c>
      <c r="N1910" s="26">
        <v>604.20000000000005</v>
      </c>
      <c r="O1910" s="26">
        <v>604.20000000000005</v>
      </c>
      <c r="P1910" s="26">
        <v>598.5</v>
      </c>
      <c r="Q1910" s="26">
        <v>604</v>
      </c>
      <c r="R1910" s="26">
        <v>588.1</v>
      </c>
      <c r="S1910" s="26">
        <v>600.1</v>
      </c>
      <c r="T1910" s="26">
        <v>596.5</v>
      </c>
      <c r="U1910" s="26">
        <v>593.79999999999995</v>
      </c>
      <c r="V1910" s="26">
        <v>600.70000000000005</v>
      </c>
      <c r="W1910" s="26">
        <v>601.20000000000005</v>
      </c>
      <c r="X1910" s="26">
        <v>476.2</v>
      </c>
      <c r="Y1910" s="26">
        <v>330</v>
      </c>
      <c r="Z1910" s="26">
        <v>60</v>
      </c>
      <c r="AA1910" s="26">
        <v>225.9</v>
      </c>
      <c r="AB1910" s="26">
        <v>10.3</v>
      </c>
      <c r="AC1910" s="26">
        <v>0</v>
      </c>
      <c r="AD1910" s="26">
        <v>0</v>
      </c>
      <c r="AE1910" s="26">
        <v>0</v>
      </c>
      <c r="AF1910" s="26">
        <v>0</v>
      </c>
      <c r="AG1910" s="26"/>
      <c r="AH1910" s="26">
        <v>602.70000000000005</v>
      </c>
    </row>
    <row r="1911" spans="1:34" x14ac:dyDescent="0.2">
      <c r="A1911" s="12" t="s">
        <v>232</v>
      </c>
      <c r="B1911" s="12" t="s">
        <v>231</v>
      </c>
      <c r="C1911" s="12" t="s">
        <v>253</v>
      </c>
      <c r="D1911" s="12" t="s">
        <v>19</v>
      </c>
      <c r="E1911" s="12" t="s">
        <v>6</v>
      </c>
      <c r="F1911" s="12" t="s">
        <v>20</v>
      </c>
      <c r="G1911" s="26"/>
      <c r="H1911" s="26"/>
      <c r="I1911" s="26"/>
      <c r="J1911" s="26">
        <v>0.6</v>
      </c>
      <c r="K1911" s="26"/>
      <c r="L1911" s="26"/>
      <c r="M1911" s="26"/>
      <c r="N1911" s="26">
        <v>0.9</v>
      </c>
      <c r="O1911" s="26">
        <v>0.6</v>
      </c>
      <c r="P1911" s="26">
        <v>0.6</v>
      </c>
      <c r="Q1911" s="26">
        <v>0.6</v>
      </c>
      <c r="R1911" s="26"/>
      <c r="S1911" s="26"/>
      <c r="T1911" s="26"/>
      <c r="U1911" s="26"/>
      <c r="V1911" s="26"/>
      <c r="W1911" s="26"/>
      <c r="X1911" s="26"/>
      <c r="Y1911" s="26"/>
      <c r="Z1911" s="26"/>
      <c r="AA1911" s="26"/>
      <c r="AB1911" s="26"/>
      <c r="AC1911" s="26"/>
      <c r="AD1911" s="26"/>
      <c r="AE1911" s="26">
        <v>0.2</v>
      </c>
      <c r="AF1911" s="26">
        <v>0.2</v>
      </c>
      <c r="AG1911" s="26"/>
      <c r="AH1911" s="26">
        <v>0.7</v>
      </c>
    </row>
    <row r="1912" spans="1:34" x14ac:dyDescent="0.2">
      <c r="A1912" s="12" t="s">
        <v>232</v>
      </c>
      <c r="B1912" s="12" t="s">
        <v>231</v>
      </c>
      <c r="C1912" s="12" t="s">
        <v>140</v>
      </c>
      <c r="D1912" s="12" t="s">
        <v>19</v>
      </c>
      <c r="E1912" s="12" t="s">
        <v>6</v>
      </c>
      <c r="F1912" s="12" t="s">
        <v>20</v>
      </c>
      <c r="G1912" s="26"/>
      <c r="H1912" s="26"/>
      <c r="I1912" s="26"/>
      <c r="J1912" s="26">
        <v>0</v>
      </c>
      <c r="K1912" s="26"/>
      <c r="L1912" s="26">
        <v>0</v>
      </c>
      <c r="M1912" s="26">
        <v>0</v>
      </c>
      <c r="N1912" s="26">
        <v>2.7</v>
      </c>
      <c r="O1912" s="26">
        <v>8.3000000000000007</v>
      </c>
      <c r="P1912" s="26">
        <v>1.6</v>
      </c>
      <c r="Q1912" s="26">
        <v>3.8</v>
      </c>
      <c r="R1912" s="26">
        <v>6.5</v>
      </c>
      <c r="S1912" s="26">
        <v>4.8</v>
      </c>
      <c r="T1912" s="26">
        <v>1.1000000000000001</v>
      </c>
      <c r="U1912" s="26">
        <v>1.9</v>
      </c>
      <c r="V1912" s="26">
        <v>2</v>
      </c>
      <c r="W1912" s="26">
        <v>1.5</v>
      </c>
      <c r="X1912" s="26">
        <v>1.1000000000000001</v>
      </c>
      <c r="Y1912" s="26">
        <v>0</v>
      </c>
      <c r="Z1912" s="26">
        <v>0</v>
      </c>
      <c r="AA1912" s="26">
        <v>0</v>
      </c>
      <c r="AB1912" s="26">
        <v>0</v>
      </c>
      <c r="AC1912" s="26">
        <v>0</v>
      </c>
      <c r="AD1912" s="26">
        <v>0</v>
      </c>
      <c r="AE1912" s="26">
        <v>0</v>
      </c>
      <c r="AF1912" s="26">
        <v>0</v>
      </c>
      <c r="AG1912" s="26"/>
      <c r="AH1912" s="26">
        <v>4.0999999999999996</v>
      </c>
    </row>
    <row r="1913" spans="1:34" x14ac:dyDescent="0.2">
      <c r="A1913" s="12" t="s">
        <v>232</v>
      </c>
      <c r="B1913" s="12" t="s">
        <v>231</v>
      </c>
      <c r="C1913" s="12" t="s">
        <v>141</v>
      </c>
      <c r="D1913" s="12" t="s">
        <v>19</v>
      </c>
      <c r="E1913" s="12" t="s">
        <v>6</v>
      </c>
      <c r="F1913" s="12" t="s">
        <v>20</v>
      </c>
      <c r="G1913" s="26"/>
      <c r="H1913" s="26"/>
      <c r="I1913" s="26"/>
      <c r="J1913" s="26">
        <v>6</v>
      </c>
      <c r="K1913" s="26"/>
      <c r="L1913" s="26">
        <v>9</v>
      </c>
      <c r="M1913" s="26">
        <v>12</v>
      </c>
      <c r="N1913" s="26">
        <v>6</v>
      </c>
      <c r="O1913" s="26">
        <v>0</v>
      </c>
      <c r="P1913" s="26">
        <v>3</v>
      </c>
      <c r="Q1913" s="26">
        <v>3</v>
      </c>
      <c r="R1913" s="26">
        <v>3</v>
      </c>
      <c r="S1913" s="26">
        <v>3</v>
      </c>
      <c r="T1913" s="26">
        <v>3</v>
      </c>
      <c r="U1913" s="26">
        <v>3</v>
      </c>
      <c r="V1913" s="26">
        <v>1.8</v>
      </c>
      <c r="W1913" s="26">
        <v>1.8</v>
      </c>
      <c r="X1913" s="26">
        <v>1.8</v>
      </c>
      <c r="Y1913" s="26">
        <v>1.8</v>
      </c>
      <c r="Z1913" s="26">
        <v>1.8</v>
      </c>
      <c r="AA1913" s="26">
        <v>1.8</v>
      </c>
      <c r="AB1913" s="26">
        <v>1.8</v>
      </c>
      <c r="AC1913" s="26">
        <v>1.5</v>
      </c>
      <c r="AD1913" s="26">
        <v>1.2</v>
      </c>
      <c r="AE1913" s="26">
        <v>1.2</v>
      </c>
      <c r="AF1913" s="26">
        <v>0.7</v>
      </c>
      <c r="AG1913" s="26"/>
      <c r="AH1913" s="26">
        <v>3</v>
      </c>
    </row>
    <row r="1914" spans="1:34" x14ac:dyDescent="0.2">
      <c r="A1914" s="12" t="s">
        <v>232</v>
      </c>
      <c r="B1914" s="12" t="s">
        <v>231</v>
      </c>
      <c r="C1914" s="12" t="s">
        <v>142</v>
      </c>
      <c r="D1914" s="12" t="s">
        <v>19</v>
      </c>
      <c r="E1914" s="12" t="s">
        <v>6</v>
      </c>
      <c r="F1914" s="12" t="s">
        <v>20</v>
      </c>
      <c r="G1914" s="26"/>
      <c r="H1914" s="26">
        <v>0</v>
      </c>
      <c r="I1914" s="26"/>
      <c r="J1914" s="26">
        <v>0</v>
      </c>
      <c r="K1914" s="26"/>
      <c r="L1914" s="26"/>
      <c r="M1914" s="26"/>
      <c r="N1914" s="26">
        <v>0</v>
      </c>
      <c r="O1914" s="26">
        <v>0</v>
      </c>
      <c r="P1914" s="26">
        <v>0</v>
      </c>
      <c r="Q1914" s="26">
        <v>0</v>
      </c>
      <c r="R1914" s="26">
        <v>0</v>
      </c>
      <c r="S1914" s="26">
        <v>0</v>
      </c>
      <c r="T1914" s="26">
        <v>0</v>
      </c>
      <c r="U1914" s="26">
        <v>0</v>
      </c>
      <c r="V1914" s="26">
        <v>0</v>
      </c>
      <c r="W1914" s="26">
        <v>0</v>
      </c>
      <c r="X1914" s="26">
        <v>0</v>
      </c>
      <c r="Y1914" s="26">
        <v>0</v>
      </c>
      <c r="Z1914" s="26">
        <v>0</v>
      </c>
      <c r="AA1914" s="26">
        <v>0</v>
      </c>
      <c r="AB1914" s="26">
        <v>0</v>
      </c>
      <c r="AC1914" s="26">
        <v>0</v>
      </c>
      <c r="AD1914" s="26">
        <v>0</v>
      </c>
      <c r="AE1914" s="26">
        <v>0</v>
      </c>
      <c r="AF1914" s="26">
        <v>0</v>
      </c>
      <c r="AG1914" s="26"/>
      <c r="AH1914" s="26">
        <v>0</v>
      </c>
    </row>
    <row r="1915" spans="1:34" x14ac:dyDescent="0.2">
      <c r="A1915" s="12" t="s">
        <v>232</v>
      </c>
      <c r="B1915" s="12" t="s">
        <v>231</v>
      </c>
      <c r="C1915" s="12" t="s">
        <v>143</v>
      </c>
      <c r="D1915" s="12" t="s">
        <v>19</v>
      </c>
      <c r="E1915" s="12" t="s">
        <v>6</v>
      </c>
      <c r="F1915" s="12" t="s">
        <v>20</v>
      </c>
      <c r="G1915" s="26"/>
      <c r="H1915" s="26"/>
      <c r="I1915" s="26"/>
      <c r="J1915" s="26">
        <v>0.8</v>
      </c>
      <c r="K1915" s="26"/>
      <c r="L1915" s="26">
        <v>0.8</v>
      </c>
      <c r="M1915" s="26">
        <v>0.1</v>
      </c>
      <c r="N1915" s="26">
        <v>0.4</v>
      </c>
      <c r="O1915" s="26">
        <v>0.7</v>
      </c>
      <c r="P1915" s="26">
        <v>0.7</v>
      </c>
      <c r="Q1915" s="26">
        <v>0.6</v>
      </c>
      <c r="R1915" s="26">
        <v>0.6</v>
      </c>
      <c r="S1915" s="26">
        <v>0.7</v>
      </c>
      <c r="T1915" s="26">
        <v>0.5</v>
      </c>
      <c r="U1915" s="26">
        <v>0.7</v>
      </c>
      <c r="V1915" s="26">
        <v>0</v>
      </c>
      <c r="W1915" s="26"/>
      <c r="X1915" s="26"/>
      <c r="Y1915" s="26">
        <v>0</v>
      </c>
      <c r="Z1915" s="26">
        <v>0</v>
      </c>
      <c r="AA1915" s="26">
        <v>0</v>
      </c>
      <c r="AB1915" s="26">
        <v>0</v>
      </c>
      <c r="AC1915" s="26">
        <v>0</v>
      </c>
      <c r="AD1915" s="26">
        <v>0</v>
      </c>
      <c r="AE1915" s="26">
        <v>0</v>
      </c>
      <c r="AF1915" s="26">
        <v>0</v>
      </c>
      <c r="AG1915" s="26"/>
      <c r="AH1915" s="26">
        <v>0.6</v>
      </c>
    </row>
    <row r="1916" spans="1:34" x14ac:dyDescent="0.2">
      <c r="A1916" s="12" t="s">
        <v>232</v>
      </c>
      <c r="B1916" s="12" t="s">
        <v>231</v>
      </c>
      <c r="C1916" s="12" t="s">
        <v>144</v>
      </c>
      <c r="D1916" s="12" t="s">
        <v>19</v>
      </c>
      <c r="E1916" s="12" t="s">
        <v>6</v>
      </c>
      <c r="F1916" s="12" t="s">
        <v>20</v>
      </c>
      <c r="G1916" s="26"/>
      <c r="H1916" s="26"/>
      <c r="I1916" s="26">
        <v>3.2</v>
      </c>
      <c r="J1916" s="26">
        <v>72</v>
      </c>
      <c r="K1916" s="26">
        <v>126</v>
      </c>
      <c r="L1916" s="26">
        <v>171</v>
      </c>
      <c r="M1916" s="26"/>
      <c r="N1916" s="26">
        <v>153</v>
      </c>
      <c r="O1916" s="26">
        <v>289.2</v>
      </c>
      <c r="P1916" s="26">
        <v>240</v>
      </c>
      <c r="Q1916" s="26">
        <v>72</v>
      </c>
      <c r="R1916" s="26">
        <v>89.3</v>
      </c>
      <c r="S1916" s="26">
        <v>112.3</v>
      </c>
      <c r="T1916" s="26">
        <v>165.1</v>
      </c>
      <c r="U1916" s="26">
        <v>152.69999999999999</v>
      </c>
      <c r="V1916" s="26">
        <v>128.69999999999999</v>
      </c>
      <c r="W1916" s="26">
        <v>113.6</v>
      </c>
      <c r="X1916" s="26">
        <v>91.4</v>
      </c>
      <c r="Y1916" s="26">
        <v>64.8</v>
      </c>
      <c r="Z1916" s="26">
        <v>45</v>
      </c>
      <c r="AA1916" s="26">
        <v>27</v>
      </c>
      <c r="AB1916" s="26">
        <v>16.2</v>
      </c>
      <c r="AC1916" s="26">
        <v>0</v>
      </c>
      <c r="AD1916" s="26">
        <v>0</v>
      </c>
      <c r="AE1916" s="26">
        <v>0</v>
      </c>
      <c r="AF1916" s="26">
        <v>0</v>
      </c>
      <c r="AG1916" s="26"/>
      <c r="AH1916" s="26">
        <v>188.6</v>
      </c>
    </row>
    <row r="1917" spans="1:34" x14ac:dyDescent="0.2">
      <c r="A1917" s="12" t="s">
        <v>232</v>
      </c>
      <c r="B1917" s="12" t="s">
        <v>231</v>
      </c>
      <c r="C1917" s="12" t="s">
        <v>145</v>
      </c>
      <c r="D1917" s="12" t="s">
        <v>19</v>
      </c>
      <c r="E1917" s="12" t="s">
        <v>6</v>
      </c>
      <c r="F1917" s="12" t="s">
        <v>20</v>
      </c>
      <c r="G1917" s="26"/>
      <c r="H1917" s="26"/>
      <c r="I1917" s="26"/>
      <c r="J1917" s="26">
        <v>424.8</v>
      </c>
      <c r="K1917" s="26"/>
      <c r="L1917" s="26"/>
      <c r="M1917" s="26"/>
      <c r="N1917" s="26">
        <v>193.9</v>
      </c>
      <c r="O1917" s="26">
        <v>130.69999999999999</v>
      </c>
      <c r="P1917" s="26">
        <v>205.9</v>
      </c>
      <c r="Q1917" s="26">
        <v>201.4</v>
      </c>
      <c r="R1917" s="26">
        <v>172.2</v>
      </c>
      <c r="S1917" s="26">
        <v>204.6</v>
      </c>
      <c r="T1917" s="26">
        <v>291.2</v>
      </c>
      <c r="U1917" s="26">
        <v>470.5</v>
      </c>
      <c r="V1917" s="26">
        <v>178</v>
      </c>
      <c r="W1917" s="26">
        <v>181.4</v>
      </c>
      <c r="X1917" s="26">
        <v>146</v>
      </c>
      <c r="Y1917" s="26">
        <v>141.1</v>
      </c>
      <c r="Z1917" s="26">
        <v>122</v>
      </c>
      <c r="AA1917" s="26">
        <v>106.7</v>
      </c>
      <c r="AB1917" s="26">
        <v>44.3</v>
      </c>
      <c r="AC1917" s="26">
        <v>60.3</v>
      </c>
      <c r="AD1917" s="26">
        <v>20.7</v>
      </c>
      <c r="AE1917" s="26">
        <v>17</v>
      </c>
      <c r="AF1917" s="26">
        <v>0</v>
      </c>
      <c r="AG1917" s="26"/>
      <c r="AH1917" s="26">
        <v>183</v>
      </c>
    </row>
    <row r="1918" spans="1:34" x14ac:dyDescent="0.2">
      <c r="A1918" s="12" t="s">
        <v>232</v>
      </c>
      <c r="B1918" s="12" t="s">
        <v>231</v>
      </c>
      <c r="C1918" s="12" t="s">
        <v>146</v>
      </c>
      <c r="D1918" s="12" t="s">
        <v>19</v>
      </c>
      <c r="E1918" s="12" t="s">
        <v>6</v>
      </c>
      <c r="F1918" s="12" t="s">
        <v>20</v>
      </c>
      <c r="G1918" s="26"/>
      <c r="H1918" s="26"/>
      <c r="I1918" s="26"/>
      <c r="J1918" s="26">
        <v>12</v>
      </c>
      <c r="K1918" s="26"/>
      <c r="L1918" s="26"/>
      <c r="M1918" s="26"/>
      <c r="N1918" s="26">
        <v>12</v>
      </c>
      <c r="O1918" s="26">
        <v>12</v>
      </c>
      <c r="P1918" s="26">
        <v>12</v>
      </c>
      <c r="Q1918" s="26">
        <v>12.9</v>
      </c>
      <c r="R1918" s="26">
        <v>27.2</v>
      </c>
      <c r="S1918" s="26">
        <v>23.4</v>
      </c>
      <c r="T1918" s="26">
        <v>19.899999999999999</v>
      </c>
      <c r="U1918" s="26">
        <v>5.3</v>
      </c>
      <c r="V1918" s="26">
        <v>0</v>
      </c>
      <c r="W1918" s="26">
        <v>0</v>
      </c>
      <c r="X1918" s="26">
        <v>0</v>
      </c>
      <c r="Y1918" s="26">
        <v>-0.3</v>
      </c>
      <c r="Z1918" s="26">
        <v>0</v>
      </c>
      <c r="AA1918" s="26">
        <v>0</v>
      </c>
      <c r="AB1918" s="26">
        <v>0</v>
      </c>
      <c r="AC1918" s="26">
        <v>0</v>
      </c>
      <c r="AD1918" s="26">
        <v>0</v>
      </c>
      <c r="AE1918" s="26">
        <v>0</v>
      </c>
      <c r="AF1918" s="26">
        <v>0</v>
      </c>
      <c r="AG1918" s="26"/>
      <c r="AH1918" s="26">
        <v>12.2</v>
      </c>
    </row>
    <row r="1919" spans="1:34" x14ac:dyDescent="0.2">
      <c r="A1919" s="12" t="s">
        <v>232</v>
      </c>
      <c r="B1919" s="12" t="s">
        <v>231</v>
      </c>
      <c r="C1919" s="12" t="s">
        <v>238</v>
      </c>
      <c r="D1919" s="12" t="s">
        <v>19</v>
      </c>
      <c r="E1919" s="12" t="s">
        <v>6</v>
      </c>
      <c r="F1919" s="12" t="s">
        <v>20</v>
      </c>
      <c r="G1919" s="26"/>
      <c r="H1919" s="26"/>
      <c r="I1919" s="26"/>
      <c r="J1919" s="26">
        <v>0.3</v>
      </c>
      <c r="K1919" s="26"/>
      <c r="L1919" s="26"/>
      <c r="M1919" s="26"/>
      <c r="N1919" s="26">
        <v>0.2</v>
      </c>
      <c r="O1919" s="26">
        <v>0.2</v>
      </c>
      <c r="P1919" s="26">
        <v>0.2</v>
      </c>
      <c r="Q1919" s="26">
        <v>0.2</v>
      </c>
      <c r="R1919" s="26">
        <v>0</v>
      </c>
      <c r="S1919" s="26">
        <v>0</v>
      </c>
      <c r="T1919" s="26"/>
      <c r="U1919" s="26"/>
      <c r="V1919" s="26"/>
      <c r="W1919" s="26"/>
      <c r="X1919" s="26"/>
      <c r="Y1919" s="26"/>
      <c r="Z1919" s="26">
        <v>0</v>
      </c>
      <c r="AA1919" s="26"/>
      <c r="AB1919" s="26">
        <v>0</v>
      </c>
      <c r="AC1919" s="26">
        <v>0</v>
      </c>
      <c r="AD1919" s="26">
        <v>0</v>
      </c>
      <c r="AE1919" s="26">
        <v>0</v>
      </c>
      <c r="AF1919" s="26">
        <v>0</v>
      </c>
      <c r="AG1919" s="26"/>
      <c r="AH1919" s="26">
        <v>0.2</v>
      </c>
    </row>
    <row r="1920" spans="1:34" x14ac:dyDescent="0.2">
      <c r="A1920" s="12" t="s">
        <v>232</v>
      </c>
      <c r="B1920" s="12" t="s">
        <v>231</v>
      </c>
      <c r="C1920" s="12" t="s">
        <v>147</v>
      </c>
      <c r="D1920" s="12" t="s">
        <v>19</v>
      </c>
      <c r="E1920" s="12" t="s">
        <v>6</v>
      </c>
      <c r="F1920" s="12" t="s">
        <v>20</v>
      </c>
      <c r="G1920" s="26"/>
      <c r="H1920" s="26"/>
      <c r="I1920" s="26"/>
      <c r="J1920" s="26">
        <v>0</v>
      </c>
      <c r="K1920" s="26"/>
      <c r="L1920" s="26"/>
      <c r="M1920" s="26"/>
      <c r="N1920" s="26">
        <v>0</v>
      </c>
      <c r="O1920" s="26">
        <v>0</v>
      </c>
      <c r="P1920" s="26">
        <v>0</v>
      </c>
      <c r="Q1920" s="26">
        <v>0</v>
      </c>
      <c r="R1920" s="26">
        <v>0</v>
      </c>
      <c r="S1920" s="26">
        <v>0</v>
      </c>
      <c r="T1920" s="26">
        <v>0</v>
      </c>
      <c r="U1920" s="26">
        <v>0</v>
      </c>
      <c r="V1920" s="26">
        <v>0</v>
      </c>
      <c r="W1920" s="26">
        <v>0</v>
      </c>
      <c r="X1920" s="26">
        <v>0</v>
      </c>
      <c r="Y1920" s="26">
        <v>0</v>
      </c>
      <c r="Z1920" s="26">
        <v>0</v>
      </c>
      <c r="AA1920" s="26">
        <v>0</v>
      </c>
      <c r="AB1920" s="26">
        <v>0</v>
      </c>
      <c r="AC1920" s="26">
        <v>0</v>
      </c>
      <c r="AD1920" s="26">
        <v>0</v>
      </c>
      <c r="AE1920" s="26">
        <v>0</v>
      </c>
      <c r="AF1920" s="26">
        <v>0</v>
      </c>
      <c r="AG1920" s="26"/>
      <c r="AH1920" s="26">
        <v>0</v>
      </c>
    </row>
    <row r="1921" spans="1:34" x14ac:dyDescent="0.2">
      <c r="A1921" s="12" t="s">
        <v>232</v>
      </c>
      <c r="B1921" s="12" t="s">
        <v>231</v>
      </c>
      <c r="C1921" s="12" t="s">
        <v>148</v>
      </c>
      <c r="D1921" s="12" t="s">
        <v>19</v>
      </c>
      <c r="E1921" s="12" t="s">
        <v>6</v>
      </c>
      <c r="F1921" s="12" t="s">
        <v>20</v>
      </c>
      <c r="G1921" s="26"/>
      <c r="H1921" s="26"/>
      <c r="I1921" s="26"/>
      <c r="J1921" s="26">
        <v>0.4</v>
      </c>
      <c r="K1921" s="26"/>
      <c r="L1921" s="26"/>
      <c r="M1921" s="26"/>
      <c r="N1921" s="26">
        <v>0.4</v>
      </c>
      <c r="O1921" s="26">
        <v>0.3</v>
      </c>
      <c r="P1921" s="26">
        <v>0</v>
      </c>
      <c r="Q1921" s="26">
        <v>0</v>
      </c>
      <c r="R1921" s="26">
        <v>0</v>
      </c>
      <c r="S1921" s="26">
        <v>0</v>
      </c>
      <c r="T1921" s="26">
        <v>0</v>
      </c>
      <c r="U1921" s="26">
        <v>0</v>
      </c>
      <c r="V1921" s="26">
        <v>0</v>
      </c>
      <c r="W1921" s="26">
        <v>0</v>
      </c>
      <c r="X1921" s="26">
        <v>0</v>
      </c>
      <c r="Y1921" s="26">
        <v>0</v>
      </c>
      <c r="Z1921" s="26">
        <v>0</v>
      </c>
      <c r="AA1921" s="26">
        <v>0</v>
      </c>
      <c r="AB1921" s="26">
        <v>0</v>
      </c>
      <c r="AC1921" s="26">
        <v>0</v>
      </c>
      <c r="AD1921" s="26">
        <v>0</v>
      </c>
      <c r="AE1921" s="26">
        <v>0</v>
      </c>
      <c r="AF1921" s="26">
        <v>0</v>
      </c>
      <c r="AG1921" s="26"/>
      <c r="AH1921" s="26">
        <v>0.2</v>
      </c>
    </row>
    <row r="1922" spans="1:34" x14ac:dyDescent="0.2">
      <c r="A1922" s="12" t="s">
        <v>232</v>
      </c>
      <c r="B1922" s="12" t="s">
        <v>231</v>
      </c>
      <c r="C1922" s="12" t="s">
        <v>149</v>
      </c>
      <c r="D1922" s="12" t="s">
        <v>19</v>
      </c>
      <c r="E1922" s="12" t="s">
        <v>6</v>
      </c>
      <c r="F1922" s="12" t="s">
        <v>20</v>
      </c>
      <c r="G1922" s="26"/>
      <c r="H1922" s="26"/>
      <c r="I1922" s="26"/>
      <c r="J1922" s="26">
        <v>0</v>
      </c>
      <c r="K1922" s="26"/>
      <c r="L1922" s="26"/>
      <c r="M1922" s="26">
        <v>0</v>
      </c>
      <c r="N1922" s="26">
        <v>1.2</v>
      </c>
      <c r="O1922" s="26">
        <v>1.2</v>
      </c>
      <c r="P1922" s="26">
        <v>1.2</v>
      </c>
      <c r="Q1922" s="26">
        <v>3.3</v>
      </c>
      <c r="R1922" s="26">
        <v>2.1</v>
      </c>
      <c r="S1922" s="26">
        <v>0.8</v>
      </c>
      <c r="T1922" s="26">
        <v>1.1000000000000001</v>
      </c>
      <c r="U1922" s="26">
        <v>0.7</v>
      </c>
      <c r="V1922" s="26">
        <v>0.4</v>
      </c>
      <c r="W1922" s="26">
        <v>0.2</v>
      </c>
      <c r="X1922" s="26">
        <v>0.1</v>
      </c>
      <c r="Y1922" s="26">
        <v>0.4</v>
      </c>
      <c r="Z1922" s="26">
        <v>0.4</v>
      </c>
      <c r="AA1922" s="26">
        <v>0.4</v>
      </c>
      <c r="AB1922" s="26">
        <v>0.5</v>
      </c>
      <c r="AC1922" s="26">
        <v>0.2</v>
      </c>
      <c r="AD1922" s="26">
        <v>0.1</v>
      </c>
      <c r="AE1922" s="26">
        <v>0.4</v>
      </c>
      <c r="AF1922" s="26">
        <v>0</v>
      </c>
      <c r="AG1922" s="26"/>
      <c r="AH1922" s="26">
        <v>1.7</v>
      </c>
    </row>
    <row r="1923" spans="1:34" x14ac:dyDescent="0.2">
      <c r="A1923" s="12" t="s">
        <v>232</v>
      </c>
      <c r="B1923" s="12" t="s">
        <v>231</v>
      </c>
      <c r="C1923" s="12" t="s">
        <v>150</v>
      </c>
      <c r="D1923" s="12" t="s">
        <v>19</v>
      </c>
      <c r="E1923" s="12" t="s">
        <v>6</v>
      </c>
      <c r="F1923" s="12" t="s">
        <v>20</v>
      </c>
      <c r="G1923" s="26"/>
      <c r="H1923" s="26"/>
      <c r="I1923" s="26"/>
      <c r="J1923" s="26">
        <v>0</v>
      </c>
      <c r="K1923" s="26"/>
      <c r="L1923" s="26">
        <v>2.8</v>
      </c>
      <c r="M1923" s="26">
        <v>5.8</v>
      </c>
      <c r="N1923" s="26">
        <v>12</v>
      </c>
      <c r="O1923" s="26">
        <v>4.8</v>
      </c>
      <c r="P1923" s="26">
        <v>9</v>
      </c>
      <c r="Q1923" s="26">
        <v>7.2</v>
      </c>
      <c r="R1923" s="26">
        <v>7.8</v>
      </c>
      <c r="S1923" s="26">
        <v>10.8</v>
      </c>
      <c r="T1923" s="26">
        <v>11.4</v>
      </c>
      <c r="U1923" s="26">
        <v>10.8</v>
      </c>
      <c r="V1923" s="26">
        <v>10.199999999999999</v>
      </c>
      <c r="W1923" s="26">
        <v>10.199999999999999</v>
      </c>
      <c r="X1923" s="26">
        <v>9.9</v>
      </c>
      <c r="Y1923" s="26">
        <v>5.3</v>
      </c>
      <c r="Z1923" s="26">
        <v>6.6</v>
      </c>
      <c r="AA1923" s="26">
        <v>6.6</v>
      </c>
      <c r="AB1923" s="26">
        <v>6.6</v>
      </c>
      <c r="AC1923" s="26">
        <v>6.6</v>
      </c>
      <c r="AD1923" s="26">
        <v>6.6</v>
      </c>
      <c r="AE1923" s="26">
        <v>6.6</v>
      </c>
      <c r="AF1923" s="26">
        <v>6.6</v>
      </c>
      <c r="AG1923" s="26"/>
      <c r="AH1923" s="26">
        <v>8.3000000000000007</v>
      </c>
    </row>
    <row r="1924" spans="1:34" x14ac:dyDescent="0.2">
      <c r="A1924" s="12" t="s">
        <v>232</v>
      </c>
      <c r="B1924" s="12" t="s">
        <v>231</v>
      </c>
      <c r="C1924" s="12" t="s">
        <v>151</v>
      </c>
      <c r="D1924" s="12" t="s">
        <v>19</v>
      </c>
      <c r="E1924" s="12" t="s">
        <v>6</v>
      </c>
      <c r="F1924" s="12" t="s">
        <v>20</v>
      </c>
      <c r="G1924" s="26"/>
      <c r="H1924" s="26"/>
      <c r="I1924" s="26"/>
      <c r="J1924" s="26">
        <v>296.39999999999998</v>
      </c>
      <c r="K1924" s="26"/>
      <c r="L1924" s="26"/>
      <c r="M1924" s="26"/>
      <c r="N1924" s="26">
        <v>421.2</v>
      </c>
      <c r="O1924" s="26">
        <v>578.4</v>
      </c>
      <c r="P1924" s="26">
        <v>504</v>
      </c>
      <c r="Q1924" s="26">
        <v>415.2</v>
      </c>
      <c r="R1924" s="26">
        <v>342.6</v>
      </c>
      <c r="S1924" s="26">
        <v>342.6</v>
      </c>
      <c r="T1924" s="26">
        <v>43.8</v>
      </c>
      <c r="U1924" s="26">
        <v>280.8</v>
      </c>
      <c r="V1924" s="26">
        <v>185.4</v>
      </c>
      <c r="W1924" s="26">
        <v>90.6</v>
      </c>
      <c r="X1924" s="26">
        <v>28.8</v>
      </c>
      <c r="Y1924" s="26">
        <v>20.399999999999999</v>
      </c>
      <c r="Z1924" s="26">
        <v>0</v>
      </c>
      <c r="AA1924" s="26">
        <v>0</v>
      </c>
      <c r="AB1924" s="26">
        <v>0</v>
      </c>
      <c r="AC1924" s="26">
        <v>0</v>
      </c>
      <c r="AD1924" s="26">
        <v>0</v>
      </c>
      <c r="AE1924" s="26">
        <v>0</v>
      </c>
      <c r="AF1924" s="26">
        <v>0</v>
      </c>
      <c r="AG1924" s="26"/>
      <c r="AH1924" s="26">
        <v>479.7</v>
      </c>
    </row>
    <row r="1925" spans="1:34" x14ac:dyDescent="0.2">
      <c r="A1925" s="12" t="s">
        <v>232</v>
      </c>
      <c r="B1925" s="12" t="s">
        <v>231</v>
      </c>
      <c r="C1925" s="12" t="s">
        <v>152</v>
      </c>
      <c r="D1925" s="12" t="s">
        <v>19</v>
      </c>
      <c r="E1925" s="12" t="s">
        <v>6</v>
      </c>
      <c r="F1925" s="12" t="s">
        <v>20</v>
      </c>
      <c r="G1925" s="26"/>
      <c r="H1925" s="26"/>
      <c r="I1925" s="26"/>
      <c r="J1925" s="26">
        <v>0</v>
      </c>
      <c r="K1925" s="26"/>
      <c r="L1925" s="26"/>
      <c r="M1925" s="26">
        <v>0</v>
      </c>
      <c r="N1925" s="26">
        <v>0</v>
      </c>
      <c r="O1925" s="26">
        <v>0</v>
      </c>
      <c r="P1925" s="26">
        <v>0</v>
      </c>
      <c r="Q1925" s="26">
        <v>14.3</v>
      </c>
      <c r="R1925" s="26">
        <v>0</v>
      </c>
      <c r="S1925" s="26">
        <v>0</v>
      </c>
      <c r="T1925" s="26">
        <v>0</v>
      </c>
      <c r="U1925" s="26">
        <v>0</v>
      </c>
      <c r="V1925" s="26">
        <v>19.2</v>
      </c>
      <c r="W1925" s="26">
        <v>0</v>
      </c>
      <c r="X1925" s="26">
        <v>5.6</v>
      </c>
      <c r="Y1925" s="26">
        <v>0</v>
      </c>
      <c r="Z1925" s="26">
        <v>0</v>
      </c>
      <c r="AA1925" s="26">
        <v>0</v>
      </c>
      <c r="AB1925" s="26">
        <v>2.9</v>
      </c>
      <c r="AC1925" s="26">
        <v>2.9</v>
      </c>
      <c r="AD1925" s="26">
        <v>0</v>
      </c>
      <c r="AE1925" s="26">
        <v>0</v>
      </c>
      <c r="AF1925" s="26">
        <v>0</v>
      </c>
      <c r="AG1925" s="26"/>
      <c r="AH1925" s="26">
        <v>3.6</v>
      </c>
    </row>
    <row r="1926" spans="1:34" x14ac:dyDescent="0.2">
      <c r="A1926" s="12" t="s">
        <v>232</v>
      </c>
      <c r="B1926" s="12" t="s">
        <v>231</v>
      </c>
      <c r="C1926" s="12" t="s">
        <v>153</v>
      </c>
      <c r="D1926" s="12" t="s">
        <v>19</v>
      </c>
      <c r="E1926" s="12" t="s">
        <v>6</v>
      </c>
      <c r="F1926" s="12" t="s">
        <v>20</v>
      </c>
      <c r="G1926" s="26"/>
      <c r="H1926" s="26">
        <v>0</v>
      </c>
      <c r="I1926" s="26"/>
      <c r="J1926" s="26">
        <v>0</v>
      </c>
      <c r="K1926" s="26"/>
      <c r="L1926" s="26">
        <v>0</v>
      </c>
      <c r="M1926" s="26">
        <v>0</v>
      </c>
      <c r="N1926" s="26">
        <v>0</v>
      </c>
      <c r="O1926" s="26">
        <v>0</v>
      </c>
      <c r="P1926" s="26">
        <v>0</v>
      </c>
      <c r="Q1926" s="26">
        <v>0</v>
      </c>
      <c r="R1926" s="26">
        <v>0</v>
      </c>
      <c r="S1926" s="26">
        <v>0</v>
      </c>
      <c r="T1926" s="26">
        <v>0</v>
      </c>
      <c r="U1926" s="26">
        <v>0</v>
      </c>
      <c r="V1926" s="26">
        <v>0</v>
      </c>
      <c r="W1926" s="26">
        <v>0</v>
      </c>
      <c r="X1926" s="26">
        <v>0</v>
      </c>
      <c r="Y1926" s="26">
        <v>0</v>
      </c>
      <c r="Z1926" s="26">
        <v>0</v>
      </c>
      <c r="AA1926" s="26">
        <v>0</v>
      </c>
      <c r="AB1926" s="26">
        <v>0</v>
      </c>
      <c r="AC1926" s="26">
        <v>0</v>
      </c>
      <c r="AD1926" s="26">
        <v>0</v>
      </c>
      <c r="AE1926" s="26">
        <v>0</v>
      </c>
      <c r="AF1926" s="26">
        <v>0</v>
      </c>
      <c r="AG1926" s="26"/>
      <c r="AH1926" s="26">
        <v>0</v>
      </c>
    </row>
    <row r="1927" spans="1:34" x14ac:dyDescent="0.2">
      <c r="A1927" s="12" t="s">
        <v>232</v>
      </c>
      <c r="B1927" s="12" t="s">
        <v>231</v>
      </c>
      <c r="C1927" s="12" t="s">
        <v>154</v>
      </c>
      <c r="D1927" s="12" t="s">
        <v>19</v>
      </c>
      <c r="E1927" s="12" t="s">
        <v>6</v>
      </c>
      <c r="F1927" s="12" t="s">
        <v>20</v>
      </c>
      <c r="G1927" s="26"/>
      <c r="H1927" s="26"/>
      <c r="I1927" s="26"/>
      <c r="J1927" s="26">
        <v>0</v>
      </c>
      <c r="K1927" s="26"/>
      <c r="L1927" s="26"/>
      <c r="M1927" s="26"/>
      <c r="N1927" s="26">
        <v>1.5</v>
      </c>
      <c r="O1927" s="26">
        <v>1.8</v>
      </c>
      <c r="P1927" s="26">
        <v>10.199999999999999</v>
      </c>
      <c r="Q1927" s="26">
        <v>11.7</v>
      </c>
      <c r="R1927" s="26">
        <v>10.5</v>
      </c>
      <c r="S1927" s="26">
        <v>15.9</v>
      </c>
      <c r="T1927" s="26">
        <v>22.2</v>
      </c>
      <c r="U1927" s="26">
        <v>30</v>
      </c>
      <c r="V1927" s="26">
        <v>24</v>
      </c>
      <c r="W1927" s="26">
        <v>24</v>
      </c>
      <c r="X1927" s="26">
        <v>6</v>
      </c>
      <c r="Y1927" s="26">
        <v>0</v>
      </c>
      <c r="Z1927" s="26">
        <v>0</v>
      </c>
      <c r="AA1927" s="26">
        <v>0</v>
      </c>
      <c r="AB1927" s="26">
        <v>0</v>
      </c>
      <c r="AC1927" s="26">
        <v>0</v>
      </c>
      <c r="AD1927" s="26">
        <v>0</v>
      </c>
      <c r="AE1927" s="26">
        <v>0</v>
      </c>
      <c r="AF1927" s="26">
        <v>0</v>
      </c>
      <c r="AG1927" s="26"/>
      <c r="AH1927" s="26">
        <v>6.3</v>
      </c>
    </row>
    <row r="1928" spans="1:34" x14ac:dyDescent="0.2">
      <c r="A1928" s="12" t="s">
        <v>232</v>
      </c>
      <c r="B1928" s="12" t="s">
        <v>231</v>
      </c>
      <c r="C1928" s="12" t="s">
        <v>155</v>
      </c>
      <c r="D1928" s="12" t="s">
        <v>19</v>
      </c>
      <c r="E1928" s="12" t="s">
        <v>6</v>
      </c>
      <c r="F1928" s="12" t="s">
        <v>20</v>
      </c>
      <c r="G1928" s="26"/>
      <c r="H1928" s="26"/>
      <c r="I1928" s="26"/>
      <c r="J1928" s="26">
        <v>0</v>
      </c>
      <c r="K1928" s="26"/>
      <c r="L1928" s="26"/>
      <c r="M1928" s="26"/>
      <c r="N1928" s="26">
        <v>0</v>
      </c>
      <c r="O1928" s="26">
        <v>9.6</v>
      </c>
      <c r="P1928" s="26">
        <v>19.2</v>
      </c>
      <c r="Q1928" s="26">
        <v>0</v>
      </c>
      <c r="R1928" s="26">
        <v>0</v>
      </c>
      <c r="S1928" s="26">
        <v>0</v>
      </c>
      <c r="T1928" s="26">
        <v>0</v>
      </c>
      <c r="U1928" s="26">
        <v>0</v>
      </c>
      <c r="V1928" s="26">
        <v>0</v>
      </c>
      <c r="W1928" s="26">
        <v>0</v>
      </c>
      <c r="X1928" s="26">
        <v>0</v>
      </c>
      <c r="Y1928" s="26">
        <v>0</v>
      </c>
      <c r="Z1928" s="26">
        <v>0</v>
      </c>
      <c r="AA1928" s="26">
        <v>0</v>
      </c>
      <c r="AB1928" s="26">
        <v>0</v>
      </c>
      <c r="AC1928" s="26">
        <v>0</v>
      </c>
      <c r="AD1928" s="26">
        <v>0</v>
      </c>
      <c r="AE1928" s="26">
        <v>0</v>
      </c>
      <c r="AF1928" s="26">
        <v>0</v>
      </c>
      <c r="AG1928" s="26"/>
      <c r="AH1928" s="26">
        <v>7.2</v>
      </c>
    </row>
    <row r="1929" spans="1:34" x14ac:dyDescent="0.2">
      <c r="A1929" s="12" t="s">
        <v>232</v>
      </c>
      <c r="B1929" s="12" t="s">
        <v>231</v>
      </c>
      <c r="C1929" s="12" t="s">
        <v>156</v>
      </c>
      <c r="D1929" s="12" t="s">
        <v>19</v>
      </c>
      <c r="E1929" s="12" t="s">
        <v>6</v>
      </c>
      <c r="F1929" s="12" t="s">
        <v>20</v>
      </c>
      <c r="G1929" s="26"/>
      <c r="H1929" s="26"/>
      <c r="I1929" s="26"/>
      <c r="J1929" s="26">
        <v>0</v>
      </c>
      <c r="K1929" s="26"/>
      <c r="L1929" s="26">
        <v>0</v>
      </c>
      <c r="M1929" s="26">
        <v>0</v>
      </c>
      <c r="N1929" s="26">
        <v>0</v>
      </c>
      <c r="O1929" s="26">
        <v>0</v>
      </c>
      <c r="P1929" s="26">
        <v>0</v>
      </c>
      <c r="Q1929" s="26">
        <v>0</v>
      </c>
      <c r="R1929" s="26">
        <v>0</v>
      </c>
      <c r="S1929" s="26">
        <v>0</v>
      </c>
      <c r="T1929" s="26">
        <v>0</v>
      </c>
      <c r="U1929" s="26">
        <v>0</v>
      </c>
      <c r="V1929" s="26">
        <v>0</v>
      </c>
      <c r="W1929" s="26">
        <v>0</v>
      </c>
      <c r="X1929" s="26">
        <v>0</v>
      </c>
      <c r="Y1929" s="26">
        <v>0</v>
      </c>
      <c r="Z1929" s="26">
        <v>0</v>
      </c>
      <c r="AA1929" s="26">
        <v>0</v>
      </c>
      <c r="AB1929" s="26">
        <v>0</v>
      </c>
      <c r="AC1929" s="26">
        <v>0</v>
      </c>
      <c r="AD1929" s="26">
        <v>0</v>
      </c>
      <c r="AE1929" s="26">
        <v>0</v>
      </c>
      <c r="AF1929" s="26">
        <v>0</v>
      </c>
      <c r="AG1929" s="26"/>
      <c r="AH1929" s="26">
        <v>0</v>
      </c>
    </row>
    <row r="1930" spans="1:34" x14ac:dyDescent="0.2">
      <c r="A1930" s="12" t="s">
        <v>232</v>
      </c>
      <c r="B1930" s="12" t="s">
        <v>231</v>
      </c>
      <c r="C1930" s="12" t="s">
        <v>157</v>
      </c>
      <c r="D1930" s="12" t="s">
        <v>19</v>
      </c>
      <c r="E1930" s="12" t="s">
        <v>6</v>
      </c>
      <c r="F1930" s="12" t="s">
        <v>20</v>
      </c>
      <c r="G1930" s="26"/>
      <c r="H1930" s="26"/>
      <c r="I1930" s="26"/>
      <c r="J1930" s="26">
        <v>3.3</v>
      </c>
      <c r="K1930" s="26">
        <v>7.8</v>
      </c>
      <c r="L1930" s="26">
        <v>5.8</v>
      </c>
      <c r="M1930" s="26">
        <v>13.8</v>
      </c>
      <c r="N1930" s="26">
        <v>14.9</v>
      </c>
      <c r="O1930" s="26">
        <v>2.7</v>
      </c>
      <c r="P1930" s="26">
        <v>16.399999999999999</v>
      </c>
      <c r="Q1930" s="26">
        <v>10.8</v>
      </c>
      <c r="R1930" s="26">
        <v>21.7</v>
      </c>
      <c r="S1930" s="26">
        <v>23.8</v>
      </c>
      <c r="T1930" s="26">
        <v>37.799999999999997</v>
      </c>
      <c r="U1930" s="26">
        <v>17.7</v>
      </c>
      <c r="V1930" s="26">
        <v>8.6999999999999993</v>
      </c>
      <c r="W1930" s="26">
        <v>11.1</v>
      </c>
      <c r="X1930" s="26">
        <v>8.6</v>
      </c>
      <c r="Y1930" s="26">
        <v>8.5</v>
      </c>
      <c r="Z1930" s="26">
        <v>8.4</v>
      </c>
      <c r="AA1930" s="26">
        <v>8.4</v>
      </c>
      <c r="AB1930" s="26">
        <v>8.4</v>
      </c>
      <c r="AC1930" s="26">
        <v>5.9</v>
      </c>
      <c r="AD1930" s="26">
        <v>6</v>
      </c>
      <c r="AE1930" s="26">
        <v>6</v>
      </c>
      <c r="AF1930" s="26">
        <v>0</v>
      </c>
      <c r="AG1930" s="26"/>
      <c r="AH1930" s="26">
        <v>11.2</v>
      </c>
    </row>
    <row r="1931" spans="1:34" x14ac:dyDescent="0.2">
      <c r="A1931" s="12" t="s">
        <v>232</v>
      </c>
      <c r="B1931" s="12" t="s">
        <v>231</v>
      </c>
      <c r="C1931" s="12" t="s">
        <v>158</v>
      </c>
      <c r="D1931" s="12" t="s">
        <v>19</v>
      </c>
      <c r="E1931" s="12" t="s">
        <v>6</v>
      </c>
      <c r="F1931" s="12" t="s">
        <v>20</v>
      </c>
      <c r="G1931" s="26"/>
      <c r="H1931" s="26"/>
      <c r="I1931" s="26"/>
      <c r="J1931" s="26">
        <v>0</v>
      </c>
      <c r="K1931" s="26"/>
      <c r="L1931" s="26"/>
      <c r="M1931" s="26"/>
      <c r="N1931" s="26">
        <v>0.5</v>
      </c>
      <c r="O1931" s="26">
        <v>0</v>
      </c>
      <c r="P1931" s="26">
        <v>0.4</v>
      </c>
      <c r="Q1931" s="26">
        <v>0</v>
      </c>
      <c r="R1931" s="26">
        <v>0</v>
      </c>
      <c r="S1931" s="26">
        <v>0</v>
      </c>
      <c r="T1931" s="26">
        <v>0</v>
      </c>
      <c r="U1931" s="26">
        <v>0</v>
      </c>
      <c r="V1931" s="26">
        <v>0</v>
      </c>
      <c r="W1931" s="26">
        <v>0</v>
      </c>
      <c r="X1931" s="26">
        <v>0</v>
      </c>
      <c r="Y1931" s="26">
        <v>0</v>
      </c>
      <c r="Z1931" s="26">
        <v>0</v>
      </c>
      <c r="AA1931" s="26">
        <v>0</v>
      </c>
      <c r="AB1931" s="26">
        <v>0</v>
      </c>
      <c r="AC1931" s="26">
        <v>0</v>
      </c>
      <c r="AD1931" s="26">
        <v>0</v>
      </c>
      <c r="AE1931" s="26">
        <v>0</v>
      </c>
      <c r="AF1931" s="26">
        <v>0</v>
      </c>
      <c r="AG1931" s="26"/>
      <c r="AH1931" s="26">
        <v>0.2</v>
      </c>
    </row>
    <row r="1932" spans="1:34" x14ac:dyDescent="0.2">
      <c r="A1932" s="12" t="s">
        <v>232</v>
      </c>
      <c r="B1932" s="12" t="s">
        <v>231</v>
      </c>
      <c r="C1932" s="12" t="s">
        <v>159</v>
      </c>
      <c r="D1932" s="12" t="s">
        <v>19</v>
      </c>
      <c r="E1932" s="12" t="s">
        <v>6</v>
      </c>
      <c r="F1932" s="12" t="s">
        <v>20</v>
      </c>
      <c r="G1932" s="26"/>
      <c r="H1932" s="26"/>
      <c r="I1932" s="26"/>
      <c r="J1932" s="26">
        <v>0</v>
      </c>
      <c r="K1932" s="26"/>
      <c r="L1932" s="26">
        <v>13.5</v>
      </c>
      <c r="M1932" s="26">
        <v>2</v>
      </c>
      <c r="N1932" s="26">
        <v>10.199999999999999</v>
      </c>
      <c r="O1932" s="26">
        <v>10.8</v>
      </c>
      <c r="P1932" s="26">
        <v>10.1</v>
      </c>
      <c r="Q1932" s="26">
        <v>10.1</v>
      </c>
      <c r="R1932" s="26">
        <v>0</v>
      </c>
      <c r="S1932" s="26">
        <v>0</v>
      </c>
      <c r="T1932" s="26">
        <v>0</v>
      </c>
      <c r="U1932" s="26">
        <v>0</v>
      </c>
      <c r="V1932" s="26">
        <v>0</v>
      </c>
      <c r="W1932" s="26">
        <v>0</v>
      </c>
      <c r="X1932" s="26">
        <v>0</v>
      </c>
      <c r="Y1932" s="26">
        <v>0</v>
      </c>
      <c r="Z1932" s="26">
        <v>0</v>
      </c>
      <c r="AA1932" s="26">
        <v>0</v>
      </c>
      <c r="AB1932" s="26">
        <v>0</v>
      </c>
      <c r="AC1932" s="26">
        <v>0</v>
      </c>
      <c r="AD1932" s="26">
        <v>0</v>
      </c>
      <c r="AE1932" s="26">
        <v>0</v>
      </c>
      <c r="AF1932" s="26"/>
      <c r="AG1932" s="26"/>
      <c r="AH1932" s="26">
        <v>10.3</v>
      </c>
    </row>
    <row r="1933" spans="1:34" x14ac:dyDescent="0.2">
      <c r="A1933" s="12" t="s">
        <v>232</v>
      </c>
      <c r="B1933" s="12" t="s">
        <v>231</v>
      </c>
      <c r="C1933" s="12" t="s">
        <v>160</v>
      </c>
      <c r="D1933" s="12" t="s">
        <v>19</v>
      </c>
      <c r="E1933" s="12" t="s">
        <v>6</v>
      </c>
      <c r="F1933" s="12" t="s">
        <v>20</v>
      </c>
      <c r="G1933" s="26"/>
      <c r="H1933" s="26"/>
      <c r="I1933" s="26"/>
      <c r="J1933" s="26">
        <v>126.6</v>
      </c>
      <c r="K1933" s="26"/>
      <c r="L1933" s="26"/>
      <c r="M1933" s="26">
        <v>84</v>
      </c>
      <c r="N1933" s="26">
        <v>153</v>
      </c>
      <c r="O1933" s="26">
        <v>165</v>
      </c>
      <c r="P1933" s="26">
        <v>180</v>
      </c>
      <c r="Q1933" s="26">
        <v>48</v>
      </c>
      <c r="R1933" s="26">
        <v>57</v>
      </c>
      <c r="S1933" s="26">
        <v>78</v>
      </c>
      <c r="T1933" s="26">
        <v>51</v>
      </c>
      <c r="U1933" s="26">
        <v>48</v>
      </c>
      <c r="V1933" s="26">
        <v>56.4</v>
      </c>
      <c r="W1933" s="26">
        <v>57.6</v>
      </c>
      <c r="X1933" s="26">
        <v>93.6</v>
      </c>
      <c r="Y1933" s="26">
        <v>96</v>
      </c>
      <c r="Z1933" s="26">
        <v>92.4</v>
      </c>
      <c r="AA1933" s="26">
        <v>83.4</v>
      </c>
      <c r="AB1933" s="26">
        <v>73.8</v>
      </c>
      <c r="AC1933" s="26">
        <v>76.8</v>
      </c>
      <c r="AD1933" s="26">
        <v>69.599999999999994</v>
      </c>
      <c r="AE1933" s="26">
        <v>70</v>
      </c>
      <c r="AF1933" s="26">
        <v>50</v>
      </c>
      <c r="AG1933" s="26"/>
      <c r="AH1933" s="26">
        <v>136.5</v>
      </c>
    </row>
    <row r="1934" spans="1:34" x14ac:dyDescent="0.2">
      <c r="A1934" s="12" t="s">
        <v>232</v>
      </c>
      <c r="B1934" s="12" t="s">
        <v>231</v>
      </c>
      <c r="C1934" s="12" t="s">
        <v>161</v>
      </c>
      <c r="D1934" s="12" t="s">
        <v>19</v>
      </c>
      <c r="E1934" s="12" t="s">
        <v>6</v>
      </c>
      <c r="F1934" s="12" t="s">
        <v>20</v>
      </c>
      <c r="G1934" s="26"/>
      <c r="H1934" s="26"/>
      <c r="I1934" s="26"/>
      <c r="J1934" s="26">
        <v>27</v>
      </c>
      <c r="K1934" s="26"/>
      <c r="L1934" s="26"/>
      <c r="M1934" s="26"/>
      <c r="N1934" s="26">
        <v>37.200000000000003</v>
      </c>
      <c r="O1934" s="26">
        <v>57</v>
      </c>
      <c r="P1934" s="26">
        <v>60</v>
      </c>
      <c r="Q1934" s="26">
        <v>63.6</v>
      </c>
      <c r="R1934" s="26">
        <v>57.6</v>
      </c>
      <c r="S1934" s="26">
        <v>60</v>
      </c>
      <c r="T1934" s="26">
        <v>65.400000000000006</v>
      </c>
      <c r="U1934" s="26">
        <v>52.8</v>
      </c>
      <c r="V1934" s="26">
        <v>49.8</v>
      </c>
      <c r="W1934" s="26">
        <v>42</v>
      </c>
      <c r="X1934" s="26">
        <v>38</v>
      </c>
      <c r="Y1934" s="26">
        <v>36.700000000000003</v>
      </c>
      <c r="Z1934" s="26">
        <v>35.700000000000003</v>
      </c>
      <c r="AA1934" s="26">
        <v>29.8</v>
      </c>
      <c r="AB1934" s="26">
        <v>25</v>
      </c>
      <c r="AC1934" s="26">
        <v>19.600000000000001</v>
      </c>
      <c r="AD1934" s="26">
        <v>18.100000000000001</v>
      </c>
      <c r="AE1934" s="26">
        <v>11</v>
      </c>
      <c r="AF1934" s="26">
        <v>11</v>
      </c>
      <c r="AG1934" s="26"/>
      <c r="AH1934" s="26">
        <v>54.5</v>
      </c>
    </row>
    <row r="1935" spans="1:34" x14ac:dyDescent="0.2">
      <c r="A1935" s="12" t="s">
        <v>232</v>
      </c>
      <c r="B1935" s="12" t="s">
        <v>231</v>
      </c>
      <c r="C1935" s="12" t="s">
        <v>162</v>
      </c>
      <c r="D1935" s="12" t="s">
        <v>19</v>
      </c>
      <c r="E1935" s="12" t="s">
        <v>6</v>
      </c>
      <c r="F1935" s="12" t="s">
        <v>20</v>
      </c>
      <c r="G1935" s="26"/>
      <c r="H1935" s="26"/>
      <c r="I1935" s="26"/>
      <c r="J1935" s="26">
        <v>4.2</v>
      </c>
      <c r="K1935" s="26">
        <v>5.0999999999999996</v>
      </c>
      <c r="L1935" s="26">
        <v>0.9</v>
      </c>
      <c r="M1935" s="26">
        <v>24</v>
      </c>
      <c r="N1935" s="26">
        <v>26.4</v>
      </c>
      <c r="O1935" s="26">
        <v>29</v>
      </c>
      <c r="P1935" s="26">
        <v>32.5</v>
      </c>
      <c r="Q1935" s="26">
        <v>29.5</v>
      </c>
      <c r="R1935" s="26">
        <v>28.9</v>
      </c>
      <c r="S1935" s="26">
        <v>28.5</v>
      </c>
      <c r="T1935" s="26">
        <v>14.3</v>
      </c>
      <c r="U1935" s="26">
        <v>12.6</v>
      </c>
      <c r="V1935" s="26">
        <v>11.7</v>
      </c>
      <c r="W1935" s="26">
        <v>11.4</v>
      </c>
      <c r="X1935" s="26">
        <v>10.199999999999999</v>
      </c>
      <c r="Y1935" s="26">
        <v>6</v>
      </c>
      <c r="Z1935" s="26">
        <v>6</v>
      </c>
      <c r="AA1935" s="26">
        <v>4.2</v>
      </c>
      <c r="AB1935" s="26">
        <v>3.2</v>
      </c>
      <c r="AC1935" s="26">
        <v>2</v>
      </c>
      <c r="AD1935" s="26">
        <v>0</v>
      </c>
      <c r="AE1935" s="26">
        <v>0</v>
      </c>
      <c r="AF1935" s="26">
        <v>0</v>
      </c>
      <c r="AG1935" s="26"/>
      <c r="AH1935" s="26">
        <v>29.4</v>
      </c>
    </row>
    <row r="1936" spans="1:34" x14ac:dyDescent="0.2">
      <c r="A1936" s="12" t="s">
        <v>232</v>
      </c>
      <c r="B1936" s="12" t="s">
        <v>231</v>
      </c>
      <c r="C1936" s="12" t="s">
        <v>163</v>
      </c>
      <c r="D1936" s="12" t="s">
        <v>19</v>
      </c>
      <c r="E1936" s="12" t="s">
        <v>6</v>
      </c>
      <c r="F1936" s="12" t="s">
        <v>20</v>
      </c>
      <c r="G1936" s="26"/>
      <c r="H1936" s="26"/>
      <c r="I1936" s="26"/>
      <c r="J1936" s="26">
        <v>390</v>
      </c>
      <c r="K1936" s="26"/>
      <c r="L1936" s="26">
        <v>360</v>
      </c>
      <c r="M1936" s="26">
        <v>376.8</v>
      </c>
      <c r="N1936" s="26">
        <v>405.6</v>
      </c>
      <c r="O1936" s="26">
        <v>424.2</v>
      </c>
      <c r="P1936" s="26">
        <v>579</v>
      </c>
      <c r="Q1936" s="26">
        <v>819</v>
      </c>
      <c r="R1936" s="26">
        <v>490.3</v>
      </c>
      <c r="S1936" s="26">
        <v>370.7</v>
      </c>
      <c r="T1936" s="26">
        <v>544.20000000000005</v>
      </c>
      <c r="U1936" s="26">
        <v>202.3</v>
      </c>
      <c r="V1936" s="26">
        <v>97.4</v>
      </c>
      <c r="W1936" s="26">
        <v>184.2</v>
      </c>
      <c r="X1936" s="26">
        <v>155.4</v>
      </c>
      <c r="Y1936" s="26">
        <v>156.80000000000001</v>
      </c>
      <c r="Z1936" s="26">
        <v>21.6</v>
      </c>
      <c r="AA1936" s="26">
        <v>21.6</v>
      </c>
      <c r="AB1936" s="26">
        <v>21</v>
      </c>
      <c r="AC1936" s="26">
        <v>10.8</v>
      </c>
      <c r="AD1936" s="26">
        <v>2.4</v>
      </c>
      <c r="AE1936" s="26">
        <v>0</v>
      </c>
      <c r="AF1936" s="26">
        <v>0</v>
      </c>
      <c r="AG1936" s="26"/>
      <c r="AH1936" s="26">
        <v>557</v>
      </c>
    </row>
    <row r="1937" spans="1:35" x14ac:dyDescent="0.2">
      <c r="A1937" s="12"/>
      <c r="B1937" s="12"/>
      <c r="C1937" s="12"/>
      <c r="D1937" s="12"/>
      <c r="E1937" s="12"/>
      <c r="F1937" s="12"/>
      <c r="G1937" s="26"/>
      <c r="H1937" s="26"/>
      <c r="I1937" s="26"/>
      <c r="J1937" s="26"/>
      <c r="K1937" s="26"/>
      <c r="L1937" s="26"/>
      <c r="M1937" s="26"/>
      <c r="N1937" s="26"/>
      <c r="O1937" s="26"/>
      <c r="P1937" s="26"/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  <c r="AA1937" s="26"/>
      <c r="AB1937" s="26"/>
      <c r="AC1937" s="26"/>
      <c r="AD1937" s="26"/>
      <c r="AE1937" s="26"/>
      <c r="AF1937" s="6"/>
      <c r="AG1937" s="6"/>
      <c r="AH1937" s="6"/>
    </row>
    <row r="1938" spans="1:35" x14ac:dyDescent="0.2">
      <c r="A1938" s="4" t="s">
        <v>239</v>
      </c>
    </row>
    <row r="1939" spans="1:35" x14ac:dyDescent="0.2">
      <c r="A1939" s="37" t="s">
        <v>229</v>
      </c>
      <c r="B1939" s="37" t="s">
        <v>230</v>
      </c>
      <c r="C1939" s="37"/>
      <c r="D1939" s="37" t="s">
        <v>5</v>
      </c>
      <c r="E1939" s="37" t="s">
        <v>6</v>
      </c>
      <c r="F1939" s="37" t="s">
        <v>7</v>
      </c>
      <c r="G1939" s="38">
        <f t="shared" ref="G1939:P1940" si="0">SUMPRODUCT(--($A$2:$A$1934=$A1939),--($B$2:$B$1934=$B1939),--($D$2:$D$1934=$D1939),--($E$2:$E$1934=$E1939),--(G$2:G$1934))</f>
        <v>1016228</v>
      </c>
      <c r="H1939" s="38">
        <f t="shared" si="0"/>
        <v>976675.2</v>
      </c>
      <c r="I1939" s="38">
        <f t="shared" si="0"/>
        <v>710303.79999999993</v>
      </c>
      <c r="J1939" s="38">
        <f t="shared" si="0"/>
        <v>606495.4</v>
      </c>
      <c r="K1939" s="38">
        <f t="shared" si="0"/>
        <v>520404.80000000005</v>
      </c>
      <c r="L1939" s="38">
        <f t="shared" si="0"/>
        <v>418328.6</v>
      </c>
      <c r="M1939" s="38">
        <f t="shared" si="0"/>
        <v>227067.3</v>
      </c>
      <c r="N1939" s="38">
        <f t="shared" si="0"/>
        <v>138606.30000000002</v>
      </c>
      <c r="O1939" s="38">
        <f t="shared" si="0"/>
        <v>50840.4</v>
      </c>
      <c r="P1939" s="38">
        <f t="shared" si="0"/>
        <v>49070.7</v>
      </c>
      <c r="Q1939" s="38">
        <f t="shared" ref="Q1939:AF1940" si="1">SUMPRODUCT(--($A$2:$A$1934=$A1939),--($B$2:$B$1934=$B1939),--($D$2:$D$1934=$D1939),--($E$2:$E$1934=$E1939),--(Q$2:Q$1934))</f>
        <v>45933.299999999996</v>
      </c>
      <c r="R1939" s="38">
        <f t="shared" si="1"/>
        <v>49421.7</v>
      </c>
      <c r="S1939" s="38">
        <f t="shared" si="1"/>
        <v>52342.9</v>
      </c>
      <c r="T1939" s="38">
        <f t="shared" si="1"/>
        <v>26003.899999999998</v>
      </c>
      <c r="U1939" s="38">
        <f t="shared" si="1"/>
        <v>26560.400000000001</v>
      </c>
      <c r="V1939" s="38">
        <f t="shared" si="1"/>
        <v>16750.899999999998</v>
      </c>
      <c r="W1939" s="38">
        <f t="shared" si="1"/>
        <v>8837.8000000000011</v>
      </c>
      <c r="X1939" s="38">
        <f t="shared" si="1"/>
        <v>6781.7000000000007</v>
      </c>
      <c r="Y1939" s="38">
        <f t="shared" si="1"/>
        <v>2689.2</v>
      </c>
      <c r="Z1939" s="38">
        <f t="shared" si="1"/>
        <v>185.7000000000001</v>
      </c>
      <c r="AA1939" s="38">
        <f t="shared" si="1"/>
        <v>162.40000000000003</v>
      </c>
      <c r="AB1939" s="38">
        <f t="shared" si="1"/>
        <v>-5691.4</v>
      </c>
      <c r="AC1939" s="38">
        <f t="shared" si="1"/>
        <v>-1815.5</v>
      </c>
      <c r="AD1939" s="38">
        <f t="shared" si="1"/>
        <v>-2739.7</v>
      </c>
      <c r="AE1939" s="38">
        <f t="shared" si="1"/>
        <v>-1894</v>
      </c>
      <c r="AF1939" s="38">
        <f t="shared" si="1"/>
        <v>-870.4</v>
      </c>
      <c r="AH1939" s="38">
        <f>SUMPRODUCT(--($A$2:$A$1934=$A1939),--($B$2:$B$1934=$B1939),--($D$2:$D$1934=$D1939),--($E$2:$E$1934=$E1939),--(AH$2:AH$1934))</f>
        <v>1016228</v>
      </c>
      <c r="AI1939" s="10"/>
    </row>
    <row r="1940" spans="1:35" x14ac:dyDescent="0.2">
      <c r="A1940" s="37" t="s">
        <v>229</v>
      </c>
      <c r="B1940" s="37" t="s">
        <v>231</v>
      </c>
      <c r="C1940" s="37"/>
      <c r="D1940" s="37" t="s">
        <v>5</v>
      </c>
      <c r="E1940" s="37" t="s">
        <v>6</v>
      </c>
      <c r="F1940" s="37" t="s">
        <v>7</v>
      </c>
      <c r="G1940" s="38">
        <f t="shared" si="0"/>
        <v>56067.8</v>
      </c>
      <c r="H1940" s="38">
        <f t="shared" si="0"/>
        <v>69322.899999999994</v>
      </c>
      <c r="I1940" s="38">
        <f t="shared" si="0"/>
        <v>53980.2</v>
      </c>
      <c r="J1940" s="38">
        <f t="shared" si="0"/>
        <v>57815</v>
      </c>
      <c r="K1940" s="38">
        <f t="shared" si="0"/>
        <v>70404.3</v>
      </c>
      <c r="L1940" s="38">
        <f t="shared" si="0"/>
        <v>87701.900000000009</v>
      </c>
      <c r="M1940" s="38">
        <f t="shared" si="0"/>
        <v>111395.09999999999</v>
      </c>
      <c r="N1940" s="38">
        <f t="shared" si="0"/>
        <v>115161.59999999999</v>
      </c>
      <c r="O1940" s="38">
        <f t="shared" si="0"/>
        <v>100776.59999999999</v>
      </c>
      <c r="P1940" s="38">
        <f t="shared" si="0"/>
        <v>109683.8</v>
      </c>
      <c r="Q1940" s="38">
        <f t="shared" si="1"/>
        <v>100898.6</v>
      </c>
      <c r="R1940" s="38">
        <f t="shared" si="1"/>
        <v>97358.1</v>
      </c>
      <c r="S1940" s="38">
        <f t="shared" si="1"/>
        <v>80685.600000000006</v>
      </c>
      <c r="T1940" s="38">
        <f t="shared" si="1"/>
        <v>74929.899999999994</v>
      </c>
      <c r="U1940" s="38">
        <f t="shared" si="1"/>
        <v>67264.099999999991</v>
      </c>
      <c r="V1940" s="38">
        <f t="shared" si="1"/>
        <v>66103.399999999994</v>
      </c>
      <c r="W1940" s="38">
        <f t="shared" si="1"/>
        <v>62088</v>
      </c>
      <c r="X1940" s="38">
        <f t="shared" si="1"/>
        <v>42776.3</v>
      </c>
      <c r="Y1940" s="38">
        <f t="shared" si="1"/>
        <v>29072.400000000001</v>
      </c>
      <c r="Z1940" s="38">
        <f t="shared" si="1"/>
        <v>10202.700000000001</v>
      </c>
      <c r="AA1940" s="38">
        <f t="shared" si="1"/>
        <v>2583.6</v>
      </c>
      <c r="AB1940" s="38">
        <f t="shared" si="1"/>
        <v>1925.9</v>
      </c>
      <c r="AC1940" s="38">
        <f t="shared" si="1"/>
        <v>1492.8999999999999</v>
      </c>
      <c r="AD1940" s="38">
        <f t="shared" si="1"/>
        <v>331</v>
      </c>
      <c r="AE1940" s="38">
        <f t="shared" si="1"/>
        <v>243.99999999999997</v>
      </c>
      <c r="AF1940" s="38">
        <f t="shared" si="1"/>
        <v>-194.4</v>
      </c>
      <c r="AH1940" s="38">
        <f>SUMPRODUCT(--($A$2:$A$1934=$A1940),--($B$2:$B$1934=$B1940),--($D$2:$D$1934=$D1940),--($E$2:$E$1934=$E1940),--(AH$2:AH$1934))</f>
        <v>108540.6</v>
      </c>
      <c r="AI1940" s="10"/>
    </row>
    <row r="1941" spans="1:35" x14ac:dyDescent="0.2">
      <c r="A1941" s="37" t="s">
        <v>229</v>
      </c>
      <c r="B1941" s="37" t="s">
        <v>240</v>
      </c>
      <c r="C1941" s="37"/>
      <c r="D1941" s="37"/>
      <c r="E1941" s="37"/>
      <c r="F1941" s="37"/>
      <c r="G1941" s="38">
        <f t="shared" ref="G1941:AE1941" si="2">SUM(G1939:G1940)</f>
        <v>1072295.8</v>
      </c>
      <c r="H1941" s="38">
        <f t="shared" si="2"/>
        <v>1045998.1</v>
      </c>
      <c r="I1941" s="38">
        <f t="shared" si="2"/>
        <v>764283.99999999988</v>
      </c>
      <c r="J1941" s="38">
        <f t="shared" si="2"/>
        <v>664310.4</v>
      </c>
      <c r="K1941" s="38">
        <f t="shared" si="2"/>
        <v>590809.10000000009</v>
      </c>
      <c r="L1941" s="38">
        <f t="shared" si="2"/>
        <v>506030.5</v>
      </c>
      <c r="M1941" s="38">
        <f t="shared" si="2"/>
        <v>338462.39999999997</v>
      </c>
      <c r="N1941" s="38">
        <f t="shared" si="2"/>
        <v>253767.90000000002</v>
      </c>
      <c r="O1941" s="38">
        <f t="shared" si="2"/>
        <v>151617</v>
      </c>
      <c r="P1941" s="38">
        <f t="shared" si="2"/>
        <v>158754.5</v>
      </c>
      <c r="Q1941" s="38">
        <f t="shared" si="2"/>
        <v>146831.9</v>
      </c>
      <c r="R1941" s="38">
        <f t="shared" si="2"/>
        <v>146779.79999999999</v>
      </c>
      <c r="S1941" s="38">
        <f t="shared" si="2"/>
        <v>133028.5</v>
      </c>
      <c r="T1941" s="38">
        <f t="shared" si="2"/>
        <v>100933.79999999999</v>
      </c>
      <c r="U1941" s="38">
        <f t="shared" si="2"/>
        <v>93824.5</v>
      </c>
      <c r="V1941" s="38">
        <f t="shared" si="2"/>
        <v>82854.299999999988</v>
      </c>
      <c r="W1941" s="38">
        <f t="shared" si="2"/>
        <v>70925.8</v>
      </c>
      <c r="X1941" s="38">
        <f t="shared" si="2"/>
        <v>49558</v>
      </c>
      <c r="Y1941" s="38">
        <f t="shared" si="2"/>
        <v>31761.600000000002</v>
      </c>
      <c r="Z1941" s="38">
        <f t="shared" si="2"/>
        <v>10388.400000000001</v>
      </c>
      <c r="AA1941" s="38">
        <f t="shared" si="2"/>
        <v>2746</v>
      </c>
      <c r="AB1941" s="38">
        <f t="shared" si="2"/>
        <v>-3765.4999999999995</v>
      </c>
      <c r="AC1941" s="38">
        <f t="shared" si="2"/>
        <v>-322.60000000000014</v>
      </c>
      <c r="AD1941" s="38">
        <f t="shared" si="2"/>
        <v>-2408.6999999999998</v>
      </c>
      <c r="AE1941" s="38">
        <f t="shared" si="2"/>
        <v>-1650</v>
      </c>
      <c r="AF1941" s="38">
        <f t="shared" ref="AF1941" si="3">SUM(AF1939:AF1940)</f>
        <v>-1064.8</v>
      </c>
      <c r="AH1941" s="38"/>
    </row>
    <row r="1942" spans="1:35" x14ac:dyDescent="0.2">
      <c r="A1942" s="37"/>
      <c r="B1942" s="37"/>
      <c r="C1942" s="37"/>
      <c r="D1942" s="37"/>
      <c r="E1942" s="37"/>
      <c r="F1942" s="3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  <c r="AD1942" s="7"/>
      <c r="AE1942" s="7"/>
      <c r="AF1942" s="7"/>
      <c r="AH1942" s="7"/>
    </row>
    <row r="1943" spans="1:35" x14ac:dyDescent="0.2">
      <c r="A1943" s="37" t="s">
        <v>232</v>
      </c>
      <c r="B1943" s="37" t="s">
        <v>230</v>
      </c>
      <c r="C1943" s="37"/>
      <c r="D1943" s="37" t="s">
        <v>5</v>
      </c>
      <c r="E1943" s="37" t="s">
        <v>6</v>
      </c>
      <c r="F1943" s="37" t="s">
        <v>7</v>
      </c>
      <c r="G1943" s="38">
        <f t="shared" ref="G1943:P1944" si="4">SUMPRODUCT(--($A$2:$A$1934=$A1943),--($B$2:$B$1934=$B1943),--($D$2:$D$1934=$D1943),--($E$2:$E$1934=$E1943),--(G$2:G$1934))</f>
        <v>940450.99999999977</v>
      </c>
      <c r="H1943" s="38">
        <f t="shared" si="4"/>
        <v>889189.2</v>
      </c>
      <c r="I1943" s="38">
        <f t="shared" si="4"/>
        <v>618787.90000000014</v>
      </c>
      <c r="J1943" s="38">
        <f t="shared" si="4"/>
        <v>493218.7</v>
      </c>
      <c r="K1943" s="38">
        <f t="shared" si="4"/>
        <v>406595.6</v>
      </c>
      <c r="L1943" s="38">
        <f t="shared" si="4"/>
        <v>327043.90000000002</v>
      </c>
      <c r="M1943" s="38">
        <f t="shared" si="4"/>
        <v>182733.9</v>
      </c>
      <c r="N1943" s="38">
        <f t="shared" si="4"/>
        <v>96818.3</v>
      </c>
      <c r="O1943" s="38">
        <f t="shared" si="4"/>
        <v>24636.7</v>
      </c>
      <c r="P1943" s="38">
        <f t="shared" si="4"/>
        <v>21698.600000000002</v>
      </c>
      <c r="Q1943" s="38">
        <f t="shared" ref="Q1943:AF1944" si="5">SUMPRODUCT(--($A$2:$A$1934=$A1943),--($B$2:$B$1934=$B1943),--($D$2:$D$1934=$D1943),--($E$2:$E$1934=$E1943),--(Q$2:Q$1934))</f>
        <v>22857.600000000002</v>
      </c>
      <c r="R1943" s="38">
        <f t="shared" si="5"/>
        <v>25694.400000000001</v>
      </c>
      <c r="S1943" s="38">
        <f t="shared" si="5"/>
        <v>30929.9</v>
      </c>
      <c r="T1943" s="38">
        <f t="shared" si="5"/>
        <v>6928.4</v>
      </c>
      <c r="U1943" s="38">
        <f t="shared" si="5"/>
        <v>1990.2</v>
      </c>
      <c r="V1943" s="38">
        <f t="shared" si="5"/>
        <v>2771.6</v>
      </c>
      <c r="W1943" s="38">
        <f t="shared" si="5"/>
        <v>1809.4</v>
      </c>
      <c r="X1943" s="38">
        <f t="shared" si="5"/>
        <v>846.00000000000011</v>
      </c>
      <c r="Y1943" s="38">
        <f t="shared" si="5"/>
        <v>1038.2</v>
      </c>
      <c r="Z1943" s="38">
        <f t="shared" si="5"/>
        <v>63.500000000000028</v>
      </c>
      <c r="AA1943" s="38">
        <f t="shared" si="5"/>
        <v>-843.7</v>
      </c>
      <c r="AB1943" s="38">
        <f t="shared" si="5"/>
        <v>-1090.5000000000002</v>
      </c>
      <c r="AC1943" s="38">
        <f t="shared" si="5"/>
        <v>-1520</v>
      </c>
      <c r="AD1943" s="38">
        <f t="shared" si="5"/>
        <v>-2396.7999999999997</v>
      </c>
      <c r="AE1943" s="38">
        <f t="shared" si="5"/>
        <v>-1446.8</v>
      </c>
      <c r="AF1943" s="38">
        <f t="shared" si="5"/>
        <v>-943.7</v>
      </c>
      <c r="AH1943" s="38">
        <f>SUMPRODUCT(--($A$2:$A$1934=$A1943),--($B$2:$B$1934=$B1943),--($D$2:$D$1934=$D1943),--($E$2:$E$1934=$E1943),--(AH$2:AH$1934))</f>
        <v>940450.99999999977</v>
      </c>
      <c r="AI1943" s="10"/>
    </row>
    <row r="1944" spans="1:35" x14ac:dyDescent="0.2">
      <c r="A1944" s="37" t="s">
        <v>232</v>
      </c>
      <c r="B1944" s="37" t="s">
        <v>231</v>
      </c>
      <c r="C1944" s="37"/>
      <c r="D1944" s="37" t="s">
        <v>5</v>
      </c>
      <c r="E1944" s="37" t="s">
        <v>6</v>
      </c>
      <c r="F1944" s="37" t="s">
        <v>7</v>
      </c>
      <c r="G1944" s="38">
        <f t="shared" si="4"/>
        <v>143902.5</v>
      </c>
      <c r="H1944" s="38">
        <f t="shared" si="4"/>
        <v>152483.99999999991</v>
      </c>
      <c r="I1944" s="38">
        <f t="shared" si="4"/>
        <v>113661.30000000003</v>
      </c>
      <c r="J1944" s="38">
        <f t="shared" si="4"/>
        <v>122660.00000000001</v>
      </c>
      <c r="K1944" s="38">
        <f t="shared" si="4"/>
        <v>160381</v>
      </c>
      <c r="L1944" s="38">
        <f t="shared" si="4"/>
        <v>162338.39999999997</v>
      </c>
      <c r="M1944" s="38">
        <f t="shared" si="4"/>
        <v>176212.90000000011</v>
      </c>
      <c r="N1944" s="38">
        <f t="shared" si="4"/>
        <v>188771.5</v>
      </c>
      <c r="O1944" s="38">
        <f t="shared" si="4"/>
        <v>153135.50000000003</v>
      </c>
      <c r="P1944" s="38">
        <f t="shared" si="4"/>
        <v>153512.80000000002</v>
      </c>
      <c r="Q1944" s="38">
        <f t="shared" si="5"/>
        <v>140365.49999999997</v>
      </c>
      <c r="R1944" s="38">
        <f t="shared" si="5"/>
        <v>123789.80000000005</v>
      </c>
      <c r="S1944" s="38">
        <f t="shared" si="5"/>
        <v>116020.09999999996</v>
      </c>
      <c r="T1944" s="38">
        <f t="shared" si="5"/>
        <v>103080.89999999998</v>
      </c>
      <c r="U1944" s="38">
        <f t="shared" si="5"/>
        <v>90336.700000000055</v>
      </c>
      <c r="V1944" s="38">
        <f t="shared" si="5"/>
        <v>75069.600000000006</v>
      </c>
      <c r="W1944" s="38">
        <f t="shared" si="5"/>
        <v>63985.799999999981</v>
      </c>
      <c r="X1944" s="38">
        <f t="shared" si="5"/>
        <v>43327.6</v>
      </c>
      <c r="Y1944" s="38">
        <f t="shared" si="5"/>
        <v>36014.099999999991</v>
      </c>
      <c r="Z1944" s="38">
        <f t="shared" si="5"/>
        <v>15322.400000000001</v>
      </c>
      <c r="AA1944" s="38">
        <f t="shared" si="5"/>
        <v>6659.8999999999978</v>
      </c>
      <c r="AB1944" s="38">
        <f t="shared" si="5"/>
        <v>3290.5</v>
      </c>
      <c r="AC1944" s="38">
        <f t="shared" si="5"/>
        <v>1311.1</v>
      </c>
      <c r="AD1944" s="38">
        <f t="shared" si="5"/>
        <v>187.7</v>
      </c>
      <c r="AE1944" s="38">
        <f t="shared" si="5"/>
        <v>32</v>
      </c>
      <c r="AF1944" s="38">
        <f t="shared" si="5"/>
        <v>-406.40000000000003</v>
      </c>
      <c r="AH1944" s="38">
        <f>SUMPRODUCT(--($A$2:$A$1934=$A1944),--($B$2:$B$1934=$B1944),--($D$2:$D$1934=$D1944),--($E$2:$E$1934=$E1944),--(AH$2:AH$1934))</f>
        <v>165141.89999999997</v>
      </c>
      <c r="AI1944" s="10"/>
    </row>
    <row r="1945" spans="1:35" x14ac:dyDescent="0.2">
      <c r="A1945" s="37" t="s">
        <v>232</v>
      </c>
      <c r="B1945" s="37" t="s">
        <v>240</v>
      </c>
      <c r="C1945" s="37"/>
      <c r="D1945" s="37"/>
      <c r="E1945" s="37"/>
      <c r="F1945" s="37"/>
      <c r="G1945" s="38">
        <f t="shared" ref="G1945:AE1945" si="6">SUM(G1943:G1944)</f>
        <v>1084353.4999999998</v>
      </c>
      <c r="H1945" s="38">
        <f t="shared" si="6"/>
        <v>1041673.1999999998</v>
      </c>
      <c r="I1945" s="38">
        <f t="shared" si="6"/>
        <v>732449.20000000019</v>
      </c>
      <c r="J1945" s="38">
        <f t="shared" si="6"/>
        <v>615878.70000000007</v>
      </c>
      <c r="K1945" s="38">
        <f t="shared" si="6"/>
        <v>566976.6</v>
      </c>
      <c r="L1945" s="38">
        <f t="shared" si="6"/>
        <v>489382.3</v>
      </c>
      <c r="M1945" s="38">
        <f t="shared" si="6"/>
        <v>358946.8000000001</v>
      </c>
      <c r="N1945" s="38">
        <f t="shared" si="6"/>
        <v>285589.8</v>
      </c>
      <c r="O1945" s="38">
        <f t="shared" si="6"/>
        <v>177772.20000000004</v>
      </c>
      <c r="P1945" s="38">
        <f t="shared" si="6"/>
        <v>175211.40000000002</v>
      </c>
      <c r="Q1945" s="38">
        <f t="shared" si="6"/>
        <v>163223.09999999998</v>
      </c>
      <c r="R1945" s="38">
        <f t="shared" si="6"/>
        <v>149484.20000000004</v>
      </c>
      <c r="S1945" s="38">
        <f t="shared" si="6"/>
        <v>146949.99999999997</v>
      </c>
      <c r="T1945" s="38">
        <f t="shared" si="6"/>
        <v>110009.29999999997</v>
      </c>
      <c r="U1945" s="38">
        <f t="shared" si="6"/>
        <v>92326.900000000052</v>
      </c>
      <c r="V1945" s="38">
        <f t="shared" si="6"/>
        <v>77841.200000000012</v>
      </c>
      <c r="W1945" s="38">
        <f t="shared" si="6"/>
        <v>65795.199999999983</v>
      </c>
      <c r="X1945" s="38">
        <f t="shared" si="6"/>
        <v>44173.599999999999</v>
      </c>
      <c r="Y1945" s="38">
        <f t="shared" si="6"/>
        <v>37052.299999999988</v>
      </c>
      <c r="Z1945" s="38">
        <f t="shared" si="6"/>
        <v>15385.900000000001</v>
      </c>
      <c r="AA1945" s="38">
        <f t="shared" si="6"/>
        <v>5816.199999999998</v>
      </c>
      <c r="AB1945" s="38">
        <f t="shared" si="6"/>
        <v>2200</v>
      </c>
      <c r="AC1945" s="38">
        <f t="shared" si="6"/>
        <v>-208.90000000000009</v>
      </c>
      <c r="AD1945" s="38">
        <f t="shared" si="6"/>
        <v>-2209.1</v>
      </c>
      <c r="AE1945" s="38">
        <f t="shared" si="6"/>
        <v>-1414.8</v>
      </c>
      <c r="AF1945" s="38">
        <f t="shared" ref="AF1945" si="7">SUM(AF1943:AF1944)</f>
        <v>-1350.1000000000001</v>
      </c>
      <c r="AH1945" s="38"/>
    </row>
    <row r="1946" spans="1:35" x14ac:dyDescent="0.2">
      <c r="A1946" s="39"/>
      <c r="B1946" s="39"/>
      <c r="C1946" s="39"/>
      <c r="D1946" s="39"/>
      <c r="E1946" s="39"/>
      <c r="F1946" s="39"/>
    </row>
    <row r="1947" spans="1:35" x14ac:dyDescent="0.2">
      <c r="A1947" s="4"/>
    </row>
    <row r="1948" spans="1:35" x14ac:dyDescent="0.2">
      <c r="A1948" s="13" t="s">
        <v>229</v>
      </c>
      <c r="B1948" s="13" t="s">
        <v>230</v>
      </c>
      <c r="C1948" s="13"/>
      <c r="D1948" s="13" t="s">
        <v>15</v>
      </c>
      <c r="E1948" s="13" t="s">
        <v>6</v>
      </c>
      <c r="F1948" s="13" t="s">
        <v>16</v>
      </c>
      <c r="G1948" s="36">
        <f t="shared" ref="G1948:P1949" si="8">SUMPRODUCT(--($A$2:$A$1934=$A1948),--($B$2:$B$1934=$B1948),--($D$2:$D$1934=$D1948),--($E$2:$E$1934=$E1948),--(G$2:G$1934))</f>
        <v>0</v>
      </c>
      <c r="H1948" s="36">
        <f t="shared" si="8"/>
        <v>13142</v>
      </c>
      <c r="I1948" s="36">
        <f t="shared" si="8"/>
        <v>2086.1</v>
      </c>
      <c r="J1948" s="36">
        <f t="shared" si="8"/>
        <v>3777.4</v>
      </c>
      <c r="K1948" s="36">
        <f t="shared" si="8"/>
        <v>13701.9</v>
      </c>
      <c r="L1948" s="36">
        <f t="shared" si="8"/>
        <v>17881.2</v>
      </c>
      <c r="M1948" s="36">
        <f t="shared" si="8"/>
        <v>24350.6</v>
      </c>
      <c r="N1948" s="36">
        <f t="shared" si="8"/>
        <v>31676.2</v>
      </c>
      <c r="O1948" s="36">
        <f t="shared" si="8"/>
        <v>27170.799999999996</v>
      </c>
      <c r="P1948" s="36">
        <f t="shared" si="8"/>
        <v>27114.2</v>
      </c>
      <c r="Q1948" s="36">
        <f t="shared" ref="Q1948:AF1949" si="9">SUMPRODUCT(--($A$2:$A$1934=$A1948),--($B$2:$B$1934=$B1948),--($D$2:$D$1934=$D1948),--($E$2:$E$1934=$E1948),--(Q$2:Q$1934))</f>
        <v>30960.799999999999</v>
      </c>
      <c r="R1948" s="36">
        <f t="shared" si="9"/>
        <v>30547.4</v>
      </c>
      <c r="S1948" s="36">
        <f t="shared" si="9"/>
        <v>29981.1</v>
      </c>
      <c r="T1948" s="36">
        <f t="shared" si="9"/>
        <v>26174.699999999997</v>
      </c>
      <c r="U1948" s="36">
        <f t="shared" si="9"/>
        <v>25270.799999999999</v>
      </c>
      <c r="V1948" s="36">
        <f t="shared" si="9"/>
        <v>17094.699999999997</v>
      </c>
      <c r="W1948" s="36">
        <f t="shared" si="9"/>
        <v>14180.399999999998</v>
      </c>
      <c r="X1948" s="36">
        <f t="shared" si="9"/>
        <v>11862.8</v>
      </c>
      <c r="Y1948" s="36">
        <f t="shared" si="9"/>
        <v>9451.7000000000007</v>
      </c>
      <c r="Z1948" s="36">
        <f t="shared" si="9"/>
        <v>10539.7</v>
      </c>
      <c r="AA1948" s="36">
        <f t="shared" si="9"/>
        <v>10417.5</v>
      </c>
      <c r="AB1948" s="36">
        <f t="shared" si="9"/>
        <v>5796.5</v>
      </c>
      <c r="AC1948" s="36">
        <f t="shared" si="9"/>
        <v>4388.2</v>
      </c>
      <c r="AD1948" s="36">
        <f t="shared" si="9"/>
        <v>3463.7</v>
      </c>
      <c r="AE1948" s="36">
        <f t="shared" si="9"/>
        <v>2585.71</v>
      </c>
      <c r="AF1948" s="36">
        <f t="shared" si="9"/>
        <v>1065.9899999999998</v>
      </c>
      <c r="AG1948" s="13"/>
      <c r="AH1948" s="36">
        <f>SUMPRODUCT(--($A$2:$A$1934=$A1948),--($B$2:$B$1934=$B1948),--($D$2:$D$1934=$D1948),--($E$2:$E$1934=$E1948),--(AH$2:AH$1934))</f>
        <v>40472.299999999996</v>
      </c>
      <c r="AI1948" s="10" t="s">
        <v>252</v>
      </c>
    </row>
    <row r="1949" spans="1:35" x14ac:dyDescent="0.2">
      <c r="A1949" s="13" t="s">
        <v>229</v>
      </c>
      <c r="B1949" s="13" t="s">
        <v>231</v>
      </c>
      <c r="C1949" s="13"/>
      <c r="D1949" s="13" t="s">
        <v>15</v>
      </c>
      <c r="E1949" s="13" t="s">
        <v>6</v>
      </c>
      <c r="F1949" s="13" t="s">
        <v>16</v>
      </c>
      <c r="G1949" s="36">
        <f t="shared" si="8"/>
        <v>0</v>
      </c>
      <c r="H1949" s="36">
        <f t="shared" si="8"/>
        <v>1369.4999999999998</v>
      </c>
      <c r="I1949" s="36">
        <f t="shared" si="8"/>
        <v>391.50000000000006</v>
      </c>
      <c r="J1949" s="36">
        <f t="shared" si="8"/>
        <v>576.5</v>
      </c>
      <c r="K1949" s="36">
        <f t="shared" si="8"/>
        <v>1223.1999999999998</v>
      </c>
      <c r="L1949" s="36">
        <f t="shared" si="8"/>
        <v>1810.6999999999998</v>
      </c>
      <c r="M1949" s="36">
        <f t="shared" si="8"/>
        <v>2380.5</v>
      </c>
      <c r="N1949" s="36">
        <f t="shared" si="8"/>
        <v>1780.6</v>
      </c>
      <c r="O1949" s="36">
        <f t="shared" si="8"/>
        <v>2192.9</v>
      </c>
      <c r="P1949" s="36">
        <f t="shared" si="8"/>
        <v>2999.1000000000004</v>
      </c>
      <c r="Q1949" s="36">
        <f t="shared" si="9"/>
        <v>2542.4</v>
      </c>
      <c r="R1949" s="36">
        <f t="shared" si="9"/>
        <v>5968.9000000000005</v>
      </c>
      <c r="S1949" s="36">
        <f t="shared" si="9"/>
        <v>7768.0000000000009</v>
      </c>
      <c r="T1949" s="36">
        <f t="shared" si="9"/>
        <v>8459.5</v>
      </c>
      <c r="U1949" s="36">
        <f t="shared" si="9"/>
        <v>10482.1</v>
      </c>
      <c r="V1949" s="36">
        <f t="shared" si="9"/>
        <v>13628.8</v>
      </c>
      <c r="W1949" s="36">
        <f t="shared" si="9"/>
        <v>17588.500000000004</v>
      </c>
      <c r="X1949" s="36">
        <f t="shared" si="9"/>
        <v>20548.600000000002</v>
      </c>
      <c r="Y1949" s="36">
        <f t="shared" si="9"/>
        <v>27003.300000000003</v>
      </c>
      <c r="Z1949" s="36">
        <f t="shared" si="9"/>
        <v>30953.800000000003</v>
      </c>
      <c r="AA1949" s="36">
        <f t="shared" si="9"/>
        <v>28633.3</v>
      </c>
      <c r="AB1949" s="36">
        <f t="shared" si="9"/>
        <v>32207.8</v>
      </c>
      <c r="AC1949" s="36">
        <f t="shared" si="9"/>
        <v>33769.4</v>
      </c>
      <c r="AD1949" s="36">
        <f t="shared" si="9"/>
        <v>35033.899999999994</v>
      </c>
      <c r="AE1949" s="36">
        <f t="shared" si="9"/>
        <v>37003.279999999999</v>
      </c>
      <c r="AF1949" s="36">
        <f t="shared" si="9"/>
        <v>28657.22</v>
      </c>
      <c r="AG1949" s="13"/>
      <c r="AH1949" s="36">
        <f>SUMPRODUCT(--($A$2:$A$1934=$A1949),--($B$2:$B$1934=$B1949),--($D$2:$D$1934=$D1949),--($E$2:$E$1934=$E1949),--(AH$2:AH$1934))</f>
        <v>32988.899999999994</v>
      </c>
      <c r="AI1949" s="10" t="s">
        <v>251</v>
      </c>
    </row>
    <row r="1950" spans="1:35" x14ac:dyDescent="0.2">
      <c r="A1950" s="13" t="s">
        <v>229</v>
      </c>
      <c r="B1950" s="13" t="s">
        <v>240</v>
      </c>
      <c r="C1950" s="13"/>
      <c r="D1950" s="13"/>
      <c r="E1950" s="13"/>
      <c r="F1950" s="13"/>
      <c r="G1950" s="36">
        <f t="shared" ref="G1950:AE1950" si="10">SUM(G1948:G1949)</f>
        <v>0</v>
      </c>
      <c r="H1950" s="36">
        <f t="shared" si="10"/>
        <v>14511.5</v>
      </c>
      <c r="I1950" s="36">
        <f t="shared" si="10"/>
        <v>2477.6</v>
      </c>
      <c r="J1950" s="36">
        <f t="shared" si="10"/>
        <v>4353.8999999999996</v>
      </c>
      <c r="K1950" s="36">
        <f t="shared" si="10"/>
        <v>14925.099999999999</v>
      </c>
      <c r="L1950" s="36">
        <f t="shared" si="10"/>
        <v>19691.900000000001</v>
      </c>
      <c r="M1950" s="36">
        <f t="shared" si="10"/>
        <v>26731.1</v>
      </c>
      <c r="N1950" s="36">
        <f t="shared" si="10"/>
        <v>33456.800000000003</v>
      </c>
      <c r="O1950" s="36">
        <f t="shared" si="10"/>
        <v>29363.699999999997</v>
      </c>
      <c r="P1950" s="36">
        <f t="shared" si="10"/>
        <v>30113.300000000003</v>
      </c>
      <c r="Q1950" s="36">
        <f t="shared" si="10"/>
        <v>33503.199999999997</v>
      </c>
      <c r="R1950" s="36">
        <f t="shared" si="10"/>
        <v>36516.300000000003</v>
      </c>
      <c r="S1950" s="36">
        <f t="shared" si="10"/>
        <v>37749.1</v>
      </c>
      <c r="T1950" s="36">
        <f t="shared" si="10"/>
        <v>34634.199999999997</v>
      </c>
      <c r="U1950" s="36">
        <f t="shared" si="10"/>
        <v>35752.9</v>
      </c>
      <c r="V1950" s="36">
        <f t="shared" si="10"/>
        <v>30723.499999999996</v>
      </c>
      <c r="W1950" s="36">
        <f t="shared" si="10"/>
        <v>31768.9</v>
      </c>
      <c r="X1950" s="36">
        <f t="shared" si="10"/>
        <v>32411.4</v>
      </c>
      <c r="Y1950" s="36">
        <f t="shared" si="10"/>
        <v>36455</v>
      </c>
      <c r="Z1950" s="36">
        <f t="shared" si="10"/>
        <v>41493.5</v>
      </c>
      <c r="AA1950" s="36">
        <f t="shared" si="10"/>
        <v>39050.800000000003</v>
      </c>
      <c r="AB1950" s="36">
        <f t="shared" si="10"/>
        <v>38004.300000000003</v>
      </c>
      <c r="AC1950" s="36">
        <f t="shared" si="10"/>
        <v>38157.599999999999</v>
      </c>
      <c r="AD1950" s="36">
        <f t="shared" si="10"/>
        <v>38497.599999999991</v>
      </c>
      <c r="AE1950" s="36">
        <f t="shared" si="10"/>
        <v>39588.99</v>
      </c>
      <c r="AF1950" s="36">
        <f t="shared" ref="AF1950" si="11">SUM(AF1948:AF1949)</f>
        <v>29723.21</v>
      </c>
      <c r="AG1950" s="13"/>
      <c r="AH1950" s="36"/>
    </row>
    <row r="1951" spans="1:35" x14ac:dyDescent="0.2">
      <c r="A1951" s="13"/>
      <c r="B1951" s="13"/>
      <c r="C1951" s="13"/>
      <c r="D1951" s="13"/>
      <c r="E1951" s="13"/>
      <c r="F1951" s="13"/>
      <c r="G1951" s="36"/>
      <c r="H1951" s="36"/>
      <c r="I1951" s="36"/>
      <c r="J1951" s="36"/>
      <c r="K1951" s="36"/>
      <c r="L1951" s="36"/>
      <c r="M1951" s="36"/>
      <c r="N1951" s="36"/>
      <c r="O1951" s="36"/>
      <c r="P1951" s="36"/>
      <c r="Q1951" s="36"/>
      <c r="R1951" s="36"/>
      <c r="S1951" s="36"/>
      <c r="T1951" s="36"/>
      <c r="U1951" s="36"/>
      <c r="V1951" s="36"/>
      <c r="W1951" s="36"/>
      <c r="X1951" s="36"/>
      <c r="Y1951" s="36"/>
      <c r="Z1951" s="36"/>
      <c r="AA1951" s="36"/>
      <c r="AB1951" s="36"/>
      <c r="AC1951" s="36"/>
      <c r="AD1951" s="36"/>
      <c r="AE1951" s="36"/>
      <c r="AF1951" s="36"/>
      <c r="AG1951" s="13"/>
      <c r="AH1951" s="36"/>
    </row>
    <row r="1952" spans="1:35" x14ac:dyDescent="0.2">
      <c r="A1952" s="13" t="s">
        <v>232</v>
      </c>
      <c r="B1952" s="13" t="s">
        <v>230</v>
      </c>
      <c r="C1952" s="13"/>
      <c r="D1952" s="13" t="s">
        <v>15</v>
      </c>
      <c r="E1952" s="13" t="s">
        <v>6</v>
      </c>
      <c r="F1952" s="13" t="s">
        <v>16</v>
      </c>
      <c r="G1952" s="36">
        <f t="shared" ref="G1952:P1953" si="12">SUMPRODUCT(--($A$2:$A$1934=$A1952),--($B$2:$B$1934=$B1952),--($D$2:$D$1934=$D1952),--($E$2:$E$1934=$E1952),--(G$2:G$1934))</f>
        <v>2.8000000000000003</v>
      </c>
      <c r="H1952" s="36">
        <f t="shared" si="12"/>
        <v>11999.5</v>
      </c>
      <c r="I1952" s="36">
        <f t="shared" si="12"/>
        <v>3822.4</v>
      </c>
      <c r="J1952" s="36">
        <f t="shared" si="12"/>
        <v>5859.8999999999987</v>
      </c>
      <c r="K1952" s="36">
        <f t="shared" si="12"/>
        <v>12509.4</v>
      </c>
      <c r="L1952" s="36">
        <f t="shared" si="12"/>
        <v>16079.699999999995</v>
      </c>
      <c r="M1952" s="36">
        <f t="shared" si="12"/>
        <v>20689.2</v>
      </c>
      <c r="N1952" s="36">
        <f t="shared" si="12"/>
        <v>28784.600000000002</v>
      </c>
      <c r="O1952" s="36">
        <f t="shared" si="12"/>
        <v>24231.500000000004</v>
      </c>
      <c r="P1952" s="36">
        <f t="shared" si="12"/>
        <v>24079.5</v>
      </c>
      <c r="Q1952" s="36">
        <f t="shared" ref="Q1952:AF1953" si="13">SUMPRODUCT(--($A$2:$A$1934=$A1952),--($B$2:$B$1934=$B1952),--($D$2:$D$1934=$D1952),--($E$2:$E$1934=$E1952),--(Q$2:Q$1934))</f>
        <v>27778.199999999993</v>
      </c>
      <c r="R1952" s="36">
        <f t="shared" si="13"/>
        <v>27393.100000000002</v>
      </c>
      <c r="S1952" s="36">
        <f t="shared" si="13"/>
        <v>25219.699999999997</v>
      </c>
      <c r="T1952" s="36">
        <f t="shared" si="13"/>
        <v>23360.5</v>
      </c>
      <c r="U1952" s="36">
        <f t="shared" si="13"/>
        <v>22332.899999999998</v>
      </c>
      <c r="V1952" s="36">
        <f t="shared" si="13"/>
        <v>14865.3</v>
      </c>
      <c r="W1952" s="36">
        <f t="shared" si="13"/>
        <v>10975.3</v>
      </c>
      <c r="X1952" s="36">
        <f t="shared" si="13"/>
        <v>10278.1</v>
      </c>
      <c r="Y1952" s="36">
        <f t="shared" si="13"/>
        <v>9843.9</v>
      </c>
      <c r="Z1952" s="36">
        <f t="shared" si="13"/>
        <v>10102.1</v>
      </c>
      <c r="AA1952" s="36">
        <f t="shared" si="13"/>
        <v>10782.099999999999</v>
      </c>
      <c r="AB1952" s="36">
        <f t="shared" si="13"/>
        <v>6474.3</v>
      </c>
      <c r="AC1952" s="36">
        <f t="shared" si="13"/>
        <v>3874</v>
      </c>
      <c r="AD1952" s="36">
        <f t="shared" si="13"/>
        <v>3893.14</v>
      </c>
      <c r="AE1952" s="36">
        <f t="shared" si="13"/>
        <v>2597.6299999999997</v>
      </c>
      <c r="AF1952" s="36">
        <f t="shared" si="13"/>
        <v>1070.5700000000002</v>
      </c>
      <c r="AG1952" s="13"/>
      <c r="AH1952" s="36">
        <f>SUMPRODUCT(--($A$2:$A$1934=$A1952),--($B$2:$B$1934=$B1952),--($D$2:$D$1934=$D1952),--($E$2:$E$1934=$E1952),--(AH$2:AH$1934))</f>
        <v>36868.1</v>
      </c>
      <c r="AI1952" s="10" t="s">
        <v>252</v>
      </c>
    </row>
    <row r="1953" spans="1:35" x14ac:dyDescent="0.2">
      <c r="A1953" s="13" t="s">
        <v>232</v>
      </c>
      <c r="B1953" s="13" t="s">
        <v>231</v>
      </c>
      <c r="C1953" s="13"/>
      <c r="D1953" s="13" t="s">
        <v>15</v>
      </c>
      <c r="E1953" s="13" t="s">
        <v>6</v>
      </c>
      <c r="F1953" s="13" t="s">
        <v>16</v>
      </c>
      <c r="G1953" s="36">
        <f t="shared" si="12"/>
        <v>20.6</v>
      </c>
      <c r="H1953" s="36">
        <f t="shared" si="12"/>
        <v>2336.1999999999989</v>
      </c>
      <c r="I1953" s="36">
        <f t="shared" si="12"/>
        <v>814.40000000000009</v>
      </c>
      <c r="J1953" s="36">
        <f t="shared" si="12"/>
        <v>1108.0999999999999</v>
      </c>
      <c r="K1953" s="36">
        <f t="shared" si="12"/>
        <v>2103.6999999999994</v>
      </c>
      <c r="L1953" s="36">
        <f t="shared" si="12"/>
        <v>3228.1999999999994</v>
      </c>
      <c r="M1953" s="36">
        <f t="shared" si="12"/>
        <v>4337.9999999999973</v>
      </c>
      <c r="N1953" s="36">
        <f t="shared" si="12"/>
        <v>4189.199999999998</v>
      </c>
      <c r="O1953" s="36">
        <f t="shared" si="12"/>
        <v>4948.3999999999969</v>
      </c>
      <c r="P1953" s="36">
        <f t="shared" si="12"/>
        <v>6226.0000000000018</v>
      </c>
      <c r="Q1953" s="36">
        <f t="shared" si="13"/>
        <v>5770.0999999999985</v>
      </c>
      <c r="R1953" s="36">
        <f t="shared" si="13"/>
        <v>9839.8000000000011</v>
      </c>
      <c r="S1953" s="36">
        <f t="shared" si="13"/>
        <v>13036.20000000001</v>
      </c>
      <c r="T1953" s="36">
        <f t="shared" si="13"/>
        <v>12493.700000000006</v>
      </c>
      <c r="U1953" s="36">
        <f t="shared" si="13"/>
        <v>13482.3</v>
      </c>
      <c r="V1953" s="36">
        <f t="shared" si="13"/>
        <v>15891.500000000009</v>
      </c>
      <c r="W1953" s="36">
        <f t="shared" si="13"/>
        <v>19934.900000000001</v>
      </c>
      <c r="X1953" s="36">
        <f t="shared" si="13"/>
        <v>21803.100000000017</v>
      </c>
      <c r="Y1953" s="36">
        <f t="shared" si="13"/>
        <v>27722.099999999977</v>
      </c>
      <c r="Z1953" s="36">
        <f t="shared" si="13"/>
        <v>32003.000000000004</v>
      </c>
      <c r="AA1953" s="36">
        <f t="shared" si="13"/>
        <v>30451.600000000024</v>
      </c>
      <c r="AB1953" s="36">
        <f t="shared" si="13"/>
        <v>34693.170000000006</v>
      </c>
      <c r="AC1953" s="36">
        <f t="shared" si="13"/>
        <v>37149.14</v>
      </c>
      <c r="AD1953" s="36">
        <f t="shared" si="13"/>
        <v>37161.360000000015</v>
      </c>
      <c r="AE1953" s="36">
        <f t="shared" si="13"/>
        <v>39324.859999999993</v>
      </c>
      <c r="AF1953" s="36">
        <f t="shared" si="13"/>
        <v>26607.999999999989</v>
      </c>
      <c r="AG1953" s="13"/>
      <c r="AH1953" s="36">
        <f>SUMPRODUCT(--($A$2:$A$1934=$A1953),--($B$2:$B$1934=$B1953),--($D$2:$D$1934=$D1953),--($E$2:$E$1934=$E1953),--(AH$2:AH$1934))</f>
        <v>35924.549999999996</v>
      </c>
      <c r="AI1953" s="10" t="s">
        <v>251</v>
      </c>
    </row>
    <row r="1954" spans="1:35" x14ac:dyDescent="0.2">
      <c r="A1954" s="13" t="s">
        <v>232</v>
      </c>
      <c r="B1954" s="13" t="s">
        <v>240</v>
      </c>
      <c r="C1954" s="13"/>
      <c r="D1954" s="13"/>
      <c r="E1954" s="13"/>
      <c r="F1954" s="13"/>
      <c r="G1954" s="36">
        <f t="shared" ref="G1954:AE1954" si="14">SUM(G1952:G1953)</f>
        <v>23.400000000000002</v>
      </c>
      <c r="H1954" s="36">
        <f t="shared" si="14"/>
        <v>14335.699999999999</v>
      </c>
      <c r="I1954" s="36">
        <f t="shared" si="14"/>
        <v>4636.8</v>
      </c>
      <c r="J1954" s="36">
        <f t="shared" si="14"/>
        <v>6967.9999999999982</v>
      </c>
      <c r="K1954" s="36">
        <f t="shared" si="14"/>
        <v>14613.099999999999</v>
      </c>
      <c r="L1954" s="36">
        <f t="shared" si="14"/>
        <v>19307.899999999994</v>
      </c>
      <c r="M1954" s="36">
        <f t="shared" si="14"/>
        <v>25027.199999999997</v>
      </c>
      <c r="N1954" s="36">
        <f t="shared" si="14"/>
        <v>32973.800000000003</v>
      </c>
      <c r="O1954" s="36">
        <f t="shared" si="14"/>
        <v>29179.9</v>
      </c>
      <c r="P1954" s="36">
        <f t="shared" si="14"/>
        <v>30305.5</v>
      </c>
      <c r="Q1954" s="36">
        <f t="shared" si="14"/>
        <v>33548.299999999988</v>
      </c>
      <c r="R1954" s="36">
        <f t="shared" si="14"/>
        <v>37232.9</v>
      </c>
      <c r="S1954" s="36">
        <f t="shared" si="14"/>
        <v>38255.900000000009</v>
      </c>
      <c r="T1954" s="36">
        <f t="shared" si="14"/>
        <v>35854.200000000004</v>
      </c>
      <c r="U1954" s="36">
        <f t="shared" si="14"/>
        <v>35815.199999999997</v>
      </c>
      <c r="V1954" s="36">
        <f t="shared" si="14"/>
        <v>30756.80000000001</v>
      </c>
      <c r="W1954" s="36">
        <f t="shared" si="14"/>
        <v>30910.2</v>
      </c>
      <c r="X1954" s="36">
        <f t="shared" si="14"/>
        <v>32081.200000000019</v>
      </c>
      <c r="Y1954" s="36">
        <f t="shared" si="14"/>
        <v>37565.999999999978</v>
      </c>
      <c r="Z1954" s="36">
        <f t="shared" si="14"/>
        <v>42105.100000000006</v>
      </c>
      <c r="AA1954" s="36">
        <f t="shared" si="14"/>
        <v>41233.700000000026</v>
      </c>
      <c r="AB1954" s="36">
        <f t="shared" si="14"/>
        <v>41167.470000000008</v>
      </c>
      <c r="AC1954" s="36">
        <f t="shared" si="14"/>
        <v>41023.14</v>
      </c>
      <c r="AD1954" s="36">
        <f t="shared" si="14"/>
        <v>41054.500000000015</v>
      </c>
      <c r="AE1954" s="36">
        <f t="shared" si="14"/>
        <v>41922.489999999991</v>
      </c>
      <c r="AF1954" s="36">
        <f t="shared" ref="AF1954" si="15">SUM(AF1952:AF1953)</f>
        <v>27678.569999999989</v>
      </c>
      <c r="AG1954" s="13"/>
      <c r="AH1954" s="36"/>
    </row>
    <row r="1955" spans="1:35" x14ac:dyDescent="0.2">
      <c r="A1955" s="13"/>
      <c r="B1955" s="13"/>
      <c r="C1955" s="13"/>
      <c r="D1955" s="13"/>
      <c r="E1955" s="13"/>
      <c r="F1955" s="13"/>
      <c r="G1955" s="36"/>
      <c r="H1955" s="36"/>
      <c r="I1955" s="36"/>
      <c r="J1955" s="36"/>
      <c r="K1955" s="36"/>
      <c r="L1955" s="36"/>
      <c r="M1955" s="36"/>
      <c r="N1955" s="36"/>
      <c r="O1955" s="36"/>
      <c r="P1955" s="36"/>
      <c r="Q1955" s="36"/>
      <c r="R1955" s="36"/>
      <c r="S1955" s="36"/>
      <c r="T1955" s="36"/>
      <c r="U1955" s="36"/>
      <c r="V1955" s="36"/>
      <c r="W1955" s="36"/>
      <c r="X1955" s="36"/>
      <c r="Y1955" s="36"/>
      <c r="Z1955" s="36"/>
      <c r="AA1955" s="36"/>
      <c r="AB1955" s="36"/>
      <c r="AC1955" s="36"/>
      <c r="AD1955" s="36"/>
      <c r="AE1955" s="36"/>
      <c r="AF1955" s="36"/>
      <c r="AG1955" s="13"/>
      <c r="AH1955" s="36"/>
    </row>
    <row r="1956" spans="1:35" x14ac:dyDescent="0.2">
      <c r="A1956" s="13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</row>
    <row r="1957" spans="1:35" x14ac:dyDescent="0.2">
      <c r="A1957" s="13"/>
      <c r="B1957" s="13" t="s">
        <v>230</v>
      </c>
      <c r="C1957" s="13"/>
      <c r="D1957" s="13" t="s">
        <v>246</v>
      </c>
      <c r="E1957" s="13"/>
      <c r="F1957" s="13"/>
      <c r="G1957" s="50">
        <f t="shared" ref="G1957:AE1957" si="16">G1948-G1952</f>
        <v>-2.8000000000000003</v>
      </c>
      <c r="H1957" s="50">
        <f t="shared" si="16"/>
        <v>1142.5</v>
      </c>
      <c r="I1957" s="50">
        <f t="shared" si="16"/>
        <v>-1736.3000000000002</v>
      </c>
      <c r="J1957" s="50">
        <f t="shared" si="16"/>
        <v>-2082.4999999999986</v>
      </c>
      <c r="K1957" s="50">
        <f t="shared" si="16"/>
        <v>1192.5</v>
      </c>
      <c r="L1957" s="50">
        <f t="shared" si="16"/>
        <v>1801.5000000000055</v>
      </c>
      <c r="M1957" s="50">
        <f t="shared" si="16"/>
        <v>3661.3999999999978</v>
      </c>
      <c r="N1957" s="50">
        <f t="shared" si="16"/>
        <v>2891.5999999999985</v>
      </c>
      <c r="O1957" s="50">
        <f t="shared" si="16"/>
        <v>2939.299999999992</v>
      </c>
      <c r="P1957" s="50">
        <f t="shared" si="16"/>
        <v>3034.7000000000007</v>
      </c>
      <c r="Q1957" s="50">
        <f t="shared" si="16"/>
        <v>3182.6000000000058</v>
      </c>
      <c r="R1957" s="50">
        <f t="shared" si="16"/>
        <v>3154.2999999999993</v>
      </c>
      <c r="S1957" s="50">
        <f t="shared" si="16"/>
        <v>4761.4000000000015</v>
      </c>
      <c r="T1957" s="50">
        <f t="shared" si="16"/>
        <v>2814.1999999999971</v>
      </c>
      <c r="U1957" s="50">
        <f t="shared" si="16"/>
        <v>2937.9000000000015</v>
      </c>
      <c r="V1957" s="50">
        <f t="shared" si="16"/>
        <v>2229.3999999999978</v>
      </c>
      <c r="W1957" s="50">
        <f t="shared" si="16"/>
        <v>3205.0999999999985</v>
      </c>
      <c r="X1957" s="50">
        <f t="shared" si="16"/>
        <v>1584.6999999999989</v>
      </c>
      <c r="Y1957" s="50">
        <f t="shared" si="16"/>
        <v>-392.19999999999891</v>
      </c>
      <c r="Z1957" s="50">
        <f t="shared" si="16"/>
        <v>437.60000000000036</v>
      </c>
      <c r="AA1957" s="50">
        <f t="shared" si="16"/>
        <v>-364.59999999999854</v>
      </c>
      <c r="AB1957" s="50">
        <f t="shared" si="16"/>
        <v>-677.80000000000018</v>
      </c>
      <c r="AC1957" s="50">
        <f t="shared" si="16"/>
        <v>514.19999999999982</v>
      </c>
      <c r="AD1957" s="50">
        <f t="shared" si="16"/>
        <v>-429.44000000000005</v>
      </c>
      <c r="AE1957" s="50">
        <f t="shared" si="16"/>
        <v>-11.919999999999618</v>
      </c>
      <c r="AF1957" s="50">
        <f t="shared" ref="AF1957" si="17">AF1948-AF1952</f>
        <v>-4.580000000000382</v>
      </c>
      <c r="AG1957" s="50"/>
      <c r="AH1957" s="50">
        <f>AH1948-AH1952</f>
        <v>3604.1999999999971</v>
      </c>
    </row>
    <row r="1958" spans="1:35" x14ac:dyDescent="0.2">
      <c r="A1958" s="13"/>
      <c r="B1958" s="13" t="s">
        <v>231</v>
      </c>
      <c r="C1958" s="13"/>
      <c r="D1958" s="13"/>
      <c r="E1958" s="13"/>
      <c r="F1958" s="13"/>
      <c r="G1958" s="50">
        <f t="shared" ref="G1958:AE1958" si="18">G1949-G1953</f>
        <v>-20.6</v>
      </c>
      <c r="H1958" s="50">
        <f t="shared" si="18"/>
        <v>-966.69999999999914</v>
      </c>
      <c r="I1958" s="50">
        <f t="shared" si="18"/>
        <v>-422.90000000000003</v>
      </c>
      <c r="J1958" s="50">
        <f t="shared" si="18"/>
        <v>-531.59999999999991</v>
      </c>
      <c r="K1958" s="50">
        <f t="shared" si="18"/>
        <v>-880.49999999999955</v>
      </c>
      <c r="L1958" s="50">
        <f t="shared" si="18"/>
        <v>-1417.4999999999995</v>
      </c>
      <c r="M1958" s="50">
        <f t="shared" si="18"/>
        <v>-1957.4999999999973</v>
      </c>
      <c r="N1958" s="50">
        <f t="shared" si="18"/>
        <v>-2408.5999999999981</v>
      </c>
      <c r="O1958" s="50">
        <f t="shared" si="18"/>
        <v>-2755.4999999999968</v>
      </c>
      <c r="P1958" s="50">
        <f t="shared" si="18"/>
        <v>-3226.9000000000015</v>
      </c>
      <c r="Q1958" s="50">
        <f t="shared" si="18"/>
        <v>-3227.6999999999985</v>
      </c>
      <c r="R1958" s="50">
        <f t="shared" si="18"/>
        <v>-3870.9000000000005</v>
      </c>
      <c r="S1958" s="50">
        <f t="shared" si="18"/>
        <v>-5268.2000000000089</v>
      </c>
      <c r="T1958" s="50">
        <f t="shared" si="18"/>
        <v>-4034.2000000000062</v>
      </c>
      <c r="U1958" s="50">
        <f t="shared" si="18"/>
        <v>-3000.1999999999989</v>
      </c>
      <c r="V1958" s="50">
        <f t="shared" si="18"/>
        <v>-2262.7000000000098</v>
      </c>
      <c r="W1958" s="50">
        <f t="shared" si="18"/>
        <v>-2346.3999999999978</v>
      </c>
      <c r="X1958" s="50">
        <f t="shared" si="18"/>
        <v>-1254.5000000000146</v>
      </c>
      <c r="Y1958" s="50">
        <f t="shared" si="18"/>
        <v>-718.79999999997381</v>
      </c>
      <c r="Z1958" s="50">
        <f t="shared" si="18"/>
        <v>-1049.2000000000007</v>
      </c>
      <c r="AA1958" s="50">
        <f t="shared" si="18"/>
        <v>-1818.3000000000247</v>
      </c>
      <c r="AB1958" s="50">
        <f t="shared" si="18"/>
        <v>-2485.3700000000063</v>
      </c>
      <c r="AC1958" s="50">
        <f t="shared" si="18"/>
        <v>-3379.739999999998</v>
      </c>
      <c r="AD1958" s="50">
        <f t="shared" si="18"/>
        <v>-2127.460000000021</v>
      </c>
      <c r="AE1958" s="50">
        <f t="shared" si="18"/>
        <v>-2321.5799999999945</v>
      </c>
      <c r="AF1958" s="50">
        <f t="shared" ref="AF1958" si="19">AF1949-AF1953</f>
        <v>2049.2200000000121</v>
      </c>
      <c r="AG1958" s="50"/>
      <c r="AH1958" s="50">
        <f>AH1949-AH1953</f>
        <v>-2935.6500000000015</v>
      </c>
    </row>
    <row r="1959" spans="1:35" x14ac:dyDescent="0.2">
      <c r="A1959" s="13"/>
      <c r="B1959" s="13" t="s">
        <v>240</v>
      </c>
      <c r="C1959" s="13"/>
      <c r="D1959" s="13"/>
      <c r="E1959" s="13"/>
      <c r="F1959" s="13"/>
      <c r="G1959" s="51">
        <f t="shared" ref="G1959:AE1959" si="20">G1950-G1954</f>
        <v>-23.400000000000002</v>
      </c>
      <c r="H1959" s="51">
        <f t="shared" si="20"/>
        <v>175.80000000000109</v>
      </c>
      <c r="I1959" s="51">
        <f t="shared" si="20"/>
        <v>-2159.2000000000003</v>
      </c>
      <c r="J1959" s="51">
        <f t="shared" si="20"/>
        <v>-2614.0999999999985</v>
      </c>
      <c r="K1959" s="51">
        <f t="shared" si="20"/>
        <v>312</v>
      </c>
      <c r="L1959" s="51">
        <f t="shared" si="20"/>
        <v>384.00000000000728</v>
      </c>
      <c r="M1959" s="51">
        <f t="shared" si="20"/>
        <v>1703.9000000000015</v>
      </c>
      <c r="N1959" s="51">
        <f t="shared" si="20"/>
        <v>483</v>
      </c>
      <c r="O1959" s="51">
        <f t="shared" si="20"/>
        <v>183.79999999999563</v>
      </c>
      <c r="P1959" s="51">
        <f t="shared" si="20"/>
        <v>-192.19999999999709</v>
      </c>
      <c r="Q1959" s="51">
        <f t="shared" si="20"/>
        <v>-45.099999999991269</v>
      </c>
      <c r="R1959" s="51">
        <f t="shared" si="20"/>
        <v>-716.59999999999854</v>
      </c>
      <c r="S1959" s="51">
        <f t="shared" si="20"/>
        <v>-506.80000000001019</v>
      </c>
      <c r="T1959" s="51">
        <f t="shared" si="20"/>
        <v>-1220.0000000000073</v>
      </c>
      <c r="U1959" s="51">
        <f t="shared" si="20"/>
        <v>-62.299999999995634</v>
      </c>
      <c r="V1959" s="51">
        <f t="shared" si="20"/>
        <v>-33.300000000013824</v>
      </c>
      <c r="W1959" s="51">
        <f t="shared" si="20"/>
        <v>858.70000000000073</v>
      </c>
      <c r="X1959" s="51">
        <f t="shared" si="20"/>
        <v>330.19999999998254</v>
      </c>
      <c r="Y1959" s="51">
        <f t="shared" si="20"/>
        <v>-1110.9999999999782</v>
      </c>
      <c r="Z1959" s="51">
        <f t="shared" si="20"/>
        <v>-611.60000000000582</v>
      </c>
      <c r="AA1959" s="51">
        <f t="shared" si="20"/>
        <v>-2182.9000000000233</v>
      </c>
      <c r="AB1959" s="51">
        <f t="shared" si="20"/>
        <v>-3163.1700000000055</v>
      </c>
      <c r="AC1959" s="51">
        <f t="shared" si="20"/>
        <v>-2865.5400000000009</v>
      </c>
      <c r="AD1959" s="51">
        <f t="shared" si="20"/>
        <v>-2556.9000000000233</v>
      </c>
      <c r="AE1959" s="51">
        <f t="shared" si="20"/>
        <v>-2333.4999999999927</v>
      </c>
      <c r="AF1959" s="51">
        <f t="shared" ref="AF1959" si="21">AF1950-AF1954</f>
        <v>2044.6400000000103</v>
      </c>
      <c r="AG1959" s="51"/>
      <c r="AH1959" s="51"/>
    </row>
    <row r="1960" spans="1:35" x14ac:dyDescent="0.2">
      <c r="A1960" s="13"/>
      <c r="B1960" s="13"/>
      <c r="C1960" s="13"/>
      <c r="D1960" s="13"/>
      <c r="E1960" s="13"/>
      <c r="F1960" s="13"/>
      <c r="G1960" s="49">
        <f t="shared" ref="G1960:AE1960" si="22">(G1950-G1954)/G1954</f>
        <v>-1</v>
      </c>
      <c r="H1960" s="49">
        <f t="shared" si="22"/>
        <v>1.2263091443040877E-2</v>
      </c>
      <c r="I1960" s="49">
        <f t="shared" si="22"/>
        <v>-0.46566597653554181</v>
      </c>
      <c r="J1960" s="49">
        <f t="shared" si="22"/>
        <v>-0.37515786452353606</v>
      </c>
      <c r="K1960" s="49">
        <f t="shared" si="22"/>
        <v>2.1350705873497071E-2</v>
      </c>
      <c r="L1960" s="49">
        <f t="shared" si="22"/>
        <v>1.9888232277979864E-2</v>
      </c>
      <c r="M1960" s="49">
        <f t="shared" si="22"/>
        <v>6.8081926863572506E-2</v>
      </c>
      <c r="N1960" s="49">
        <f t="shared" si="22"/>
        <v>1.4647993255251138E-2</v>
      </c>
      <c r="O1960" s="49">
        <f t="shared" si="22"/>
        <v>6.2988564045797146E-3</v>
      </c>
      <c r="P1960" s="49">
        <f t="shared" si="22"/>
        <v>-6.3420831202256056E-3</v>
      </c>
      <c r="Q1960" s="49">
        <f t="shared" si="22"/>
        <v>-1.3443304131652359E-3</v>
      </c>
      <c r="R1960" s="49">
        <f t="shared" si="22"/>
        <v>-1.9246419161547946E-2</v>
      </c>
      <c r="S1960" s="49">
        <f t="shared" si="22"/>
        <v>-1.3247629777367938E-2</v>
      </c>
      <c r="T1960" s="49">
        <f t="shared" si="22"/>
        <v>-3.4026697011786823E-2</v>
      </c>
      <c r="U1960" s="49">
        <f t="shared" si="22"/>
        <v>-1.7394849114341297E-3</v>
      </c>
      <c r="V1960" s="49">
        <f t="shared" si="22"/>
        <v>-1.0826874057123567E-3</v>
      </c>
      <c r="W1960" s="49">
        <f t="shared" si="22"/>
        <v>2.7780473759471007E-2</v>
      </c>
      <c r="X1960" s="49">
        <f t="shared" si="22"/>
        <v>1.0292632445169829E-2</v>
      </c>
      <c r="Y1960" s="49">
        <f t="shared" si="22"/>
        <v>-2.9574615343661258E-2</v>
      </c>
      <c r="Z1960" s="49">
        <f t="shared" si="22"/>
        <v>-1.4525556286530747E-2</v>
      </c>
      <c r="AA1960" s="49">
        <f t="shared" si="22"/>
        <v>-5.2939707084254432E-2</v>
      </c>
      <c r="AB1960" s="49">
        <f t="shared" si="22"/>
        <v>-7.6836638248597863E-2</v>
      </c>
      <c r="AC1960" s="49">
        <f t="shared" si="22"/>
        <v>-6.9851795840103925E-2</v>
      </c>
      <c r="AD1960" s="49">
        <f t="shared" si="22"/>
        <v>-6.2280626971465303E-2</v>
      </c>
      <c r="AE1960" s="49">
        <f t="shared" si="22"/>
        <v>-5.5662247161368354E-2</v>
      </c>
      <c r="AF1960" s="49">
        <f t="shared" ref="AF1960" si="23">(AF1950-AF1954)/AF1954</f>
        <v>7.3870868328819408E-2</v>
      </c>
      <c r="AG1960" s="13"/>
      <c r="AH1960" s="13"/>
    </row>
    <row r="1961" spans="1:35" x14ac:dyDescent="0.2">
      <c r="A1961" s="13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</row>
    <row r="1962" spans="1:35" x14ac:dyDescent="0.2">
      <c r="A1962" s="13"/>
      <c r="B1962" s="13"/>
      <c r="C1962" s="13" t="s">
        <v>245</v>
      </c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51">
        <f t="shared" ref="V1962:AF1962" si="24">V1953-U1953</f>
        <v>2409.2000000000098</v>
      </c>
      <c r="W1962" s="51">
        <f t="shared" si="24"/>
        <v>4043.3999999999924</v>
      </c>
      <c r="X1962" s="51">
        <f t="shared" si="24"/>
        <v>1868.2000000000153</v>
      </c>
      <c r="Y1962" s="51">
        <f t="shared" si="24"/>
        <v>5918.99999999996</v>
      </c>
      <c r="Z1962" s="51">
        <f t="shared" si="24"/>
        <v>4280.9000000000269</v>
      </c>
      <c r="AA1962" s="51">
        <f t="shared" si="24"/>
        <v>-1551.3999999999796</v>
      </c>
      <c r="AB1962" s="51">
        <f t="shared" si="24"/>
        <v>4241.5699999999815</v>
      </c>
      <c r="AC1962" s="51">
        <f t="shared" si="24"/>
        <v>2455.9699999999939</v>
      </c>
      <c r="AD1962" s="51">
        <f t="shared" si="24"/>
        <v>12.220000000015716</v>
      </c>
      <c r="AE1962" s="51">
        <f t="shared" si="24"/>
        <v>2163.4999999999782</v>
      </c>
      <c r="AF1962" s="51">
        <f t="shared" si="24"/>
        <v>-12716.860000000004</v>
      </c>
      <c r="AG1962" s="13"/>
      <c r="AH1962" s="13"/>
    </row>
    <row r="1963" spans="1:35" x14ac:dyDescent="0.2"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</row>
    <row r="1965" spans="1:35" x14ac:dyDescent="0.2">
      <c r="Z1965" s="42" t="s">
        <v>243</v>
      </c>
      <c r="AA1965" s="42">
        <v>2012</v>
      </c>
      <c r="AB1965" s="24"/>
      <c r="AC1965" s="24"/>
    </row>
    <row r="1966" spans="1:35" x14ac:dyDescent="0.2">
      <c r="G1966" s="41"/>
      <c r="Z1966" s="42" t="s">
        <v>247</v>
      </c>
      <c r="AA1966" s="24"/>
      <c r="AB1966" s="24"/>
      <c r="AC1966" s="24"/>
    </row>
    <row r="1967" spans="1:35" x14ac:dyDescent="0.2">
      <c r="Z1967" s="43" t="s">
        <v>244</v>
      </c>
      <c r="AA1967" s="44">
        <f>FORECAST(AA1965,V1953:Z1953,V1:Z1)</f>
        <v>51478.05999999959</v>
      </c>
      <c r="AB1967" s="46" t="s">
        <v>255</v>
      </c>
      <c r="AC1967" s="24"/>
    </row>
    <row r="1968" spans="1:35" x14ac:dyDescent="0.2">
      <c r="Z1968" s="42">
        <v>2012</v>
      </c>
      <c r="AA1968" s="52">
        <f>AE1953</f>
        <v>39324.859999999993</v>
      </c>
      <c r="AB1968" s="45">
        <f>AA1968/AA1967-1</f>
        <v>-0.23608504283183351</v>
      </c>
      <c r="AC1968" s="53" t="s">
        <v>254</v>
      </c>
    </row>
    <row r="1970" spans="21:31" x14ac:dyDescent="0.2">
      <c r="Y1970" s="12"/>
    </row>
    <row r="1971" spans="21:31" x14ac:dyDescent="0.2">
      <c r="U1971" s="12"/>
      <c r="V1971" s="12"/>
      <c r="W1971" s="12"/>
      <c r="X1971" s="12"/>
      <c r="Y1971" s="12"/>
    </row>
    <row r="1972" spans="21:31" x14ac:dyDescent="0.2">
      <c r="U1972" s="12"/>
      <c r="V1972" s="26"/>
      <c r="W1972" s="26"/>
      <c r="X1972" s="26"/>
      <c r="Y1972" s="26"/>
      <c r="Z1972" s="42" t="s">
        <v>243</v>
      </c>
      <c r="AA1972" s="42">
        <v>2012</v>
      </c>
      <c r="AB1972" s="24"/>
      <c r="AC1972" s="24"/>
      <c r="AD1972" s="12"/>
      <c r="AE1972" s="12"/>
    </row>
    <row r="1973" spans="21:31" x14ac:dyDescent="0.2">
      <c r="U1973" s="12"/>
      <c r="V1973" s="12"/>
      <c r="W1973" s="12"/>
      <c r="X1973" s="12"/>
      <c r="Y1973" s="12"/>
      <c r="Z1973" s="42" t="s">
        <v>248</v>
      </c>
      <c r="AA1973" s="24"/>
      <c r="AB1973" s="24"/>
      <c r="AC1973" s="24"/>
      <c r="AD1973" s="12"/>
      <c r="AE1973" s="12"/>
    </row>
    <row r="1974" spans="21:31" x14ac:dyDescent="0.2">
      <c r="U1974" s="12"/>
      <c r="V1974" s="12"/>
      <c r="W1974" s="26"/>
      <c r="X1974" s="12"/>
      <c r="Y1974" s="12"/>
      <c r="Z1974" s="43" t="s">
        <v>244</v>
      </c>
      <c r="AA1974" s="44">
        <f>FORECAST(AA1965,V1949:Z1949,V1:Z1)</f>
        <v>52789.960000000894</v>
      </c>
      <c r="AB1974" s="46" t="s">
        <v>255</v>
      </c>
      <c r="AC1974" s="24"/>
      <c r="AD1974" s="12"/>
      <c r="AE1974" s="12"/>
    </row>
    <row r="1975" spans="21:31" x14ac:dyDescent="0.2">
      <c r="Z1975" s="42">
        <v>2012</v>
      </c>
      <c r="AA1975" s="52">
        <f>AE1949</f>
        <v>37003.279999999999</v>
      </c>
      <c r="AB1975" s="45">
        <f>AA1975/AA1974-1</f>
        <v>-0.29904701575831139</v>
      </c>
      <c r="AC1975" s="53"/>
    </row>
    <row r="1977" spans="21:31" x14ac:dyDescent="0.2">
      <c r="Y1977" s="12"/>
    </row>
  </sheetData>
  <sortState ref="A1:AH1936">
    <sortCondition descending="1" ref="A1:A1936"/>
    <sortCondition descending="1" ref="B1:B1936"/>
    <sortCondition ref="D1:D1936"/>
    <sortCondition ref="E1:E1936"/>
  </sortState>
  <phoneticPr fontId="5" type="noConversion"/>
  <conditionalFormatting sqref="F2:F1937">
    <cfRule type="cellIs" dxfId="2" priority="2" stopIfTrue="1" operator="equal">
      <formula>"HCFCs"</formula>
    </cfRule>
    <cfRule type="cellIs" dxfId="1" priority="3" stopIfTrue="1" operator="equal">
      <formula>"CFCs"</formula>
    </cfRule>
  </conditionalFormatting>
  <conditionalFormatting sqref="C1963:C1048576 C1:C1955">
    <cfRule type="cellIs" dxfId="0" priority="4" stopIfTrue="1" operator="equal">
      <formula>"European Union"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5"/>
  <sheetViews>
    <sheetView zoomScale="90" workbookViewId="0">
      <selection activeCell="C28" sqref="C28"/>
    </sheetView>
  </sheetViews>
  <sheetFormatPr defaultRowHeight="12.75" x14ac:dyDescent="0.2"/>
  <cols>
    <col min="3" max="3" width="15.42578125" customWidth="1"/>
  </cols>
  <sheetData>
    <row r="1" spans="1:35" x14ac:dyDescent="0.2">
      <c r="D1" t="s">
        <v>241</v>
      </c>
    </row>
    <row r="2" spans="1:35" x14ac:dyDescent="0.2">
      <c r="D2" t="s">
        <v>256</v>
      </c>
    </row>
    <row r="5" spans="1:35" x14ac:dyDescent="0.2">
      <c r="D5" t="s">
        <v>1</v>
      </c>
      <c r="E5" t="s">
        <v>2</v>
      </c>
      <c r="F5" t="s">
        <v>3</v>
      </c>
      <c r="G5">
        <v>1986</v>
      </c>
      <c r="H5">
        <v>1989</v>
      </c>
      <c r="I5">
        <v>1990</v>
      </c>
      <c r="J5">
        <v>1991</v>
      </c>
      <c r="K5">
        <v>1992</v>
      </c>
      <c r="L5">
        <v>1993</v>
      </c>
      <c r="M5">
        <v>1994</v>
      </c>
      <c r="N5">
        <v>1995</v>
      </c>
      <c r="O5">
        <v>1996</v>
      </c>
      <c r="P5">
        <v>1997</v>
      </c>
      <c r="Q5">
        <v>1998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  <c r="AG5" t="s">
        <v>4</v>
      </c>
    </row>
    <row r="6" spans="1:35" x14ac:dyDescent="0.2">
      <c r="A6" t="s">
        <v>229</v>
      </c>
      <c r="B6" t="s">
        <v>230</v>
      </c>
      <c r="C6" t="s">
        <v>164</v>
      </c>
      <c r="D6" t="s">
        <v>5</v>
      </c>
      <c r="E6" t="s">
        <v>6</v>
      </c>
      <c r="F6" t="s">
        <v>7</v>
      </c>
      <c r="G6">
        <v>15385.4</v>
      </c>
      <c r="H6">
        <v>17613</v>
      </c>
      <c r="I6">
        <v>8263</v>
      </c>
      <c r="J6" s="1">
        <v>7485.4</v>
      </c>
      <c r="K6" s="1">
        <v>6752.6</v>
      </c>
      <c r="L6" s="1">
        <v>6644</v>
      </c>
      <c r="M6" s="1">
        <v>4452.3999999999996</v>
      </c>
      <c r="N6" s="1">
        <v>3849.9</v>
      </c>
      <c r="O6" s="1"/>
      <c r="P6" s="1"/>
      <c r="Q6" s="1"/>
      <c r="S6">
        <v>-3</v>
      </c>
      <c r="T6">
        <v>-3.4</v>
      </c>
      <c r="W6">
        <v>-11.8</v>
      </c>
      <c r="X6">
        <v>-51.4</v>
      </c>
      <c r="Y6">
        <v>-80</v>
      </c>
      <c r="Z6">
        <v>-55</v>
      </c>
      <c r="AA6">
        <v>-42</v>
      </c>
      <c r="AB6">
        <v>-46.4</v>
      </c>
      <c r="AC6">
        <v>-23.9</v>
      </c>
      <c r="AD6">
        <v>-30.1</v>
      </c>
      <c r="AE6">
        <v>-15.2</v>
      </c>
      <c r="AF6">
        <v>-7.5</v>
      </c>
      <c r="AG6">
        <v>15385.4</v>
      </c>
      <c r="AI6" s="1"/>
    </row>
    <row r="7" spans="1:35" x14ac:dyDescent="0.2">
      <c r="A7" t="s">
        <v>229</v>
      </c>
      <c r="B7" t="s">
        <v>230</v>
      </c>
      <c r="C7" t="s">
        <v>164</v>
      </c>
      <c r="D7" t="s">
        <v>5</v>
      </c>
      <c r="E7" t="s">
        <v>8</v>
      </c>
      <c r="F7" t="s">
        <v>9</v>
      </c>
      <c r="Q7">
        <v>-19.5</v>
      </c>
      <c r="S7">
        <v>-11.7</v>
      </c>
      <c r="T7">
        <v>-3.3</v>
      </c>
      <c r="U7">
        <v>-3.9</v>
      </c>
      <c r="W7">
        <v>-33</v>
      </c>
      <c r="AC7">
        <v>-56</v>
      </c>
      <c r="AE7">
        <v>-69.8</v>
      </c>
    </row>
    <row r="8" spans="1:35" x14ac:dyDescent="0.2">
      <c r="A8" t="s">
        <v>229</v>
      </c>
      <c r="B8" t="s">
        <v>230</v>
      </c>
      <c r="C8" t="s">
        <v>164</v>
      </c>
      <c r="D8" t="s">
        <v>10</v>
      </c>
      <c r="E8" t="s">
        <v>8</v>
      </c>
      <c r="F8" t="s">
        <v>12</v>
      </c>
      <c r="L8">
        <v>-19.7</v>
      </c>
    </row>
    <row r="9" spans="1:35" x14ac:dyDescent="0.2">
      <c r="A9" t="s">
        <v>229</v>
      </c>
      <c r="B9" t="s">
        <v>230</v>
      </c>
      <c r="C9" t="s">
        <v>164</v>
      </c>
      <c r="D9" t="s">
        <v>15</v>
      </c>
      <c r="E9" t="s">
        <v>6</v>
      </c>
      <c r="F9" t="s">
        <v>16</v>
      </c>
      <c r="H9">
        <v>132.4</v>
      </c>
      <c r="K9">
        <v>123.9</v>
      </c>
      <c r="L9">
        <v>170</v>
      </c>
      <c r="M9">
        <v>95.4</v>
      </c>
      <c r="N9">
        <v>84.5</v>
      </c>
      <c r="Y9">
        <v>-13.4</v>
      </c>
      <c r="Z9">
        <v>-14.8</v>
      </c>
      <c r="AA9">
        <v>-14.2</v>
      </c>
      <c r="AB9">
        <v>-15.7</v>
      </c>
      <c r="AC9">
        <v>-14.5</v>
      </c>
      <c r="AD9">
        <v>-14.63</v>
      </c>
      <c r="AE9">
        <v>-7.34</v>
      </c>
      <c r="AF9">
        <v>-2.0499999999999998</v>
      </c>
      <c r="AG9">
        <v>587.1</v>
      </c>
    </row>
    <row r="10" spans="1:35" x14ac:dyDescent="0.2">
      <c r="A10" t="s">
        <v>229</v>
      </c>
      <c r="B10" t="s">
        <v>230</v>
      </c>
      <c r="C10" t="s">
        <v>168</v>
      </c>
      <c r="D10" t="s">
        <v>5</v>
      </c>
      <c r="E10" t="s">
        <v>6</v>
      </c>
      <c r="F10" t="s">
        <v>7</v>
      </c>
      <c r="P10">
        <v>-17.600000000000001</v>
      </c>
      <c r="Q10">
        <v>-37.6</v>
      </c>
      <c r="S10">
        <v>-12.6</v>
      </c>
      <c r="T10">
        <v>-26.8</v>
      </c>
      <c r="U10">
        <v>-113.4</v>
      </c>
      <c r="V10">
        <v>-45</v>
      </c>
      <c r="W10">
        <v>-67.3</v>
      </c>
      <c r="X10">
        <v>-95.6</v>
      </c>
      <c r="Y10">
        <v>-76.099999999999994</v>
      </c>
      <c r="Z10">
        <v>-59.6</v>
      </c>
      <c r="AD10">
        <v>-38.200000000000003</v>
      </c>
      <c r="AE10">
        <v>-3.3</v>
      </c>
      <c r="AF10">
        <v>-0.6</v>
      </c>
    </row>
    <row r="11" spans="1:35" x14ac:dyDescent="0.2">
      <c r="A11" t="s">
        <v>229</v>
      </c>
      <c r="B11" t="s">
        <v>230</v>
      </c>
      <c r="C11" t="s">
        <v>168</v>
      </c>
      <c r="D11" t="s">
        <v>5</v>
      </c>
      <c r="E11" t="s">
        <v>8</v>
      </c>
      <c r="F11" t="s">
        <v>9</v>
      </c>
      <c r="J11" s="1"/>
      <c r="K11" s="1"/>
      <c r="L11" s="1"/>
      <c r="M11" s="1"/>
      <c r="N11" s="1"/>
      <c r="O11" s="1"/>
      <c r="Q11">
        <v>-7.4</v>
      </c>
      <c r="S11">
        <v>-0.1</v>
      </c>
      <c r="T11">
        <v>-0.1</v>
      </c>
      <c r="U11">
        <v>-139.1</v>
      </c>
      <c r="V11">
        <v>-378.4</v>
      </c>
      <c r="W11">
        <v>-852.9</v>
      </c>
      <c r="X11">
        <v>-198.1</v>
      </c>
      <c r="Y11">
        <v>-123</v>
      </c>
      <c r="Z11">
        <v>-49.8</v>
      </c>
    </row>
    <row r="12" spans="1:35" x14ac:dyDescent="0.2">
      <c r="A12" t="s">
        <v>229</v>
      </c>
      <c r="B12" t="s">
        <v>230</v>
      </c>
      <c r="C12" t="s">
        <v>168</v>
      </c>
      <c r="D12" t="s">
        <v>10</v>
      </c>
      <c r="E12" t="s">
        <v>6</v>
      </c>
      <c r="F12" t="s">
        <v>11</v>
      </c>
      <c r="K12" s="1"/>
      <c r="L12" s="1"/>
      <c r="M12" s="1"/>
      <c r="N12" s="1"/>
      <c r="O12" s="1"/>
      <c r="P12" s="1"/>
      <c r="Q12" s="1"/>
      <c r="U12">
        <v>-0.2</v>
      </c>
      <c r="X12">
        <v>-11.9</v>
      </c>
      <c r="AF12">
        <v>-0.7</v>
      </c>
    </row>
    <row r="13" spans="1:35" x14ac:dyDescent="0.2">
      <c r="A13" t="s">
        <v>229</v>
      </c>
      <c r="B13" t="s">
        <v>230</v>
      </c>
      <c r="C13" t="s">
        <v>168</v>
      </c>
      <c r="D13" t="s">
        <v>10</v>
      </c>
      <c r="E13" t="s">
        <v>8</v>
      </c>
      <c r="F13" t="s">
        <v>12</v>
      </c>
      <c r="H13">
        <v>26592.5</v>
      </c>
      <c r="K13" s="1">
        <v>23257.3</v>
      </c>
      <c r="AD13">
        <v>-19.399999999999999</v>
      </c>
      <c r="AE13">
        <v>-12.7</v>
      </c>
      <c r="AF13">
        <v>-29.8</v>
      </c>
      <c r="AG13">
        <v>26592.5</v>
      </c>
      <c r="AI13" s="1"/>
    </row>
    <row r="14" spans="1:35" x14ac:dyDescent="0.2">
      <c r="A14" t="s">
        <v>229</v>
      </c>
      <c r="B14" t="s">
        <v>230</v>
      </c>
      <c r="C14" t="s">
        <v>168</v>
      </c>
      <c r="D14" t="s">
        <v>15</v>
      </c>
      <c r="E14" t="s">
        <v>6</v>
      </c>
      <c r="F14" t="s">
        <v>16</v>
      </c>
      <c r="S14">
        <v>-0.8</v>
      </c>
      <c r="T14">
        <v>-0.3</v>
      </c>
      <c r="U14">
        <v>-0.8</v>
      </c>
      <c r="V14">
        <v>-0.6</v>
      </c>
      <c r="W14">
        <v>-0.6</v>
      </c>
      <c r="Y14">
        <v>-0.6</v>
      </c>
      <c r="Z14">
        <v>-1.2</v>
      </c>
      <c r="AD14">
        <v>-0.47</v>
      </c>
      <c r="AE14">
        <v>-0.91</v>
      </c>
      <c r="AF14">
        <v>-0.59</v>
      </c>
    </row>
    <row r="15" spans="1:35" x14ac:dyDescent="0.2">
      <c r="A15" t="s">
        <v>229</v>
      </c>
      <c r="B15" t="s">
        <v>230</v>
      </c>
      <c r="C15" t="s">
        <v>170</v>
      </c>
      <c r="D15" t="s">
        <v>5</v>
      </c>
      <c r="E15" t="s">
        <v>6</v>
      </c>
      <c r="F15" t="s">
        <v>7</v>
      </c>
      <c r="G15">
        <v>19104.2</v>
      </c>
      <c r="H15">
        <v>17895.400000000001</v>
      </c>
      <c r="I15">
        <v>11959.2</v>
      </c>
      <c r="J15">
        <v>8330</v>
      </c>
      <c r="K15">
        <v>13694</v>
      </c>
      <c r="L15">
        <v>1135</v>
      </c>
      <c r="U15">
        <v>-12.6</v>
      </c>
      <c r="V15">
        <v>-0.2</v>
      </c>
      <c r="AG15">
        <v>19104.2</v>
      </c>
      <c r="AI15" s="1"/>
    </row>
    <row r="16" spans="1:35" x14ac:dyDescent="0.2">
      <c r="A16" t="s">
        <v>229</v>
      </c>
      <c r="B16" t="s">
        <v>230</v>
      </c>
      <c r="C16" t="s">
        <v>170</v>
      </c>
      <c r="D16" t="s">
        <v>10</v>
      </c>
      <c r="E16" t="s">
        <v>8</v>
      </c>
      <c r="F16" t="s">
        <v>12</v>
      </c>
      <c r="H16">
        <v>29309.5</v>
      </c>
      <c r="I16">
        <v>11731.5</v>
      </c>
      <c r="J16">
        <v>21648</v>
      </c>
      <c r="K16">
        <v>6847.5</v>
      </c>
      <c r="L16">
        <v>6978.4</v>
      </c>
      <c r="M16">
        <v>3643.2</v>
      </c>
      <c r="N16">
        <v>2553.1</v>
      </c>
      <c r="U16">
        <v>-0.9</v>
      </c>
      <c r="V16">
        <v>-0.2</v>
      </c>
      <c r="AG16">
        <v>29309.5</v>
      </c>
      <c r="AI16" s="1"/>
    </row>
    <row r="17" spans="1:35" x14ac:dyDescent="0.2">
      <c r="A17" t="s">
        <v>229</v>
      </c>
      <c r="B17" t="s">
        <v>230</v>
      </c>
      <c r="C17" t="s">
        <v>170</v>
      </c>
      <c r="D17" t="s">
        <v>10</v>
      </c>
      <c r="E17" t="s">
        <v>13</v>
      </c>
      <c r="F17" t="s">
        <v>14</v>
      </c>
      <c r="H17">
        <v>1132.0999999999999</v>
      </c>
      <c r="I17">
        <v>823</v>
      </c>
      <c r="J17">
        <v>508</v>
      </c>
      <c r="U17">
        <v>-0.1</v>
      </c>
      <c r="AG17">
        <v>1132.0999999999999</v>
      </c>
      <c r="AI17" s="1"/>
    </row>
    <row r="18" spans="1:35" x14ac:dyDescent="0.2">
      <c r="A18" t="s">
        <v>229</v>
      </c>
      <c r="B18" t="s">
        <v>230</v>
      </c>
      <c r="C18" t="s">
        <v>170</v>
      </c>
      <c r="D18" t="s">
        <v>15</v>
      </c>
      <c r="E18" t="s">
        <v>6</v>
      </c>
      <c r="F18" t="s">
        <v>16</v>
      </c>
      <c r="H18">
        <v>245.9</v>
      </c>
      <c r="I18">
        <v>90.1</v>
      </c>
      <c r="J18">
        <v>108.1</v>
      </c>
      <c r="K18">
        <v>96.6</v>
      </c>
      <c r="L18">
        <v>42.5</v>
      </c>
      <c r="M18">
        <v>76.8</v>
      </c>
      <c r="N18">
        <v>59</v>
      </c>
      <c r="O18">
        <v>64.8</v>
      </c>
      <c r="P18">
        <v>66.7</v>
      </c>
      <c r="Q18">
        <v>57.9</v>
      </c>
      <c r="R18">
        <v>79.599999999999994</v>
      </c>
      <c r="S18">
        <v>79.900000000000006</v>
      </c>
      <c r="T18">
        <v>108.1</v>
      </c>
      <c r="U18">
        <v>53</v>
      </c>
      <c r="V18">
        <v>74.7</v>
      </c>
      <c r="W18">
        <v>91.1</v>
      </c>
      <c r="X18">
        <v>92.9</v>
      </c>
      <c r="Y18">
        <v>80.599999999999994</v>
      </c>
      <c r="Z18">
        <v>84.5</v>
      </c>
      <c r="AA18">
        <v>59.2</v>
      </c>
      <c r="AB18">
        <v>72.3</v>
      </c>
      <c r="AC18">
        <v>44.5</v>
      </c>
      <c r="AD18">
        <v>47.78</v>
      </c>
      <c r="AE18">
        <v>49.14</v>
      </c>
      <c r="AF18">
        <v>46.75</v>
      </c>
      <c r="AG18">
        <v>819.6</v>
      </c>
    </row>
    <row r="19" spans="1:35" x14ac:dyDescent="0.2">
      <c r="A19" t="s">
        <v>229</v>
      </c>
      <c r="B19" t="s">
        <v>230</v>
      </c>
      <c r="C19" t="s">
        <v>172</v>
      </c>
      <c r="D19" t="s">
        <v>5</v>
      </c>
      <c r="E19" t="s">
        <v>6</v>
      </c>
      <c r="F19" t="s">
        <v>7</v>
      </c>
      <c r="G19">
        <v>1977.6</v>
      </c>
      <c r="H19">
        <v>2122.1999999999998</v>
      </c>
      <c r="L19">
        <v>897.3</v>
      </c>
      <c r="M19">
        <v>231.3</v>
      </c>
      <c r="N19">
        <v>320</v>
      </c>
      <c r="O19">
        <v>7</v>
      </c>
      <c r="P19">
        <v>12.1</v>
      </c>
      <c r="Q19">
        <v>6.1</v>
      </c>
      <c r="R19">
        <v>11.2</v>
      </c>
      <c r="S19">
        <v>4.8</v>
      </c>
      <c r="V19">
        <v>-10.7</v>
      </c>
      <c r="W19">
        <v>-0.8</v>
      </c>
      <c r="X19">
        <v>-13.8</v>
      </c>
      <c r="Y19">
        <v>-7.7</v>
      </c>
      <c r="Z19">
        <v>-7.9</v>
      </c>
      <c r="AA19">
        <v>-19.3</v>
      </c>
      <c r="AB19">
        <v>-19.7</v>
      </c>
      <c r="AC19">
        <v>-19.7</v>
      </c>
      <c r="AD19">
        <v>-16.100000000000001</v>
      </c>
      <c r="AE19">
        <v>-25</v>
      </c>
      <c r="AF19">
        <v>-15.9</v>
      </c>
      <c r="AG19">
        <v>1977.6</v>
      </c>
    </row>
    <row r="20" spans="1:35" x14ac:dyDescent="0.2">
      <c r="A20" t="s">
        <v>229</v>
      </c>
      <c r="B20" t="s">
        <v>230</v>
      </c>
      <c r="C20" t="s">
        <v>172</v>
      </c>
      <c r="D20" t="s">
        <v>5</v>
      </c>
      <c r="E20" t="s">
        <v>8</v>
      </c>
      <c r="F20" t="s">
        <v>9</v>
      </c>
      <c r="Y20">
        <v>-2</v>
      </c>
      <c r="AF20">
        <v>-0.4</v>
      </c>
      <c r="AI20" s="1"/>
    </row>
    <row r="21" spans="1:35" x14ac:dyDescent="0.2">
      <c r="A21" t="s">
        <v>229</v>
      </c>
      <c r="B21" t="s">
        <v>230</v>
      </c>
      <c r="C21" t="s">
        <v>172</v>
      </c>
      <c r="D21" t="s">
        <v>10</v>
      </c>
      <c r="E21" t="s">
        <v>8</v>
      </c>
      <c r="F21" t="s">
        <v>12</v>
      </c>
      <c r="H21">
        <v>5285.5</v>
      </c>
      <c r="J21" s="1"/>
      <c r="K21" s="1"/>
      <c r="L21" s="1">
        <v>-57.1</v>
      </c>
      <c r="M21" s="1">
        <v>0.4</v>
      </c>
      <c r="N21" s="1">
        <v>0.6</v>
      </c>
      <c r="O21" s="1"/>
      <c r="P21" s="1">
        <v>6.1</v>
      </c>
      <c r="Q21">
        <v>44.4</v>
      </c>
      <c r="R21">
        <v>12.1</v>
      </c>
      <c r="S21">
        <v>-81.400000000000006</v>
      </c>
      <c r="U21">
        <v>132</v>
      </c>
      <c r="V21">
        <v>94.6</v>
      </c>
      <c r="X21">
        <v>-96.9</v>
      </c>
      <c r="Y21">
        <v>67.400000000000006</v>
      </c>
      <c r="Z21">
        <v>-68.099999999999994</v>
      </c>
      <c r="AG21">
        <v>5285.5</v>
      </c>
    </row>
    <row r="22" spans="1:35" x14ac:dyDescent="0.2">
      <c r="A22" t="s">
        <v>229</v>
      </c>
      <c r="B22" t="s">
        <v>230</v>
      </c>
      <c r="C22" t="s">
        <v>172</v>
      </c>
      <c r="D22" t="s">
        <v>10</v>
      </c>
      <c r="E22" t="s">
        <v>13</v>
      </c>
      <c r="F22" t="s">
        <v>14</v>
      </c>
      <c r="J22" s="1"/>
      <c r="K22" s="1"/>
      <c r="L22" s="1"/>
      <c r="M22" s="1"/>
      <c r="N22" s="1"/>
      <c r="O22" s="1"/>
      <c r="S22">
        <v>-0.1</v>
      </c>
      <c r="AI22" s="1"/>
    </row>
    <row r="23" spans="1:35" x14ac:dyDescent="0.2">
      <c r="A23" t="s">
        <v>229</v>
      </c>
      <c r="B23" t="s">
        <v>230</v>
      </c>
      <c r="C23" t="s">
        <v>172</v>
      </c>
      <c r="D23" t="s">
        <v>15</v>
      </c>
      <c r="E23" t="s">
        <v>6</v>
      </c>
      <c r="F23" t="s">
        <v>16</v>
      </c>
      <c r="K23" s="1"/>
      <c r="O23" s="1"/>
      <c r="V23" s="1">
        <v>-0.3</v>
      </c>
      <c r="W23">
        <v>-0.3</v>
      </c>
      <c r="X23">
        <v>-0.1</v>
      </c>
      <c r="Z23" s="1">
        <v>-0.3</v>
      </c>
      <c r="AA23" s="1">
        <v>-0.7</v>
      </c>
      <c r="AB23" s="1">
        <v>-0.1</v>
      </c>
      <c r="AC23">
        <v>-0.2</v>
      </c>
      <c r="AD23" s="1">
        <v>-0.1</v>
      </c>
      <c r="AE23" s="1">
        <v>-0.02</v>
      </c>
      <c r="AF23" s="1">
        <v>-0.45</v>
      </c>
      <c r="AG23">
        <v>107.6</v>
      </c>
    </row>
    <row r="24" spans="1:35" x14ac:dyDescent="0.2">
      <c r="A24" t="s">
        <v>229</v>
      </c>
      <c r="B24" t="s">
        <v>230</v>
      </c>
      <c r="C24" t="s">
        <v>172</v>
      </c>
      <c r="D24" t="s">
        <v>15</v>
      </c>
      <c r="E24" t="s">
        <v>13</v>
      </c>
      <c r="F24" t="s">
        <v>18</v>
      </c>
      <c r="K24" s="1"/>
      <c r="N24" s="1"/>
      <c r="O24" s="1"/>
      <c r="P24" s="1"/>
      <c r="Q24" s="1"/>
      <c r="X24">
        <v>-0.2</v>
      </c>
      <c r="Y24">
        <v>-0.2</v>
      </c>
      <c r="AA24">
        <v>-0.3</v>
      </c>
      <c r="AB24">
        <v>-0.3</v>
      </c>
    </row>
    <row r="25" spans="1:35" x14ac:dyDescent="0.2">
      <c r="A25" t="s">
        <v>229</v>
      </c>
      <c r="B25" t="s">
        <v>230</v>
      </c>
      <c r="C25" t="s">
        <v>172</v>
      </c>
      <c r="D25" t="s">
        <v>19</v>
      </c>
      <c r="E25" t="s">
        <v>6</v>
      </c>
      <c r="F25" t="s">
        <v>20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>
        <v>-1.2</v>
      </c>
      <c r="Y25" s="1"/>
      <c r="Z25" s="1"/>
      <c r="AA25" s="1">
        <v>-0.1</v>
      </c>
      <c r="AB25" s="1"/>
      <c r="AC25" s="1"/>
      <c r="AD25" s="1"/>
    </row>
    <row r="26" spans="1:35" x14ac:dyDescent="0.2">
      <c r="A26" t="s">
        <v>229</v>
      </c>
      <c r="B26" t="s">
        <v>230</v>
      </c>
      <c r="C26" t="s">
        <v>173</v>
      </c>
      <c r="D26" t="s">
        <v>5</v>
      </c>
      <c r="E26" t="s">
        <v>6</v>
      </c>
      <c r="F26" t="s">
        <v>7</v>
      </c>
      <c r="Q26">
        <v>-39</v>
      </c>
      <c r="R26">
        <v>-21</v>
      </c>
      <c r="S26">
        <v>-60</v>
      </c>
      <c r="T26">
        <v>-24.2</v>
      </c>
      <c r="V26">
        <v>-22.1</v>
      </c>
      <c r="Y26">
        <v>-19.2</v>
      </c>
      <c r="Z26">
        <v>-14.2</v>
      </c>
      <c r="AA26">
        <v>-17.5</v>
      </c>
      <c r="AD26">
        <v>-91.7</v>
      </c>
      <c r="AE26">
        <v>-87.5</v>
      </c>
    </row>
    <row r="27" spans="1:35" x14ac:dyDescent="0.2">
      <c r="A27" t="s">
        <v>229</v>
      </c>
      <c r="B27" t="s">
        <v>230</v>
      </c>
      <c r="C27" t="s">
        <v>173</v>
      </c>
      <c r="D27" t="s">
        <v>15</v>
      </c>
      <c r="E27" t="s">
        <v>6</v>
      </c>
      <c r="F27" t="s">
        <v>16</v>
      </c>
      <c r="K27" s="1"/>
      <c r="T27">
        <v>-0.9</v>
      </c>
      <c r="V27">
        <v>-0.3</v>
      </c>
      <c r="Y27">
        <v>-0.7</v>
      </c>
      <c r="Z27" s="1">
        <v>-0.4</v>
      </c>
      <c r="AA27">
        <v>-1</v>
      </c>
      <c r="AC27" s="1"/>
      <c r="AD27">
        <v>-0.53</v>
      </c>
      <c r="AE27">
        <v>-0.95</v>
      </c>
      <c r="AG27">
        <v>68.900000000000006</v>
      </c>
      <c r="AH27" s="1"/>
    </row>
    <row r="28" spans="1:35" x14ac:dyDescent="0.2">
      <c r="A28" t="s">
        <v>229</v>
      </c>
      <c r="B28" t="s">
        <v>230</v>
      </c>
      <c r="C28" t="s">
        <v>174</v>
      </c>
      <c r="D28" t="s">
        <v>5</v>
      </c>
      <c r="E28" t="s">
        <v>8</v>
      </c>
      <c r="F28" t="s">
        <v>9</v>
      </c>
      <c r="AE28">
        <v>-14.3</v>
      </c>
    </row>
    <row r="29" spans="1:35" x14ac:dyDescent="0.2">
      <c r="A29" t="s">
        <v>229</v>
      </c>
      <c r="B29" t="s">
        <v>230</v>
      </c>
      <c r="C29" t="s">
        <v>174</v>
      </c>
      <c r="D29" t="s">
        <v>15</v>
      </c>
      <c r="E29" t="s">
        <v>6</v>
      </c>
      <c r="F29" t="s">
        <v>16</v>
      </c>
      <c r="AE29">
        <v>-0.02</v>
      </c>
      <c r="AG29">
        <v>2.8</v>
      </c>
    </row>
    <row r="30" spans="1:35" x14ac:dyDescent="0.2">
      <c r="A30" t="s">
        <v>229</v>
      </c>
      <c r="B30" t="s">
        <v>230</v>
      </c>
      <c r="C30" t="s">
        <v>175</v>
      </c>
      <c r="D30" t="s">
        <v>5</v>
      </c>
      <c r="E30" t="s">
        <v>6</v>
      </c>
      <c r="F30" t="s">
        <v>7</v>
      </c>
      <c r="O30">
        <v>-8</v>
      </c>
      <c r="P30">
        <v>-3</v>
      </c>
      <c r="Q30">
        <v>-6</v>
      </c>
      <c r="R30">
        <v>-11</v>
      </c>
      <c r="S30">
        <v>-21</v>
      </c>
      <c r="T30">
        <v>-22.5</v>
      </c>
      <c r="U30">
        <v>-24</v>
      </c>
      <c r="V30">
        <v>-30.9</v>
      </c>
      <c r="W30">
        <v>-78.7</v>
      </c>
      <c r="X30">
        <v>-95</v>
      </c>
      <c r="Y30">
        <v>-100.5</v>
      </c>
      <c r="Z30">
        <v>-124.5</v>
      </c>
      <c r="AA30">
        <v>-120.2</v>
      </c>
      <c r="AB30">
        <v>-106.9</v>
      </c>
      <c r="AC30">
        <v>-92</v>
      </c>
      <c r="AD30">
        <v>-88.8</v>
      </c>
      <c r="AE30">
        <v>-24.4</v>
      </c>
    </row>
    <row r="31" spans="1:35" x14ac:dyDescent="0.2">
      <c r="A31" t="s">
        <v>229</v>
      </c>
      <c r="B31" t="s">
        <v>230</v>
      </c>
      <c r="C31" t="s">
        <v>175</v>
      </c>
      <c r="D31" t="s">
        <v>5</v>
      </c>
      <c r="E31" t="s">
        <v>8</v>
      </c>
      <c r="F31" t="s">
        <v>9</v>
      </c>
      <c r="M31" s="1"/>
      <c r="O31">
        <v>-3</v>
      </c>
      <c r="P31">
        <v>-60</v>
      </c>
      <c r="Q31" s="1">
        <v>-30</v>
      </c>
      <c r="R31" s="1">
        <v>-290</v>
      </c>
      <c r="S31" s="1">
        <v>-500</v>
      </c>
      <c r="T31" s="1">
        <v>-220</v>
      </c>
      <c r="U31" s="1">
        <v>-84</v>
      </c>
      <c r="V31" s="1">
        <v>-12</v>
      </c>
      <c r="W31" s="1">
        <v>-25</v>
      </c>
      <c r="X31" s="1">
        <v>-100</v>
      </c>
      <c r="Y31" s="1">
        <v>-28</v>
      </c>
      <c r="Z31" s="1">
        <v>-46</v>
      </c>
      <c r="AA31" s="1">
        <v>-50.7</v>
      </c>
      <c r="AB31" s="1">
        <v>-23.1</v>
      </c>
      <c r="AC31" s="1"/>
      <c r="AD31" s="1">
        <v>-43.1</v>
      </c>
      <c r="AE31" s="1">
        <v>-7.9</v>
      </c>
      <c r="AF31" s="1"/>
      <c r="AG31" s="1"/>
    </row>
    <row r="32" spans="1:35" x14ac:dyDescent="0.2">
      <c r="A32" t="s">
        <v>229</v>
      </c>
      <c r="B32" t="s">
        <v>230</v>
      </c>
      <c r="C32" t="s">
        <v>175</v>
      </c>
      <c r="D32" t="s">
        <v>10</v>
      </c>
      <c r="E32" t="s">
        <v>8</v>
      </c>
      <c r="F32" t="s">
        <v>12</v>
      </c>
      <c r="J32" s="1"/>
      <c r="K32" s="1"/>
      <c r="L32" s="1"/>
      <c r="M32" s="1"/>
      <c r="N32" s="1"/>
      <c r="O32" s="1">
        <v>-14.3</v>
      </c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35" x14ac:dyDescent="0.2">
      <c r="A33" t="s">
        <v>229</v>
      </c>
      <c r="B33" t="s">
        <v>230</v>
      </c>
      <c r="C33" t="s">
        <v>175</v>
      </c>
      <c r="D33" t="s">
        <v>15</v>
      </c>
      <c r="E33" t="s">
        <v>6</v>
      </c>
      <c r="F33" t="s">
        <v>16</v>
      </c>
      <c r="J33" s="1"/>
      <c r="O33">
        <v>-0.4</v>
      </c>
      <c r="Y33">
        <v>-1.6</v>
      </c>
      <c r="AB33">
        <v>-1.1000000000000001</v>
      </c>
      <c r="AE33">
        <v>-1.1599999999999999</v>
      </c>
      <c r="AG33">
        <v>36.5</v>
      </c>
      <c r="AI33" s="1"/>
    </row>
    <row r="34" spans="1:35" x14ac:dyDescent="0.2">
      <c r="A34" t="s">
        <v>229</v>
      </c>
      <c r="B34" t="s">
        <v>230</v>
      </c>
      <c r="C34" t="s">
        <v>176</v>
      </c>
      <c r="D34" t="s">
        <v>5</v>
      </c>
      <c r="E34" t="s">
        <v>6</v>
      </c>
      <c r="F34" t="s">
        <v>7</v>
      </c>
      <c r="G34">
        <v>71018.399999999994</v>
      </c>
      <c r="H34">
        <v>55205.599999999999</v>
      </c>
      <c r="I34">
        <v>38988.800000000003</v>
      </c>
      <c r="J34">
        <v>22896</v>
      </c>
      <c r="K34" s="1">
        <v>3756.8</v>
      </c>
      <c r="L34">
        <v>3061.2</v>
      </c>
      <c r="M34" s="1">
        <v>3687.8</v>
      </c>
      <c r="N34" s="1">
        <v>244.4</v>
      </c>
      <c r="Q34">
        <v>-131</v>
      </c>
      <c r="W34">
        <v>-4.3</v>
      </c>
      <c r="X34">
        <v>-5.5</v>
      </c>
      <c r="Y34">
        <v>-179.6</v>
      </c>
      <c r="Z34">
        <v>-640.4</v>
      </c>
      <c r="AA34">
        <v>-650</v>
      </c>
      <c r="AB34">
        <v>-554.4</v>
      </c>
      <c r="AC34">
        <v>-126.4</v>
      </c>
      <c r="AD34">
        <v>-457.8</v>
      </c>
      <c r="AE34">
        <v>-330</v>
      </c>
      <c r="AF34">
        <v>-414.5</v>
      </c>
      <c r="AG34">
        <v>71018.399999999994</v>
      </c>
      <c r="AI34" s="1"/>
    </row>
    <row r="35" spans="1:35" x14ac:dyDescent="0.2">
      <c r="A35" t="s">
        <v>229</v>
      </c>
      <c r="B35" t="s">
        <v>230</v>
      </c>
      <c r="C35" t="s">
        <v>176</v>
      </c>
      <c r="D35" t="s">
        <v>5</v>
      </c>
      <c r="E35" t="s">
        <v>8</v>
      </c>
      <c r="F35" t="s">
        <v>9</v>
      </c>
      <c r="G35">
        <v>34465</v>
      </c>
      <c r="H35">
        <v>38443</v>
      </c>
      <c r="I35">
        <v>23776</v>
      </c>
      <c r="J35">
        <v>32248</v>
      </c>
      <c r="K35" s="1">
        <v>23216</v>
      </c>
      <c r="L35">
        <v>20840</v>
      </c>
      <c r="M35" s="1"/>
      <c r="N35" s="1"/>
      <c r="O35" s="1"/>
      <c r="P35" s="1"/>
      <c r="Q35" s="1"/>
      <c r="Y35">
        <v>-764.3</v>
      </c>
      <c r="Z35">
        <v>-392.7</v>
      </c>
      <c r="AA35">
        <v>-297.2</v>
      </c>
      <c r="AB35">
        <v>-290.39999999999998</v>
      </c>
      <c r="AC35">
        <v>-53.5</v>
      </c>
      <c r="AD35">
        <v>-177.4</v>
      </c>
      <c r="AE35">
        <v>-97.5</v>
      </c>
      <c r="AF35">
        <v>-15.8</v>
      </c>
      <c r="AG35">
        <v>34465</v>
      </c>
      <c r="AI35" s="1"/>
    </row>
    <row r="36" spans="1:35" x14ac:dyDescent="0.2">
      <c r="A36" t="s">
        <v>229</v>
      </c>
      <c r="B36" t="s">
        <v>230</v>
      </c>
      <c r="C36" t="s">
        <v>176</v>
      </c>
      <c r="D36" t="s">
        <v>10</v>
      </c>
      <c r="E36" t="s">
        <v>8</v>
      </c>
      <c r="F36" t="s">
        <v>12</v>
      </c>
      <c r="H36">
        <v>5119.3999999999996</v>
      </c>
      <c r="K36" s="1">
        <v>767.8</v>
      </c>
      <c r="L36">
        <v>1551</v>
      </c>
      <c r="M36" s="1">
        <v>787.6</v>
      </c>
      <c r="N36" s="1">
        <v>983.4</v>
      </c>
      <c r="O36" s="1">
        <v>506</v>
      </c>
      <c r="P36">
        <v>692.1</v>
      </c>
      <c r="Q36" s="1">
        <v>737</v>
      </c>
      <c r="R36">
        <v>-89.1</v>
      </c>
      <c r="S36" s="1">
        <v>1051.5999999999999</v>
      </c>
      <c r="T36">
        <v>-228.8</v>
      </c>
      <c r="U36" s="1">
        <v>180.4</v>
      </c>
      <c r="V36">
        <v>147.4</v>
      </c>
      <c r="W36">
        <v>-2503.6</v>
      </c>
      <c r="X36" s="1">
        <v>-6838.7</v>
      </c>
      <c r="Y36">
        <v>-5297.6</v>
      </c>
      <c r="Z36">
        <v>-667.1</v>
      </c>
      <c r="AA36">
        <v>-5451.6</v>
      </c>
      <c r="AB36">
        <v>-2469.6</v>
      </c>
      <c r="AC36">
        <v>-807.1</v>
      </c>
      <c r="AD36">
        <v>-417.6</v>
      </c>
      <c r="AE36">
        <v>815.5</v>
      </c>
      <c r="AF36">
        <v>131.69999999999999</v>
      </c>
      <c r="AG36">
        <v>5119.3999999999996</v>
      </c>
      <c r="AI36" s="1"/>
    </row>
    <row r="37" spans="1:35" x14ac:dyDescent="0.2">
      <c r="A37" t="s">
        <v>229</v>
      </c>
      <c r="B37" t="s">
        <v>230</v>
      </c>
      <c r="C37" t="s">
        <v>176</v>
      </c>
      <c r="D37" t="s">
        <v>10</v>
      </c>
      <c r="E37" t="s">
        <v>13</v>
      </c>
      <c r="F37" t="s">
        <v>14</v>
      </c>
      <c r="H37">
        <v>6169.5</v>
      </c>
      <c r="K37" s="1">
        <v>5427.2</v>
      </c>
      <c r="L37">
        <v>2422.4</v>
      </c>
      <c r="M37" s="1">
        <v>1704.5</v>
      </c>
      <c r="N37" s="1">
        <v>1439</v>
      </c>
      <c r="O37" s="1">
        <v>71</v>
      </c>
      <c r="P37" s="1">
        <v>223</v>
      </c>
      <c r="Q37" s="1">
        <v>184.3</v>
      </c>
      <c r="R37" s="1">
        <v>172.9</v>
      </c>
      <c r="S37" s="1">
        <v>143.1</v>
      </c>
      <c r="T37" s="1">
        <v>64.099999999999994</v>
      </c>
      <c r="U37" s="1">
        <v>0.1</v>
      </c>
      <c r="V37" s="1">
        <v>69.7</v>
      </c>
      <c r="W37" s="1">
        <v>37.1</v>
      </c>
      <c r="X37" s="1">
        <v>38.799999999999997</v>
      </c>
      <c r="Y37" s="1">
        <v>18.600000000000001</v>
      </c>
      <c r="Z37" s="1"/>
      <c r="AA37" s="1"/>
      <c r="AG37">
        <v>6169.5</v>
      </c>
      <c r="AI37" s="1"/>
    </row>
    <row r="38" spans="1:35" x14ac:dyDescent="0.2">
      <c r="A38" t="s">
        <v>229</v>
      </c>
      <c r="B38" t="s">
        <v>230</v>
      </c>
      <c r="C38" t="s">
        <v>176</v>
      </c>
      <c r="D38" t="s">
        <v>15</v>
      </c>
      <c r="E38" t="s">
        <v>6</v>
      </c>
      <c r="F38" t="s">
        <v>16</v>
      </c>
      <c r="H38">
        <v>791.7</v>
      </c>
      <c r="K38">
        <v>2046.1</v>
      </c>
      <c r="L38">
        <v>2889.8</v>
      </c>
      <c r="M38" s="1">
        <v>4723.8</v>
      </c>
      <c r="N38">
        <v>5797.7</v>
      </c>
      <c r="O38">
        <v>5672.8</v>
      </c>
      <c r="P38">
        <v>5334.7</v>
      </c>
      <c r="Q38" s="1">
        <v>6314</v>
      </c>
      <c r="R38" s="1">
        <v>6299.4</v>
      </c>
      <c r="S38" s="1">
        <v>6567</v>
      </c>
      <c r="T38" s="1">
        <v>6429.9</v>
      </c>
      <c r="U38" s="1">
        <v>6131.5</v>
      </c>
      <c r="V38" s="1">
        <v>5080</v>
      </c>
      <c r="W38" s="1">
        <v>3417.9</v>
      </c>
      <c r="X38" s="1">
        <v>1537.2</v>
      </c>
      <c r="Y38">
        <v>1164</v>
      </c>
      <c r="Z38">
        <v>1584.7</v>
      </c>
      <c r="AA38">
        <v>2314.1</v>
      </c>
      <c r="AB38">
        <v>840.5</v>
      </c>
      <c r="AC38">
        <v>584</v>
      </c>
      <c r="AD38">
        <v>598.9</v>
      </c>
      <c r="AE38">
        <v>310.11</v>
      </c>
      <c r="AF38">
        <v>382.01</v>
      </c>
      <c r="AG38">
        <v>2337.5</v>
      </c>
    </row>
    <row r="39" spans="1:35" x14ac:dyDescent="0.2">
      <c r="A39" t="s">
        <v>229</v>
      </c>
      <c r="B39" t="s">
        <v>230</v>
      </c>
      <c r="C39" t="s">
        <v>176</v>
      </c>
      <c r="D39" t="s">
        <v>15</v>
      </c>
      <c r="E39" t="s">
        <v>8</v>
      </c>
      <c r="F39" t="s">
        <v>17</v>
      </c>
      <c r="AC39">
        <v>-0.3</v>
      </c>
      <c r="AI39" s="1"/>
    </row>
    <row r="40" spans="1:35" x14ac:dyDescent="0.2">
      <c r="A40" t="s">
        <v>229</v>
      </c>
      <c r="B40" t="s">
        <v>230</v>
      </c>
      <c r="C40" t="s">
        <v>176</v>
      </c>
      <c r="D40" t="s">
        <v>19</v>
      </c>
      <c r="E40" t="s">
        <v>6</v>
      </c>
      <c r="F40" t="s">
        <v>20</v>
      </c>
      <c r="J40" s="1">
        <v>2517</v>
      </c>
      <c r="K40" s="1"/>
      <c r="L40" s="1"/>
      <c r="M40" s="1"/>
      <c r="N40" s="1">
        <v>1976.4</v>
      </c>
      <c r="O40" s="1">
        <v>2740.2</v>
      </c>
      <c r="P40" s="1">
        <v>2577.6</v>
      </c>
      <c r="Q40" s="1">
        <v>2080.1999999999998</v>
      </c>
      <c r="R40" s="1">
        <v>1903.2</v>
      </c>
      <c r="S40" s="1">
        <v>1424.4</v>
      </c>
      <c r="T40" s="1">
        <v>1258.2</v>
      </c>
      <c r="U40" s="1">
        <v>1244.9000000000001</v>
      </c>
      <c r="V40" s="1">
        <v>1010</v>
      </c>
      <c r="W40" s="1">
        <v>1114.2</v>
      </c>
      <c r="X40" s="1">
        <v>94.2</v>
      </c>
      <c r="Y40" s="1">
        <v>-3.6</v>
      </c>
      <c r="Z40" s="1"/>
      <c r="AA40" s="1"/>
      <c r="AG40">
        <v>2517</v>
      </c>
      <c r="AI40" s="1"/>
    </row>
    <row r="41" spans="1:35" x14ac:dyDescent="0.2">
      <c r="A41" t="s">
        <v>229</v>
      </c>
      <c r="B41" t="s">
        <v>230</v>
      </c>
      <c r="C41" t="s">
        <v>177</v>
      </c>
      <c r="D41" t="s">
        <v>5</v>
      </c>
      <c r="E41" t="s">
        <v>6</v>
      </c>
      <c r="F41" t="s">
        <v>7</v>
      </c>
      <c r="G41">
        <v>123652.8</v>
      </c>
      <c r="H41">
        <v>104095.8</v>
      </c>
      <c r="I41">
        <v>78470</v>
      </c>
      <c r="J41">
        <v>63400.6</v>
      </c>
      <c r="K41">
        <v>57698</v>
      </c>
      <c r="L41">
        <v>51258.400000000001</v>
      </c>
      <c r="M41">
        <v>15997.2</v>
      </c>
      <c r="R41">
        <v>100.8</v>
      </c>
      <c r="S41">
        <v>-53.2</v>
      </c>
      <c r="T41">
        <v>-662.6</v>
      </c>
      <c r="U41">
        <v>-58.6</v>
      </c>
      <c r="V41">
        <v>118.8</v>
      </c>
      <c r="W41">
        <v>-591</v>
      </c>
      <c r="X41">
        <v>-351.3</v>
      </c>
      <c r="Y41">
        <v>-386</v>
      </c>
      <c r="Z41">
        <v>-272.5</v>
      </c>
      <c r="AA41">
        <v>-296.5</v>
      </c>
      <c r="AB41">
        <v>-258</v>
      </c>
      <c r="AC41">
        <v>-341</v>
      </c>
      <c r="AD41">
        <v>-215</v>
      </c>
      <c r="AE41">
        <v>-165.2</v>
      </c>
      <c r="AF41">
        <v>-172</v>
      </c>
      <c r="AG41">
        <v>123652.8</v>
      </c>
      <c r="AI41" s="1"/>
    </row>
    <row r="42" spans="1:35" x14ac:dyDescent="0.2">
      <c r="A42" t="s">
        <v>229</v>
      </c>
      <c r="B42" t="s">
        <v>230</v>
      </c>
      <c r="C42" t="s">
        <v>177</v>
      </c>
      <c r="D42" t="s">
        <v>5</v>
      </c>
      <c r="E42" t="s">
        <v>8</v>
      </c>
      <c r="F42" t="s">
        <v>9</v>
      </c>
      <c r="G42">
        <v>18134</v>
      </c>
      <c r="H42">
        <v>17803</v>
      </c>
      <c r="I42">
        <v>15910</v>
      </c>
      <c r="J42">
        <v>12551</v>
      </c>
      <c r="AG42">
        <v>18134</v>
      </c>
    </row>
    <row r="43" spans="1:35" x14ac:dyDescent="0.2">
      <c r="A43" t="s">
        <v>229</v>
      </c>
      <c r="B43" t="s">
        <v>230</v>
      </c>
      <c r="C43" t="s">
        <v>177</v>
      </c>
      <c r="D43" t="s">
        <v>10</v>
      </c>
      <c r="E43" t="s">
        <v>6</v>
      </c>
      <c r="F43" t="s">
        <v>11</v>
      </c>
      <c r="H43">
        <v>61</v>
      </c>
      <c r="K43">
        <v>20</v>
      </c>
      <c r="L43">
        <v>32</v>
      </c>
      <c r="M43">
        <v>13</v>
      </c>
      <c r="AD43">
        <v>-42.6</v>
      </c>
      <c r="AE43">
        <v>-34.9</v>
      </c>
      <c r="AF43">
        <v>-35</v>
      </c>
      <c r="AG43">
        <v>61</v>
      </c>
      <c r="AI43" s="1"/>
    </row>
    <row r="44" spans="1:35" x14ac:dyDescent="0.2">
      <c r="A44" t="s">
        <v>229</v>
      </c>
      <c r="B44" t="s">
        <v>230</v>
      </c>
      <c r="C44" t="s">
        <v>177</v>
      </c>
      <c r="D44" t="s">
        <v>10</v>
      </c>
      <c r="E44" t="s">
        <v>8</v>
      </c>
      <c r="F44" t="s">
        <v>12</v>
      </c>
      <c r="H44">
        <v>8067.4</v>
      </c>
      <c r="K44">
        <v>514.79999999999995</v>
      </c>
      <c r="L44">
        <v>180.4</v>
      </c>
      <c r="P44">
        <v>-369.6</v>
      </c>
      <c r="Q44">
        <v>-576.4</v>
      </c>
      <c r="S44">
        <v>339.9</v>
      </c>
      <c r="T44">
        <v>548.9</v>
      </c>
      <c r="U44">
        <v>-657.8</v>
      </c>
      <c r="V44">
        <v>328.9</v>
      </c>
      <c r="W44">
        <v>-1177</v>
      </c>
      <c r="X44">
        <v>-457.6</v>
      </c>
      <c r="Z44">
        <v>-10826.2</v>
      </c>
      <c r="AC44">
        <v>-12.8</v>
      </c>
      <c r="AD44">
        <v>1631.4</v>
      </c>
      <c r="AE44">
        <v>-177.2</v>
      </c>
      <c r="AF44">
        <v>-386.4</v>
      </c>
      <c r="AG44">
        <v>8067.4</v>
      </c>
      <c r="AI44" s="1"/>
    </row>
    <row r="45" spans="1:35" x14ac:dyDescent="0.2">
      <c r="A45" t="s">
        <v>229</v>
      </c>
      <c r="B45" t="s">
        <v>230</v>
      </c>
      <c r="C45" t="s">
        <v>177</v>
      </c>
      <c r="D45" t="s">
        <v>10</v>
      </c>
      <c r="E45" t="s">
        <v>13</v>
      </c>
      <c r="F45" t="s">
        <v>14</v>
      </c>
      <c r="H45">
        <v>6895.2</v>
      </c>
      <c r="K45">
        <v>5534.2</v>
      </c>
      <c r="L45">
        <v>3005.9</v>
      </c>
      <c r="M45">
        <v>1135.5999999999999</v>
      </c>
      <c r="AG45">
        <v>6895.2</v>
      </c>
      <c r="AI45" s="1"/>
    </row>
    <row r="46" spans="1:35" x14ac:dyDescent="0.2">
      <c r="A46" t="s">
        <v>229</v>
      </c>
      <c r="B46" t="s">
        <v>230</v>
      </c>
      <c r="C46" t="s">
        <v>177</v>
      </c>
      <c r="D46" t="s">
        <v>15</v>
      </c>
      <c r="E46" t="s">
        <v>6</v>
      </c>
      <c r="F46" t="s">
        <v>16</v>
      </c>
      <c r="H46">
        <v>510.9</v>
      </c>
      <c r="K46">
        <v>594.70000000000005</v>
      </c>
      <c r="L46">
        <v>479.7</v>
      </c>
      <c r="M46">
        <v>610.29999999999995</v>
      </c>
      <c r="N46">
        <v>641.5</v>
      </c>
      <c r="O46">
        <v>793.7</v>
      </c>
      <c r="P46">
        <v>804.9</v>
      </c>
      <c r="Q46">
        <v>681.9</v>
      </c>
      <c r="R46">
        <v>528.5</v>
      </c>
      <c r="S46">
        <v>1750.7</v>
      </c>
      <c r="T46">
        <v>435.1</v>
      </c>
      <c r="U46">
        <v>429.1</v>
      </c>
      <c r="V46">
        <v>226.7</v>
      </c>
      <c r="W46">
        <v>255.4</v>
      </c>
      <c r="X46">
        <v>380.3</v>
      </c>
      <c r="Y46">
        <v>363.8</v>
      </c>
      <c r="Z46">
        <v>287.39999999999998</v>
      </c>
      <c r="AA46">
        <v>957.8</v>
      </c>
      <c r="AB46">
        <v>892</v>
      </c>
      <c r="AC46">
        <v>175.5</v>
      </c>
      <c r="AD46">
        <v>-9.6</v>
      </c>
      <c r="AE46">
        <v>-7.94</v>
      </c>
      <c r="AF46">
        <v>-8.86</v>
      </c>
      <c r="AG46">
        <v>3425.6</v>
      </c>
    </row>
    <row r="47" spans="1:35" x14ac:dyDescent="0.2">
      <c r="A47" t="s">
        <v>229</v>
      </c>
      <c r="B47" t="s">
        <v>230</v>
      </c>
      <c r="C47" t="s">
        <v>177</v>
      </c>
      <c r="D47" t="s">
        <v>19</v>
      </c>
      <c r="E47" t="s">
        <v>6</v>
      </c>
      <c r="F47" t="s">
        <v>20</v>
      </c>
      <c r="AD47">
        <v>-0.1</v>
      </c>
    </row>
    <row r="48" spans="1:35" x14ac:dyDescent="0.2">
      <c r="A48" t="s">
        <v>229</v>
      </c>
      <c r="B48" t="s">
        <v>230</v>
      </c>
      <c r="C48" t="s">
        <v>178</v>
      </c>
      <c r="D48" t="s">
        <v>5</v>
      </c>
      <c r="E48" t="s">
        <v>6</v>
      </c>
      <c r="F48" t="s">
        <v>7</v>
      </c>
      <c r="G48">
        <v>14045</v>
      </c>
      <c r="H48">
        <v>12372</v>
      </c>
      <c r="I48">
        <v>8559</v>
      </c>
      <c r="J48">
        <v>11397</v>
      </c>
      <c r="K48">
        <v>12635</v>
      </c>
      <c r="L48">
        <v>11667</v>
      </c>
      <c r="M48">
        <v>3505</v>
      </c>
      <c r="N48">
        <v>2453</v>
      </c>
      <c r="O48">
        <v>1450</v>
      </c>
      <c r="P48">
        <v>1530</v>
      </c>
      <c r="Q48">
        <v>765</v>
      </c>
      <c r="R48">
        <v>1210</v>
      </c>
      <c r="S48">
        <v>1828</v>
      </c>
      <c r="T48">
        <v>1460</v>
      </c>
      <c r="U48">
        <v>1440</v>
      </c>
      <c r="V48">
        <v>1168</v>
      </c>
      <c r="W48">
        <v>2793</v>
      </c>
      <c r="X48">
        <v>2142</v>
      </c>
      <c r="Y48">
        <v>150</v>
      </c>
      <c r="AG48">
        <v>14045</v>
      </c>
    </row>
    <row r="49" spans="1:35" x14ac:dyDescent="0.2">
      <c r="A49" t="s">
        <v>229</v>
      </c>
      <c r="B49" t="s">
        <v>230</v>
      </c>
      <c r="C49" t="s">
        <v>178</v>
      </c>
      <c r="D49" t="s">
        <v>15</v>
      </c>
      <c r="E49" t="s">
        <v>6</v>
      </c>
      <c r="F49" t="s">
        <v>16</v>
      </c>
      <c r="H49">
        <v>75.400000000000006</v>
      </c>
      <c r="I49">
        <v>109.9</v>
      </c>
      <c r="J49">
        <v>130.1</v>
      </c>
      <c r="K49">
        <v>115</v>
      </c>
      <c r="L49">
        <v>188.8</v>
      </c>
      <c r="M49">
        <v>252</v>
      </c>
      <c r="N49">
        <v>376.8</v>
      </c>
      <c r="O49">
        <v>440.3</v>
      </c>
      <c r="P49">
        <v>465.4</v>
      </c>
      <c r="Q49">
        <v>512.4</v>
      </c>
      <c r="R49">
        <v>590.29999999999995</v>
      </c>
      <c r="S49">
        <v>439</v>
      </c>
      <c r="T49">
        <v>0.4</v>
      </c>
      <c r="U49">
        <v>368.5</v>
      </c>
      <c r="V49">
        <v>312.7</v>
      </c>
      <c r="W49">
        <v>299.8</v>
      </c>
      <c r="X49">
        <v>253.6</v>
      </c>
      <c r="AG49">
        <v>235.3</v>
      </c>
    </row>
    <row r="50" spans="1:35" x14ac:dyDescent="0.2">
      <c r="A50" t="s">
        <v>229</v>
      </c>
      <c r="B50" t="s">
        <v>230</v>
      </c>
      <c r="C50" t="s">
        <v>179</v>
      </c>
      <c r="D50" t="s">
        <v>5</v>
      </c>
      <c r="E50" t="s">
        <v>6</v>
      </c>
      <c r="F50" t="s">
        <v>7</v>
      </c>
      <c r="V50">
        <v>-1.3</v>
      </c>
      <c r="X50">
        <v>-3.1</v>
      </c>
      <c r="Z50">
        <v>-8.6</v>
      </c>
      <c r="AA50">
        <v>-9</v>
      </c>
      <c r="AB50">
        <v>-9.8000000000000007</v>
      </c>
      <c r="AC50">
        <v>-0.2</v>
      </c>
      <c r="AE50">
        <v>-0.5</v>
      </c>
    </row>
    <row r="51" spans="1:35" x14ac:dyDescent="0.2">
      <c r="A51" t="s">
        <v>229</v>
      </c>
      <c r="B51" t="s">
        <v>230</v>
      </c>
      <c r="C51" t="s">
        <v>179</v>
      </c>
      <c r="D51" t="s">
        <v>5</v>
      </c>
      <c r="E51" t="s">
        <v>8</v>
      </c>
      <c r="F51" t="s">
        <v>9</v>
      </c>
      <c r="K51" s="1"/>
      <c r="X51">
        <v>-30.9</v>
      </c>
      <c r="Z51">
        <v>-18.100000000000001</v>
      </c>
      <c r="AA51">
        <v>-27.4</v>
      </c>
      <c r="AB51">
        <v>-7.9</v>
      </c>
      <c r="AC51">
        <v>-1.4</v>
      </c>
      <c r="AD51">
        <v>-0.4</v>
      </c>
    </row>
    <row r="52" spans="1:35" x14ac:dyDescent="0.2">
      <c r="A52" t="s">
        <v>229</v>
      </c>
      <c r="B52" t="s">
        <v>230</v>
      </c>
      <c r="C52" t="s">
        <v>179</v>
      </c>
      <c r="D52" t="s">
        <v>10</v>
      </c>
      <c r="E52" t="s">
        <v>8</v>
      </c>
      <c r="F52" t="s">
        <v>12</v>
      </c>
      <c r="AB52">
        <v>-0.6</v>
      </c>
      <c r="AD52">
        <v>-0.4</v>
      </c>
    </row>
    <row r="53" spans="1:35" x14ac:dyDescent="0.2">
      <c r="A53" t="s">
        <v>229</v>
      </c>
      <c r="B53" t="s">
        <v>230</v>
      </c>
      <c r="C53" t="s">
        <v>179</v>
      </c>
      <c r="D53" t="s">
        <v>10</v>
      </c>
      <c r="E53" t="s">
        <v>13</v>
      </c>
      <c r="F53" t="s">
        <v>14</v>
      </c>
      <c r="AC53">
        <v>-0.2</v>
      </c>
      <c r="AD53">
        <v>-0.2</v>
      </c>
      <c r="AI53" s="1"/>
    </row>
    <row r="54" spans="1:35" x14ac:dyDescent="0.2">
      <c r="A54" t="s">
        <v>229</v>
      </c>
      <c r="B54" t="s">
        <v>230</v>
      </c>
      <c r="C54" t="s">
        <v>179</v>
      </c>
      <c r="D54" t="s">
        <v>15</v>
      </c>
      <c r="E54" t="s">
        <v>6</v>
      </c>
      <c r="F54" t="s">
        <v>16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>
        <v>-0.1</v>
      </c>
      <c r="AB54" s="1">
        <v>-0.1</v>
      </c>
      <c r="AC54" s="1">
        <v>-1.2</v>
      </c>
      <c r="AD54" s="1">
        <v>-0.16</v>
      </c>
      <c r="AE54" s="1">
        <v>-0.04</v>
      </c>
      <c r="AF54" s="1"/>
      <c r="AG54">
        <v>67.900000000000006</v>
      </c>
    </row>
    <row r="55" spans="1:35" x14ac:dyDescent="0.2">
      <c r="A55" t="s">
        <v>229</v>
      </c>
      <c r="B55" t="s">
        <v>230</v>
      </c>
      <c r="C55" t="s">
        <v>182</v>
      </c>
      <c r="D55" t="s">
        <v>15</v>
      </c>
      <c r="E55" t="s">
        <v>13</v>
      </c>
      <c r="F55" t="s">
        <v>18</v>
      </c>
      <c r="AB55">
        <v>-72.8</v>
      </c>
      <c r="AD55">
        <v>14</v>
      </c>
      <c r="AE55">
        <v>-15.7</v>
      </c>
      <c r="AF55">
        <v>3.5</v>
      </c>
    </row>
    <row r="56" spans="1:35" x14ac:dyDescent="0.2">
      <c r="A56" t="s">
        <v>229</v>
      </c>
      <c r="B56" t="s">
        <v>230</v>
      </c>
      <c r="C56" t="s">
        <v>182</v>
      </c>
      <c r="D56" t="s">
        <v>19</v>
      </c>
      <c r="E56" t="s">
        <v>6</v>
      </c>
      <c r="F56" t="s">
        <v>20</v>
      </c>
      <c r="J56">
        <v>16800</v>
      </c>
      <c r="N56">
        <v>14026.8</v>
      </c>
      <c r="O56">
        <v>13703.4</v>
      </c>
      <c r="P56">
        <v>14475</v>
      </c>
      <c r="Q56">
        <v>14372.4</v>
      </c>
      <c r="R56">
        <v>11332.8</v>
      </c>
      <c r="S56">
        <v>12088.2</v>
      </c>
      <c r="T56">
        <v>8014.2</v>
      </c>
      <c r="U56">
        <v>7531.2</v>
      </c>
      <c r="V56">
        <v>5127.5</v>
      </c>
      <c r="W56">
        <v>4730.3999999999996</v>
      </c>
      <c r="X56">
        <v>3532.6</v>
      </c>
      <c r="Y56">
        <v>4409.8</v>
      </c>
      <c r="Z56">
        <v>2344.1999999999998</v>
      </c>
      <c r="AA56">
        <v>2094.1</v>
      </c>
      <c r="AB56">
        <v>2733.7</v>
      </c>
      <c r="AC56">
        <v>1879.2</v>
      </c>
      <c r="AD56">
        <v>768.8</v>
      </c>
      <c r="AE56">
        <v>1562.5</v>
      </c>
      <c r="AF56">
        <v>730.9</v>
      </c>
      <c r="AG56">
        <v>16800</v>
      </c>
      <c r="AI56" s="1"/>
    </row>
    <row r="57" spans="1:35" x14ac:dyDescent="0.2">
      <c r="A57" t="s">
        <v>229</v>
      </c>
      <c r="B57" t="s">
        <v>230</v>
      </c>
      <c r="C57" t="s">
        <v>183</v>
      </c>
      <c r="D57" t="s">
        <v>5</v>
      </c>
      <c r="E57" t="s">
        <v>6</v>
      </c>
      <c r="F57" t="s">
        <v>7</v>
      </c>
      <c r="G57">
        <v>56656.4</v>
      </c>
      <c r="H57">
        <v>48840.2</v>
      </c>
      <c r="I57">
        <v>36394.800000000003</v>
      </c>
      <c r="J57">
        <v>35087.4</v>
      </c>
      <c r="K57">
        <v>40996.800000000003</v>
      </c>
      <c r="L57">
        <v>36035.599999999999</v>
      </c>
      <c r="M57">
        <v>9842.2000000000007</v>
      </c>
      <c r="N57">
        <v>6192.6</v>
      </c>
      <c r="O57">
        <v>8474.7999999999993</v>
      </c>
      <c r="P57">
        <v>7011.4</v>
      </c>
      <c r="Q57">
        <v>7578.2</v>
      </c>
      <c r="R57">
        <v>6422.8</v>
      </c>
      <c r="S57" s="1">
        <v>7081.2</v>
      </c>
      <c r="T57" s="1">
        <v>8421.7999999999993</v>
      </c>
      <c r="U57">
        <v>9131.2999999999993</v>
      </c>
      <c r="V57">
        <v>7294.4</v>
      </c>
      <c r="AG57">
        <v>56656.4</v>
      </c>
    </row>
    <row r="58" spans="1:35" x14ac:dyDescent="0.2">
      <c r="A58" t="s">
        <v>229</v>
      </c>
      <c r="B58" t="s">
        <v>230</v>
      </c>
      <c r="C58" t="s">
        <v>183</v>
      </c>
      <c r="D58" t="s">
        <v>5</v>
      </c>
      <c r="E58" t="s">
        <v>8</v>
      </c>
      <c r="F58" t="s">
        <v>9</v>
      </c>
      <c r="G58">
        <v>2094</v>
      </c>
      <c r="AG58">
        <v>2094</v>
      </c>
    </row>
    <row r="59" spans="1:35" x14ac:dyDescent="0.2">
      <c r="A59" t="s">
        <v>229</v>
      </c>
      <c r="B59" t="s">
        <v>230</v>
      </c>
      <c r="C59" t="s">
        <v>183</v>
      </c>
      <c r="D59" t="s">
        <v>10</v>
      </c>
      <c r="E59" t="s">
        <v>8</v>
      </c>
      <c r="F59" t="s">
        <v>12</v>
      </c>
      <c r="H59">
        <v>8769.2000000000007</v>
      </c>
      <c r="I59">
        <v>1445.4</v>
      </c>
      <c r="J59" s="1">
        <v>320.10000000000002</v>
      </c>
      <c r="K59" s="1">
        <v>4165.7</v>
      </c>
      <c r="L59" s="1">
        <v>456.5</v>
      </c>
      <c r="M59" s="1"/>
      <c r="N59" s="1"/>
      <c r="O59" s="1"/>
      <c r="P59" s="1">
        <v>341</v>
      </c>
      <c r="Q59" s="1"/>
      <c r="R59" s="1">
        <v>828.3</v>
      </c>
      <c r="S59" s="1"/>
      <c r="T59" s="1"/>
      <c r="U59" s="1"/>
      <c r="AG59">
        <v>8769.2000000000007</v>
      </c>
      <c r="AI59" s="1"/>
    </row>
    <row r="60" spans="1:35" x14ac:dyDescent="0.2">
      <c r="A60" t="s">
        <v>229</v>
      </c>
      <c r="B60" t="s">
        <v>230</v>
      </c>
      <c r="C60" t="s">
        <v>183</v>
      </c>
      <c r="D60" t="s">
        <v>15</v>
      </c>
      <c r="E60" t="s">
        <v>6</v>
      </c>
      <c r="F60" t="s">
        <v>16</v>
      </c>
      <c r="H60">
        <v>336.6</v>
      </c>
      <c r="I60">
        <v>426.9</v>
      </c>
      <c r="J60" s="1">
        <v>433.8</v>
      </c>
      <c r="K60" s="1">
        <v>450.1</v>
      </c>
      <c r="L60" s="1">
        <v>496</v>
      </c>
      <c r="M60" s="1">
        <v>550.79999999999995</v>
      </c>
      <c r="N60" s="1">
        <v>472.5</v>
      </c>
      <c r="O60" s="1">
        <v>769.8</v>
      </c>
      <c r="P60">
        <v>629.20000000000005</v>
      </c>
      <c r="Q60">
        <v>690</v>
      </c>
      <c r="R60">
        <v>750.2</v>
      </c>
      <c r="S60">
        <v>465.8</v>
      </c>
      <c r="T60">
        <v>485.2</v>
      </c>
      <c r="U60">
        <v>388.9</v>
      </c>
      <c r="V60">
        <v>216.1</v>
      </c>
      <c r="W60">
        <v>90.9</v>
      </c>
      <c r="AG60">
        <v>1704.1</v>
      </c>
      <c r="AI60" s="1"/>
    </row>
    <row r="61" spans="1:35" x14ac:dyDescent="0.2">
      <c r="A61" t="s">
        <v>229</v>
      </c>
      <c r="B61" t="s">
        <v>230</v>
      </c>
      <c r="C61" t="s">
        <v>184</v>
      </c>
      <c r="D61" t="s">
        <v>5</v>
      </c>
      <c r="E61" t="s">
        <v>6</v>
      </c>
      <c r="F61" t="s">
        <v>7</v>
      </c>
      <c r="G61">
        <v>119997.8</v>
      </c>
      <c r="H61">
        <v>146744.20000000001</v>
      </c>
      <c r="I61">
        <v>109311.4</v>
      </c>
      <c r="J61">
        <v>99361.600000000006</v>
      </c>
      <c r="K61">
        <v>65670</v>
      </c>
      <c r="L61">
        <v>51213.8</v>
      </c>
      <c r="M61">
        <v>21593.200000000001</v>
      </c>
      <c r="N61">
        <v>29757.4</v>
      </c>
      <c r="O61">
        <v>704.8</v>
      </c>
      <c r="P61">
        <v>164.6</v>
      </c>
      <c r="Q61">
        <v>-59</v>
      </c>
      <c r="AC61">
        <v>-271.39999999999998</v>
      </c>
      <c r="AD61">
        <v>-226</v>
      </c>
      <c r="AE61">
        <v>-218.1</v>
      </c>
      <c r="AF61">
        <v>-181.3</v>
      </c>
      <c r="AG61">
        <v>119997.8</v>
      </c>
    </row>
    <row r="62" spans="1:35" x14ac:dyDescent="0.2">
      <c r="A62" t="s">
        <v>229</v>
      </c>
      <c r="B62" t="s">
        <v>230</v>
      </c>
      <c r="C62" t="s">
        <v>184</v>
      </c>
      <c r="D62" t="s">
        <v>5</v>
      </c>
      <c r="E62" t="s">
        <v>8</v>
      </c>
      <c r="F62" t="s">
        <v>9</v>
      </c>
      <c r="G62">
        <v>28419</v>
      </c>
      <c r="H62">
        <v>26556</v>
      </c>
      <c r="I62">
        <v>28131</v>
      </c>
      <c r="J62" s="1">
        <v>30470</v>
      </c>
      <c r="K62" s="1">
        <v>20140</v>
      </c>
      <c r="L62" s="1">
        <v>9290</v>
      </c>
      <c r="M62" s="1"/>
      <c r="N62" s="1"/>
      <c r="O62" s="1"/>
      <c r="P62" s="1"/>
      <c r="Q62" s="1"/>
      <c r="AB62" s="1"/>
      <c r="AG62">
        <v>28419</v>
      </c>
      <c r="AI62" s="1"/>
    </row>
    <row r="63" spans="1:35" x14ac:dyDescent="0.2">
      <c r="A63" t="s">
        <v>229</v>
      </c>
      <c r="B63" t="s">
        <v>230</v>
      </c>
      <c r="C63" t="s">
        <v>184</v>
      </c>
      <c r="D63" t="s">
        <v>10</v>
      </c>
      <c r="E63" t="s">
        <v>6</v>
      </c>
      <c r="F63" t="s">
        <v>11</v>
      </c>
      <c r="H63">
        <v>2342</v>
      </c>
      <c r="J63" s="1">
        <v>1585</v>
      </c>
      <c r="K63" s="1">
        <v>1600</v>
      </c>
      <c r="L63" s="1">
        <v>808</v>
      </c>
      <c r="M63" s="1">
        <v>136</v>
      </c>
      <c r="N63" s="1"/>
      <c r="O63" s="1"/>
      <c r="AG63">
        <v>2342</v>
      </c>
    </row>
    <row r="64" spans="1:35" x14ac:dyDescent="0.2">
      <c r="A64" t="s">
        <v>229</v>
      </c>
      <c r="B64" t="s">
        <v>230</v>
      </c>
      <c r="C64" t="s">
        <v>184</v>
      </c>
      <c r="D64" t="s">
        <v>10</v>
      </c>
      <c r="E64" t="s">
        <v>8</v>
      </c>
      <c r="F64" t="s">
        <v>12</v>
      </c>
      <c r="H64">
        <v>19602</v>
      </c>
      <c r="J64">
        <v>8173</v>
      </c>
      <c r="K64">
        <v>5170</v>
      </c>
      <c r="L64">
        <v>4081</v>
      </c>
      <c r="M64">
        <v>2943.6</v>
      </c>
      <c r="N64">
        <v>2462.9</v>
      </c>
      <c r="O64">
        <v>539</v>
      </c>
      <c r="P64">
        <v>40.700000000000003</v>
      </c>
      <c r="Q64">
        <v>34.1</v>
      </c>
      <c r="R64">
        <v>38.5</v>
      </c>
      <c r="S64">
        <v>23.1</v>
      </c>
      <c r="T64">
        <v>35.200000000000003</v>
      </c>
      <c r="U64">
        <v>33</v>
      </c>
      <c r="V64">
        <v>31</v>
      </c>
      <c r="W64">
        <v>20.8</v>
      </c>
      <c r="X64">
        <v>32.799999999999997</v>
      </c>
      <c r="Y64">
        <v>25.7</v>
      </c>
      <c r="Z64">
        <v>25.7</v>
      </c>
      <c r="AA64">
        <v>28.1</v>
      </c>
      <c r="AB64">
        <v>14.2</v>
      </c>
      <c r="AC64">
        <v>19.8</v>
      </c>
      <c r="AD64">
        <v>17.8</v>
      </c>
      <c r="AF64">
        <v>14.5</v>
      </c>
      <c r="AG64">
        <v>19602</v>
      </c>
      <c r="AI64" s="1"/>
    </row>
    <row r="65" spans="1:35" x14ac:dyDescent="0.2">
      <c r="A65" t="s">
        <v>229</v>
      </c>
      <c r="B65" t="s">
        <v>230</v>
      </c>
      <c r="C65" t="s">
        <v>184</v>
      </c>
      <c r="D65" t="s">
        <v>10</v>
      </c>
      <c r="E65" t="s">
        <v>13</v>
      </c>
      <c r="F65" t="s">
        <v>14</v>
      </c>
      <c r="H65">
        <v>15636.4</v>
      </c>
      <c r="J65">
        <v>17068.5</v>
      </c>
      <c r="K65" s="1">
        <v>15705.4</v>
      </c>
      <c r="L65">
        <v>7146</v>
      </c>
      <c r="M65">
        <v>463.7</v>
      </c>
      <c r="N65" s="1">
        <v>5248</v>
      </c>
      <c r="O65" s="1">
        <v>867.6</v>
      </c>
      <c r="P65" s="1">
        <v>1078.7</v>
      </c>
      <c r="Q65" s="1">
        <v>898.8</v>
      </c>
      <c r="R65">
        <v>1047.8</v>
      </c>
      <c r="S65">
        <v>876.4</v>
      </c>
      <c r="T65">
        <v>734.6</v>
      </c>
      <c r="U65">
        <v>1249.7</v>
      </c>
      <c r="V65">
        <v>569.1</v>
      </c>
      <c r="W65" s="1">
        <v>61.4</v>
      </c>
      <c r="X65" s="1">
        <v>399.9</v>
      </c>
      <c r="Y65">
        <v>348</v>
      </c>
      <c r="Z65">
        <v>418</v>
      </c>
      <c r="AA65" s="1">
        <v>245.7</v>
      </c>
      <c r="AB65">
        <v>193.8</v>
      </c>
      <c r="AG65">
        <v>15636.4</v>
      </c>
    </row>
    <row r="66" spans="1:35" x14ac:dyDescent="0.2">
      <c r="A66" t="s">
        <v>229</v>
      </c>
      <c r="B66" t="s">
        <v>230</v>
      </c>
      <c r="C66" t="s">
        <v>184</v>
      </c>
      <c r="D66" t="s">
        <v>15</v>
      </c>
      <c r="E66" t="s">
        <v>6</v>
      </c>
      <c r="F66" t="s">
        <v>16</v>
      </c>
      <c r="H66">
        <v>1627</v>
      </c>
      <c r="J66">
        <v>2362.9</v>
      </c>
      <c r="K66" s="1">
        <v>2570.3000000000002</v>
      </c>
      <c r="L66">
        <v>4493.2</v>
      </c>
      <c r="M66">
        <v>3347.1</v>
      </c>
      <c r="N66" s="1">
        <v>6296.2</v>
      </c>
      <c r="O66" s="1">
        <v>4377.3999999999996</v>
      </c>
      <c r="P66" s="1">
        <v>4194.8999999999996</v>
      </c>
      <c r="Q66" s="1">
        <v>3965.9</v>
      </c>
      <c r="R66">
        <v>4607.6000000000004</v>
      </c>
      <c r="S66">
        <v>3928.1</v>
      </c>
      <c r="T66">
        <v>3768.2</v>
      </c>
      <c r="U66">
        <v>3195.3</v>
      </c>
      <c r="V66">
        <v>3152.8</v>
      </c>
      <c r="W66">
        <v>1925.1</v>
      </c>
      <c r="X66">
        <v>1042</v>
      </c>
      <c r="Y66">
        <v>851.7</v>
      </c>
      <c r="Z66">
        <v>680.4</v>
      </c>
      <c r="AA66">
        <v>777</v>
      </c>
      <c r="AB66">
        <v>494.2</v>
      </c>
      <c r="AC66">
        <v>274</v>
      </c>
      <c r="AD66">
        <v>267.61</v>
      </c>
      <c r="AE66">
        <v>165.63</v>
      </c>
      <c r="AF66">
        <v>164.42</v>
      </c>
      <c r="AG66">
        <v>5645.4</v>
      </c>
    </row>
    <row r="67" spans="1:35" x14ac:dyDescent="0.2">
      <c r="A67" t="s">
        <v>229</v>
      </c>
      <c r="B67" t="s">
        <v>230</v>
      </c>
      <c r="C67" t="s">
        <v>184</v>
      </c>
      <c r="D67" t="s">
        <v>19</v>
      </c>
      <c r="E67" t="s">
        <v>6</v>
      </c>
      <c r="F67" t="s">
        <v>20</v>
      </c>
      <c r="J67">
        <v>3376.1</v>
      </c>
      <c r="K67" s="1"/>
      <c r="N67" s="1">
        <v>3162</v>
      </c>
      <c r="O67" s="1">
        <v>3009</v>
      </c>
      <c r="P67" s="1">
        <v>2905.2</v>
      </c>
      <c r="Q67" s="1">
        <v>2740.8</v>
      </c>
      <c r="R67" s="1">
        <v>2419.8000000000002</v>
      </c>
      <c r="S67" s="1">
        <v>2258.4</v>
      </c>
      <c r="T67" s="1">
        <v>1612.8</v>
      </c>
      <c r="U67" s="1">
        <v>1571.4</v>
      </c>
      <c r="V67" s="1">
        <v>882.6</v>
      </c>
      <c r="W67" s="1">
        <v>896.8</v>
      </c>
      <c r="X67" s="1">
        <v>346</v>
      </c>
      <c r="Y67" s="1">
        <v>287.3</v>
      </c>
      <c r="Z67" s="1">
        <v>281.60000000000002</v>
      </c>
      <c r="AA67" s="1">
        <v>223.2</v>
      </c>
      <c r="AB67" s="1">
        <v>161.19999999999999</v>
      </c>
      <c r="AC67" s="1">
        <v>138.4</v>
      </c>
      <c r="AD67" s="1">
        <v>127.5</v>
      </c>
      <c r="AE67" s="1">
        <v>83</v>
      </c>
      <c r="AF67" s="1">
        <v>0.7</v>
      </c>
      <c r="AG67" s="1">
        <v>3376.1</v>
      </c>
      <c r="AI67" s="1"/>
    </row>
    <row r="68" spans="1:35" x14ac:dyDescent="0.2">
      <c r="A68" t="s">
        <v>229</v>
      </c>
      <c r="B68" t="s">
        <v>230</v>
      </c>
      <c r="C68" t="s">
        <v>187</v>
      </c>
      <c r="D68" t="s">
        <v>5</v>
      </c>
      <c r="E68" t="s">
        <v>6</v>
      </c>
      <c r="F68" t="s">
        <v>7</v>
      </c>
      <c r="Q68">
        <v>-0.2</v>
      </c>
      <c r="R68">
        <v>-0.2</v>
      </c>
      <c r="S68">
        <v>-0.2</v>
      </c>
      <c r="T68">
        <v>-0.2</v>
      </c>
      <c r="U68">
        <v>-0.2</v>
      </c>
      <c r="V68">
        <v>-0.1</v>
      </c>
      <c r="W68">
        <v>-0.1</v>
      </c>
      <c r="AI68" s="1"/>
    </row>
    <row r="69" spans="1:35" x14ac:dyDescent="0.2">
      <c r="A69" t="s">
        <v>229</v>
      </c>
      <c r="B69" t="s">
        <v>230</v>
      </c>
      <c r="C69" t="s">
        <v>192</v>
      </c>
      <c r="D69" t="s">
        <v>5</v>
      </c>
      <c r="E69" t="s">
        <v>6</v>
      </c>
      <c r="F69" t="s">
        <v>7</v>
      </c>
      <c r="G69">
        <v>42330.8</v>
      </c>
      <c r="H69">
        <v>41293.599999999999</v>
      </c>
      <c r="I69">
        <v>33288</v>
      </c>
      <c r="J69">
        <v>22432</v>
      </c>
      <c r="K69">
        <v>30777.200000000001</v>
      </c>
      <c r="L69">
        <v>34712.6</v>
      </c>
      <c r="M69">
        <v>21013</v>
      </c>
      <c r="N69">
        <v>12245</v>
      </c>
      <c r="O69">
        <v>13293</v>
      </c>
      <c r="P69">
        <v>14844</v>
      </c>
      <c r="Q69">
        <v>15049</v>
      </c>
      <c r="R69">
        <v>15721</v>
      </c>
      <c r="S69">
        <v>12235.2</v>
      </c>
      <c r="T69">
        <v>9635</v>
      </c>
      <c r="U69">
        <v>9233.5</v>
      </c>
      <c r="V69">
        <v>2904.4</v>
      </c>
      <c r="W69">
        <v>1545</v>
      </c>
      <c r="X69">
        <v>2006</v>
      </c>
      <c r="Y69">
        <v>-124.7</v>
      </c>
      <c r="Z69">
        <v>-86.2</v>
      </c>
      <c r="AA69">
        <v>-61.2</v>
      </c>
      <c r="AB69">
        <v>-54.7</v>
      </c>
      <c r="AG69">
        <v>42330.8</v>
      </c>
      <c r="AI69" s="1"/>
    </row>
    <row r="70" spans="1:35" x14ac:dyDescent="0.2">
      <c r="A70" t="s">
        <v>229</v>
      </c>
      <c r="B70" t="s">
        <v>230</v>
      </c>
      <c r="C70" t="s">
        <v>192</v>
      </c>
      <c r="D70" t="s">
        <v>5</v>
      </c>
      <c r="E70" t="s">
        <v>8</v>
      </c>
      <c r="F70" t="s">
        <v>9</v>
      </c>
      <c r="V70">
        <v>-2814.8</v>
      </c>
      <c r="W70">
        <v>-2582</v>
      </c>
      <c r="X70">
        <v>-7.2</v>
      </c>
      <c r="Y70">
        <v>-24</v>
      </c>
      <c r="Z70">
        <v>-2</v>
      </c>
      <c r="AA70">
        <v>-207.3</v>
      </c>
      <c r="AB70">
        <v>-71.099999999999994</v>
      </c>
    </row>
    <row r="71" spans="1:35" x14ac:dyDescent="0.2">
      <c r="A71" t="s">
        <v>229</v>
      </c>
      <c r="B71" t="s">
        <v>230</v>
      </c>
      <c r="C71" t="s">
        <v>192</v>
      </c>
      <c r="D71" t="s">
        <v>10</v>
      </c>
      <c r="E71" t="s">
        <v>6</v>
      </c>
      <c r="F71" t="s">
        <v>11</v>
      </c>
      <c r="H71">
        <v>23</v>
      </c>
      <c r="I71">
        <v>32</v>
      </c>
      <c r="L71">
        <v>19</v>
      </c>
      <c r="M71">
        <v>0.5</v>
      </c>
      <c r="U71">
        <v>3</v>
      </c>
      <c r="V71">
        <v>-3</v>
      </c>
      <c r="W71">
        <v>2</v>
      </c>
      <c r="X71">
        <v>-1.6</v>
      </c>
      <c r="AG71">
        <v>23</v>
      </c>
    </row>
    <row r="72" spans="1:35" x14ac:dyDescent="0.2">
      <c r="A72" t="s">
        <v>229</v>
      </c>
      <c r="B72" t="s">
        <v>230</v>
      </c>
      <c r="C72" t="s">
        <v>192</v>
      </c>
      <c r="D72" t="s">
        <v>10</v>
      </c>
      <c r="E72" t="s">
        <v>8</v>
      </c>
      <c r="F72" t="s">
        <v>12</v>
      </c>
      <c r="J72">
        <v>2790.7</v>
      </c>
      <c r="L72">
        <v>-207.9</v>
      </c>
      <c r="N72">
        <v>-1131.9000000000001</v>
      </c>
      <c r="O72">
        <v>-1898.6</v>
      </c>
      <c r="P72">
        <v>158.4</v>
      </c>
      <c r="Q72">
        <v>887.7</v>
      </c>
      <c r="R72">
        <v>116.6</v>
      </c>
      <c r="S72">
        <v>64.900000000000006</v>
      </c>
      <c r="T72">
        <v>-192.5</v>
      </c>
      <c r="U72">
        <v>155.1</v>
      </c>
      <c r="V72">
        <v>-5.5</v>
      </c>
      <c r="W72">
        <v>-4.4000000000000004</v>
      </c>
      <c r="X72">
        <v>-6.7</v>
      </c>
      <c r="Y72">
        <v>-4.4000000000000004</v>
      </c>
      <c r="Z72">
        <v>-2.2999999999999998</v>
      </c>
      <c r="AA72">
        <v>-69.900000000000006</v>
      </c>
      <c r="AB72">
        <v>-18.399999999999999</v>
      </c>
    </row>
    <row r="73" spans="1:35" x14ac:dyDescent="0.2">
      <c r="A73" t="s">
        <v>229</v>
      </c>
      <c r="B73" t="s">
        <v>230</v>
      </c>
      <c r="C73" t="s">
        <v>192</v>
      </c>
      <c r="D73" t="s">
        <v>15</v>
      </c>
      <c r="E73" t="s">
        <v>6</v>
      </c>
      <c r="F73" t="s">
        <v>16</v>
      </c>
      <c r="H73">
        <v>508.4</v>
      </c>
      <c r="I73">
        <v>600.20000000000005</v>
      </c>
      <c r="K73">
        <v>699.2</v>
      </c>
      <c r="L73">
        <v>822.3</v>
      </c>
      <c r="M73">
        <v>882.9</v>
      </c>
      <c r="N73">
        <v>844.7</v>
      </c>
      <c r="O73">
        <v>975.4</v>
      </c>
      <c r="P73">
        <v>926.7</v>
      </c>
      <c r="Q73">
        <v>1144.5999999999999</v>
      </c>
      <c r="R73">
        <v>984.4</v>
      </c>
      <c r="S73">
        <v>995.3</v>
      </c>
      <c r="T73">
        <v>826.4</v>
      </c>
      <c r="U73">
        <v>845.5</v>
      </c>
      <c r="V73">
        <v>704</v>
      </c>
      <c r="W73">
        <v>900.9</v>
      </c>
      <c r="X73">
        <v>867.2</v>
      </c>
      <c r="Y73">
        <v>1016.8</v>
      </c>
      <c r="Z73">
        <v>787.3</v>
      </c>
      <c r="AA73">
        <v>800.8</v>
      </c>
      <c r="AB73">
        <v>208</v>
      </c>
      <c r="AC73">
        <v>333.6</v>
      </c>
      <c r="AD73">
        <v>-0.43</v>
      </c>
      <c r="AE73">
        <v>116.6</v>
      </c>
      <c r="AF73">
        <v>127.57</v>
      </c>
      <c r="AG73">
        <v>1568.7</v>
      </c>
    </row>
    <row r="74" spans="1:35" x14ac:dyDescent="0.2">
      <c r="A74" t="s">
        <v>229</v>
      </c>
      <c r="B74" t="s">
        <v>230</v>
      </c>
      <c r="C74" t="s">
        <v>192</v>
      </c>
      <c r="D74" t="s">
        <v>15</v>
      </c>
      <c r="E74" t="s">
        <v>13</v>
      </c>
      <c r="F74" t="s">
        <v>18</v>
      </c>
      <c r="V74">
        <v>-1.5</v>
      </c>
    </row>
    <row r="75" spans="1:35" x14ac:dyDescent="0.2">
      <c r="A75" t="s">
        <v>229</v>
      </c>
      <c r="B75" t="s">
        <v>230</v>
      </c>
      <c r="C75" t="s">
        <v>194</v>
      </c>
      <c r="D75" t="s">
        <v>5</v>
      </c>
      <c r="E75" t="s">
        <v>6</v>
      </c>
      <c r="F75" t="s">
        <v>7</v>
      </c>
      <c r="Q75">
        <v>-19</v>
      </c>
      <c r="R75">
        <v>-62.5</v>
      </c>
      <c r="S75">
        <v>-41.6</v>
      </c>
      <c r="T75">
        <v>-50.4</v>
      </c>
      <c r="U75">
        <v>-74.8</v>
      </c>
      <c r="V75">
        <v>-65.599999999999994</v>
      </c>
      <c r="W75">
        <v>-54.6</v>
      </c>
      <c r="X75">
        <v>-21.8</v>
      </c>
      <c r="Y75">
        <v>-26.8</v>
      </c>
      <c r="Z75">
        <v>-64.2</v>
      </c>
      <c r="AA75">
        <v>-3.8</v>
      </c>
      <c r="AB75">
        <v>-20.7</v>
      </c>
      <c r="AC75">
        <v>-0.3</v>
      </c>
      <c r="AD75">
        <v>-0.1</v>
      </c>
    </row>
    <row r="76" spans="1:35" x14ac:dyDescent="0.2">
      <c r="A76" t="s">
        <v>229</v>
      </c>
      <c r="B76" t="s">
        <v>230</v>
      </c>
      <c r="C76" t="s">
        <v>194</v>
      </c>
      <c r="D76" t="s">
        <v>5</v>
      </c>
      <c r="E76" t="s">
        <v>8</v>
      </c>
      <c r="F76" t="s">
        <v>9</v>
      </c>
      <c r="V76">
        <v>-13</v>
      </c>
      <c r="W76">
        <v>-20.6</v>
      </c>
    </row>
    <row r="77" spans="1:35" x14ac:dyDescent="0.2">
      <c r="A77" t="s">
        <v>229</v>
      </c>
      <c r="B77" t="s">
        <v>230</v>
      </c>
      <c r="C77" t="s">
        <v>194</v>
      </c>
      <c r="D77" t="s">
        <v>10</v>
      </c>
      <c r="E77" t="s">
        <v>6</v>
      </c>
      <c r="F77" t="s">
        <v>11</v>
      </c>
      <c r="T77">
        <v>-0.1</v>
      </c>
      <c r="U77">
        <v>-1</v>
      </c>
      <c r="AC77">
        <v>-0.1</v>
      </c>
    </row>
    <row r="78" spans="1:35" x14ac:dyDescent="0.2">
      <c r="A78" t="s">
        <v>229</v>
      </c>
      <c r="B78" t="s">
        <v>230</v>
      </c>
      <c r="C78" t="s">
        <v>194</v>
      </c>
      <c r="D78" t="s">
        <v>10</v>
      </c>
      <c r="E78" t="s">
        <v>8</v>
      </c>
      <c r="F78" t="s">
        <v>12</v>
      </c>
      <c r="W78">
        <v>-28.1</v>
      </c>
    </row>
    <row r="79" spans="1:35" x14ac:dyDescent="0.2">
      <c r="A79" t="s">
        <v>229</v>
      </c>
      <c r="B79" t="s">
        <v>230</v>
      </c>
      <c r="C79" t="s">
        <v>194</v>
      </c>
      <c r="D79" t="s">
        <v>15</v>
      </c>
      <c r="E79" t="s">
        <v>6</v>
      </c>
      <c r="F79" t="s">
        <v>16</v>
      </c>
      <c r="R79">
        <v>-0.3</v>
      </c>
      <c r="S79">
        <v>-0.5</v>
      </c>
      <c r="T79">
        <v>-0.6</v>
      </c>
      <c r="U79">
        <v>-1</v>
      </c>
      <c r="V79">
        <v>-0.5</v>
      </c>
      <c r="W79">
        <v>-0.5</v>
      </c>
      <c r="X79">
        <v>-0.1</v>
      </c>
      <c r="Y79">
        <v>-0.2</v>
      </c>
      <c r="Z79">
        <v>-0.4</v>
      </c>
      <c r="AA79">
        <v>-0.2</v>
      </c>
      <c r="AB79">
        <v>-0.2</v>
      </c>
      <c r="AD79">
        <v>-0.06</v>
      </c>
      <c r="AG79">
        <v>38</v>
      </c>
    </row>
    <row r="80" spans="1:35" x14ac:dyDescent="0.2">
      <c r="A80" t="s">
        <v>229</v>
      </c>
      <c r="B80" t="s">
        <v>230</v>
      </c>
      <c r="C80" t="s">
        <v>195</v>
      </c>
      <c r="D80" t="s">
        <v>5</v>
      </c>
      <c r="E80" t="s">
        <v>6</v>
      </c>
      <c r="F80" t="s">
        <v>7</v>
      </c>
      <c r="AA80">
        <v>-9.1</v>
      </c>
      <c r="AB80">
        <v>-25.1</v>
      </c>
      <c r="AC80">
        <v>-8.6999999999999993</v>
      </c>
      <c r="AD80">
        <v>-11.8</v>
      </c>
      <c r="AE80">
        <v>-4.3</v>
      </c>
      <c r="AI80" s="1"/>
    </row>
    <row r="81" spans="1:35" x14ac:dyDescent="0.2">
      <c r="A81" t="s">
        <v>229</v>
      </c>
      <c r="B81" t="s">
        <v>230</v>
      </c>
      <c r="C81" t="s">
        <v>195</v>
      </c>
      <c r="D81" t="s">
        <v>10</v>
      </c>
      <c r="E81" t="s">
        <v>8</v>
      </c>
      <c r="F81" t="s">
        <v>12</v>
      </c>
      <c r="H81">
        <v>3960</v>
      </c>
      <c r="L81">
        <v>4963.2</v>
      </c>
      <c r="M81">
        <v>4915.8999999999996</v>
      </c>
      <c r="O81">
        <v>9</v>
      </c>
      <c r="AA81">
        <v>-9.3000000000000007</v>
      </c>
      <c r="AB81">
        <v>-2.9</v>
      </c>
      <c r="AC81">
        <v>-6</v>
      </c>
      <c r="AD81">
        <v>-23.2</v>
      </c>
      <c r="AG81">
        <v>3960</v>
      </c>
      <c r="AI81" s="1"/>
    </row>
    <row r="82" spans="1:35" x14ac:dyDescent="0.2">
      <c r="A82" t="s">
        <v>229</v>
      </c>
      <c r="B82" t="s">
        <v>230</v>
      </c>
      <c r="C82" t="s">
        <v>195</v>
      </c>
      <c r="D82" t="s">
        <v>15</v>
      </c>
      <c r="E82" t="s">
        <v>6</v>
      </c>
      <c r="F82" t="s">
        <v>16</v>
      </c>
      <c r="AC82">
        <v>-0.2</v>
      </c>
      <c r="AD82">
        <v>-0.09</v>
      </c>
      <c r="AE82">
        <v>-0.24</v>
      </c>
      <c r="AG82">
        <v>97.3</v>
      </c>
    </row>
    <row r="83" spans="1:35" x14ac:dyDescent="0.2">
      <c r="A83" t="s">
        <v>229</v>
      </c>
      <c r="B83" t="s">
        <v>230</v>
      </c>
      <c r="C83" t="s">
        <v>125</v>
      </c>
      <c r="D83" t="s">
        <v>5</v>
      </c>
      <c r="E83" t="s">
        <v>6</v>
      </c>
      <c r="F83" t="s">
        <v>7</v>
      </c>
      <c r="L83">
        <v>508.1</v>
      </c>
      <c r="M83">
        <v>191</v>
      </c>
      <c r="N83">
        <v>30</v>
      </c>
      <c r="AB83">
        <v>-6049</v>
      </c>
      <c r="AD83">
        <v>-0.1</v>
      </c>
      <c r="AE83">
        <v>-4.9000000000000004</v>
      </c>
      <c r="AI83" s="1"/>
    </row>
    <row r="84" spans="1:35" x14ac:dyDescent="0.2">
      <c r="A84" t="s">
        <v>229</v>
      </c>
      <c r="B84" t="s">
        <v>230</v>
      </c>
      <c r="C84" t="s">
        <v>125</v>
      </c>
      <c r="D84" t="s">
        <v>10</v>
      </c>
      <c r="E84" t="s">
        <v>8</v>
      </c>
      <c r="F84" t="s">
        <v>12</v>
      </c>
      <c r="H84">
        <v>11878.5</v>
      </c>
      <c r="L84">
        <v>7646.1</v>
      </c>
      <c r="M84">
        <v>6283.2</v>
      </c>
      <c r="N84">
        <v>4665.1000000000004</v>
      </c>
      <c r="O84">
        <v>2878.7</v>
      </c>
      <c r="P84">
        <v>-198.6</v>
      </c>
      <c r="Q84">
        <v>1949.2</v>
      </c>
      <c r="R84">
        <v>-684.8</v>
      </c>
      <c r="S84">
        <v>-149.80000000000001</v>
      </c>
      <c r="T84">
        <v>36.700000000000003</v>
      </c>
      <c r="U84">
        <v>-29.8</v>
      </c>
      <c r="V84">
        <v>200</v>
      </c>
      <c r="W84">
        <v>176</v>
      </c>
      <c r="X84">
        <v>30.9</v>
      </c>
      <c r="Y84">
        <v>42</v>
      </c>
      <c r="Z84">
        <v>34.6</v>
      </c>
      <c r="AA84">
        <v>-2.8</v>
      </c>
      <c r="AB84">
        <v>-47.7</v>
      </c>
      <c r="AC84">
        <v>-47.7</v>
      </c>
      <c r="AD84">
        <v>-93.5</v>
      </c>
      <c r="AG84">
        <v>11878.5</v>
      </c>
      <c r="AI84" s="1"/>
    </row>
    <row r="85" spans="1:35" x14ac:dyDescent="0.2">
      <c r="A85" t="s">
        <v>229</v>
      </c>
      <c r="B85" t="s">
        <v>230</v>
      </c>
      <c r="C85" t="s">
        <v>125</v>
      </c>
      <c r="D85" t="s">
        <v>10</v>
      </c>
      <c r="E85" t="s">
        <v>13</v>
      </c>
      <c r="F85" t="s">
        <v>14</v>
      </c>
      <c r="H85">
        <v>27.2</v>
      </c>
      <c r="L85">
        <v>9.9</v>
      </c>
      <c r="M85">
        <v>7.8</v>
      </c>
      <c r="N85">
        <v>6.1</v>
      </c>
      <c r="O85">
        <v>12.9</v>
      </c>
      <c r="P85">
        <v>2.9</v>
      </c>
      <c r="AG85">
        <v>27.2</v>
      </c>
      <c r="AI85" s="1"/>
    </row>
    <row r="86" spans="1:35" x14ac:dyDescent="0.2">
      <c r="A86" t="s">
        <v>229</v>
      </c>
      <c r="B86" t="s">
        <v>230</v>
      </c>
      <c r="C86" t="s">
        <v>125</v>
      </c>
      <c r="D86" t="s">
        <v>15</v>
      </c>
      <c r="E86" t="s">
        <v>6</v>
      </c>
      <c r="F86" t="s">
        <v>16</v>
      </c>
      <c r="AE86">
        <v>-0.98</v>
      </c>
    </row>
    <row r="87" spans="1:35" x14ac:dyDescent="0.2">
      <c r="A87" t="s">
        <v>229</v>
      </c>
      <c r="B87" t="s">
        <v>230</v>
      </c>
      <c r="C87" t="s">
        <v>125</v>
      </c>
      <c r="D87" t="s">
        <v>19</v>
      </c>
      <c r="E87" t="s">
        <v>6</v>
      </c>
      <c r="F87" t="s">
        <v>20</v>
      </c>
      <c r="L87">
        <v>2.6</v>
      </c>
      <c r="M87">
        <v>12.6</v>
      </c>
      <c r="N87">
        <v>21.4</v>
      </c>
      <c r="O87">
        <v>10.8</v>
      </c>
      <c r="P87">
        <v>9.9</v>
      </c>
      <c r="Q87">
        <v>31.2</v>
      </c>
      <c r="R87">
        <v>13.2</v>
      </c>
      <c r="T87">
        <v>18.100000000000001</v>
      </c>
      <c r="U87">
        <v>21.4</v>
      </c>
      <c r="V87">
        <v>17.2</v>
      </c>
      <c r="W87">
        <v>5</v>
      </c>
      <c r="AI87" s="1"/>
    </row>
    <row r="88" spans="1:35" x14ac:dyDescent="0.2">
      <c r="A88" t="s">
        <v>229</v>
      </c>
      <c r="B88" t="s">
        <v>230</v>
      </c>
      <c r="C88" t="s">
        <v>197</v>
      </c>
      <c r="D88" t="s">
        <v>5</v>
      </c>
      <c r="E88" t="s">
        <v>6</v>
      </c>
      <c r="F88" t="s">
        <v>7</v>
      </c>
      <c r="G88">
        <v>105296</v>
      </c>
      <c r="H88">
        <v>105046</v>
      </c>
      <c r="I88">
        <v>103696</v>
      </c>
      <c r="J88">
        <v>84289</v>
      </c>
      <c r="K88">
        <v>62127.4</v>
      </c>
      <c r="L88">
        <v>40580.400000000001</v>
      </c>
      <c r="M88">
        <v>42526</v>
      </c>
      <c r="N88">
        <v>39322.400000000001</v>
      </c>
      <c r="O88">
        <v>16770</v>
      </c>
      <c r="P88">
        <v>14731.7</v>
      </c>
      <c r="Q88">
        <v>13807.6</v>
      </c>
      <c r="R88">
        <v>18416.7</v>
      </c>
      <c r="S88">
        <v>25535.9</v>
      </c>
      <c r="Z88">
        <v>120</v>
      </c>
      <c r="AA88">
        <v>112</v>
      </c>
      <c r="AB88">
        <v>104</v>
      </c>
      <c r="AC88">
        <v>96</v>
      </c>
      <c r="AD88">
        <v>80</v>
      </c>
      <c r="AE88">
        <v>80</v>
      </c>
      <c r="AF88">
        <v>76</v>
      </c>
      <c r="AG88">
        <v>105296</v>
      </c>
    </row>
    <row r="89" spans="1:35" x14ac:dyDescent="0.2">
      <c r="A89" t="s">
        <v>229</v>
      </c>
      <c r="B89" t="s">
        <v>230</v>
      </c>
      <c r="C89" t="s">
        <v>197</v>
      </c>
      <c r="D89" t="s">
        <v>5</v>
      </c>
      <c r="E89" t="s">
        <v>8</v>
      </c>
      <c r="F89" t="s">
        <v>9</v>
      </c>
      <c r="G89">
        <v>27800</v>
      </c>
      <c r="H89">
        <v>15240</v>
      </c>
      <c r="I89">
        <v>27800</v>
      </c>
      <c r="J89">
        <v>11450</v>
      </c>
      <c r="K89">
        <v>8996</v>
      </c>
      <c r="L89">
        <v>2550</v>
      </c>
      <c r="M89">
        <v>1446</v>
      </c>
      <c r="N89">
        <v>1086</v>
      </c>
      <c r="O89">
        <v>912</v>
      </c>
      <c r="P89">
        <v>1152.5999999999999</v>
      </c>
      <c r="Q89">
        <v>534.70000000000005</v>
      </c>
      <c r="R89">
        <v>553.79999999999995</v>
      </c>
      <c r="S89">
        <v>1782</v>
      </c>
      <c r="AG89">
        <v>27800</v>
      </c>
      <c r="AI89" s="1"/>
    </row>
    <row r="90" spans="1:35" x14ac:dyDescent="0.2">
      <c r="A90" t="s">
        <v>229</v>
      </c>
      <c r="B90" t="s">
        <v>230</v>
      </c>
      <c r="C90" t="s">
        <v>197</v>
      </c>
      <c r="D90" t="s">
        <v>10</v>
      </c>
      <c r="E90" t="s">
        <v>6</v>
      </c>
      <c r="F90" t="s">
        <v>11</v>
      </c>
      <c r="H90">
        <v>300</v>
      </c>
      <c r="I90">
        <v>300</v>
      </c>
      <c r="J90">
        <v>250</v>
      </c>
      <c r="K90">
        <v>17</v>
      </c>
      <c r="L90">
        <v>0.6</v>
      </c>
      <c r="M90">
        <v>25</v>
      </c>
      <c r="N90">
        <v>25</v>
      </c>
      <c r="O90">
        <v>20</v>
      </c>
      <c r="P90">
        <v>75</v>
      </c>
      <c r="Q90">
        <v>13.1</v>
      </c>
      <c r="R90">
        <v>16.5</v>
      </c>
      <c r="S90">
        <v>27.1</v>
      </c>
      <c r="AG90">
        <v>300</v>
      </c>
      <c r="AI90" s="1"/>
    </row>
    <row r="91" spans="1:35" x14ac:dyDescent="0.2">
      <c r="A91" t="s">
        <v>229</v>
      </c>
      <c r="B91" t="s">
        <v>230</v>
      </c>
      <c r="C91" t="s">
        <v>197</v>
      </c>
      <c r="D91" t="s">
        <v>10</v>
      </c>
      <c r="E91" t="s">
        <v>8</v>
      </c>
      <c r="F91" t="s">
        <v>12</v>
      </c>
      <c r="H91">
        <v>103290</v>
      </c>
      <c r="I91">
        <v>1980</v>
      </c>
      <c r="K91">
        <v>2200</v>
      </c>
      <c r="L91">
        <v>2200</v>
      </c>
      <c r="M91">
        <v>3372.6</v>
      </c>
      <c r="N91">
        <v>2735.2</v>
      </c>
      <c r="O91">
        <v>743.6</v>
      </c>
      <c r="Q91">
        <v>33</v>
      </c>
      <c r="R91">
        <v>346.6</v>
      </c>
      <c r="V91">
        <v>40.4</v>
      </c>
      <c r="X91">
        <v>-78.900000000000006</v>
      </c>
      <c r="Y91">
        <v>-50.2</v>
      </c>
      <c r="AG91">
        <v>103290</v>
      </c>
      <c r="AI91" s="1"/>
    </row>
    <row r="92" spans="1:35" x14ac:dyDescent="0.2">
      <c r="A92" t="s">
        <v>229</v>
      </c>
      <c r="B92" t="s">
        <v>230</v>
      </c>
      <c r="C92" t="s">
        <v>197</v>
      </c>
      <c r="D92" t="s">
        <v>10</v>
      </c>
      <c r="E92" t="s">
        <v>13</v>
      </c>
      <c r="F92" t="s">
        <v>14</v>
      </c>
      <c r="H92">
        <v>330</v>
      </c>
      <c r="I92">
        <v>310</v>
      </c>
      <c r="J92">
        <v>310</v>
      </c>
      <c r="K92">
        <v>400</v>
      </c>
      <c r="L92">
        <v>100</v>
      </c>
      <c r="M92">
        <v>196.6</v>
      </c>
      <c r="N92">
        <v>202.9</v>
      </c>
      <c r="AG92">
        <v>330</v>
      </c>
      <c r="AH92" s="1"/>
    </row>
    <row r="93" spans="1:35" x14ac:dyDescent="0.2">
      <c r="A93" t="s">
        <v>229</v>
      </c>
      <c r="B93" t="s">
        <v>230</v>
      </c>
      <c r="C93" t="s">
        <v>197</v>
      </c>
      <c r="D93" t="s">
        <v>15</v>
      </c>
      <c r="E93" t="s">
        <v>6</v>
      </c>
      <c r="F93" t="s">
        <v>16</v>
      </c>
      <c r="H93">
        <v>1194</v>
      </c>
      <c r="I93">
        <v>436.5</v>
      </c>
      <c r="J93">
        <v>425.5</v>
      </c>
      <c r="K93">
        <v>267.2</v>
      </c>
      <c r="L93">
        <v>172</v>
      </c>
      <c r="M93">
        <v>198.1</v>
      </c>
      <c r="N93">
        <v>184.2</v>
      </c>
      <c r="O93">
        <v>74.400000000000006</v>
      </c>
      <c r="P93">
        <v>72.3</v>
      </c>
      <c r="Q93">
        <v>67.099999999999994</v>
      </c>
      <c r="R93">
        <v>146.30000000000001</v>
      </c>
      <c r="S93">
        <v>168.9</v>
      </c>
      <c r="T93">
        <v>684.3</v>
      </c>
      <c r="U93">
        <v>219.4</v>
      </c>
      <c r="V93">
        <v>326.8</v>
      </c>
      <c r="W93">
        <v>256.8</v>
      </c>
      <c r="X93">
        <v>221.9</v>
      </c>
      <c r="Y93">
        <v>267.60000000000002</v>
      </c>
      <c r="Z93">
        <v>281.39999999999998</v>
      </c>
      <c r="AA93">
        <v>279</v>
      </c>
      <c r="AB93">
        <v>292.10000000000002</v>
      </c>
      <c r="AC93">
        <v>552.79999999999995</v>
      </c>
      <c r="AD93">
        <v>495.72</v>
      </c>
      <c r="AE93">
        <v>466.62</v>
      </c>
      <c r="AF93">
        <v>364.2</v>
      </c>
      <c r="AG93">
        <v>4066.1</v>
      </c>
    </row>
    <row r="94" spans="1:35" x14ac:dyDescent="0.2">
      <c r="A94" t="s">
        <v>229</v>
      </c>
      <c r="B94" t="s">
        <v>230</v>
      </c>
      <c r="C94" t="s">
        <v>198</v>
      </c>
      <c r="D94" t="s">
        <v>5</v>
      </c>
      <c r="E94" t="s">
        <v>6</v>
      </c>
      <c r="F94" t="s">
        <v>7</v>
      </c>
      <c r="X94">
        <v>-1.9</v>
      </c>
      <c r="Y94">
        <v>-3</v>
      </c>
      <c r="Z94">
        <v>-3.7</v>
      </c>
      <c r="AA94">
        <v>-3.7</v>
      </c>
      <c r="AB94">
        <v>-0.2</v>
      </c>
      <c r="AE94">
        <v>-0.2</v>
      </c>
      <c r="AI94" s="1"/>
    </row>
    <row r="95" spans="1:35" x14ac:dyDescent="0.2">
      <c r="A95" t="s">
        <v>229</v>
      </c>
      <c r="B95" t="s">
        <v>230</v>
      </c>
      <c r="C95" t="s">
        <v>198</v>
      </c>
      <c r="D95" t="s">
        <v>15</v>
      </c>
      <c r="E95" t="s">
        <v>6</v>
      </c>
      <c r="F95" t="s">
        <v>16</v>
      </c>
      <c r="Z95">
        <v>-0.1</v>
      </c>
      <c r="AA95">
        <v>-0.1</v>
      </c>
      <c r="AB95">
        <v>-0.1</v>
      </c>
      <c r="AC95">
        <v>-0.1</v>
      </c>
      <c r="AD95">
        <v>-0.14000000000000001</v>
      </c>
      <c r="AE95">
        <v>-0.13</v>
      </c>
      <c r="AF95">
        <v>-0.13</v>
      </c>
      <c r="AG95">
        <v>29.1</v>
      </c>
    </row>
    <row r="96" spans="1:35" x14ac:dyDescent="0.2">
      <c r="A96" t="s">
        <v>229</v>
      </c>
      <c r="B96" t="s">
        <v>230</v>
      </c>
      <c r="C96" t="s">
        <v>200</v>
      </c>
      <c r="D96" t="s">
        <v>5</v>
      </c>
      <c r="E96" t="s">
        <v>6</v>
      </c>
      <c r="F96" t="s">
        <v>7</v>
      </c>
      <c r="G96">
        <v>33728</v>
      </c>
      <c r="H96">
        <v>30833.4</v>
      </c>
      <c r="I96">
        <v>23596.400000000001</v>
      </c>
      <c r="J96">
        <v>25292.2</v>
      </c>
      <c r="K96">
        <v>30752</v>
      </c>
      <c r="L96">
        <v>27172.6</v>
      </c>
      <c r="M96">
        <v>18729</v>
      </c>
      <c r="N96">
        <v>5435</v>
      </c>
      <c r="O96">
        <v>5424</v>
      </c>
      <c r="P96">
        <v>6405</v>
      </c>
      <c r="Q96">
        <v>5570</v>
      </c>
      <c r="R96">
        <v>5839</v>
      </c>
      <c r="S96">
        <v>5439</v>
      </c>
      <c r="T96">
        <v>6836</v>
      </c>
      <c r="U96">
        <v>6491</v>
      </c>
      <c r="V96">
        <v>4901</v>
      </c>
      <c r="W96">
        <v>4390</v>
      </c>
      <c r="X96">
        <v>3600</v>
      </c>
      <c r="Y96">
        <v>2964</v>
      </c>
      <c r="Z96">
        <v>1364.9</v>
      </c>
      <c r="AA96">
        <v>1293</v>
      </c>
      <c r="AB96">
        <v>1426</v>
      </c>
      <c r="AG96">
        <v>33728</v>
      </c>
    </row>
    <row r="97" spans="1:33" x14ac:dyDescent="0.2">
      <c r="A97" t="s">
        <v>229</v>
      </c>
      <c r="B97" t="s">
        <v>230</v>
      </c>
      <c r="C97" t="s">
        <v>200</v>
      </c>
      <c r="D97" t="s">
        <v>10</v>
      </c>
      <c r="E97" t="s">
        <v>8</v>
      </c>
      <c r="F97" t="s">
        <v>12</v>
      </c>
      <c r="H97">
        <v>40634</v>
      </c>
      <c r="I97">
        <v>23007.599999999999</v>
      </c>
      <c r="J97">
        <v>19017.900000000001</v>
      </c>
      <c r="K97">
        <v>4347.2</v>
      </c>
      <c r="L97">
        <v>4400</v>
      </c>
      <c r="M97">
        <v>6600</v>
      </c>
      <c r="T97">
        <v>8121.3</v>
      </c>
      <c r="U97">
        <v>867.9</v>
      </c>
      <c r="W97">
        <v>-297</v>
      </c>
      <c r="Y97">
        <v>136.4</v>
      </c>
      <c r="Z97">
        <v>-698.5</v>
      </c>
      <c r="AA97">
        <v>-198</v>
      </c>
      <c r="AB97">
        <v>-744.7</v>
      </c>
      <c r="AG97">
        <v>40634</v>
      </c>
    </row>
    <row r="98" spans="1:33" x14ac:dyDescent="0.2">
      <c r="A98" t="s">
        <v>229</v>
      </c>
      <c r="B98" t="s">
        <v>230</v>
      </c>
      <c r="C98" t="s">
        <v>200</v>
      </c>
      <c r="D98" t="s">
        <v>15</v>
      </c>
      <c r="E98" t="s">
        <v>6</v>
      </c>
      <c r="F98" t="s">
        <v>16</v>
      </c>
      <c r="H98">
        <v>482.2</v>
      </c>
      <c r="I98">
        <v>422.5</v>
      </c>
      <c r="J98">
        <v>317</v>
      </c>
      <c r="K98">
        <v>399.9</v>
      </c>
      <c r="L98">
        <v>412.5</v>
      </c>
      <c r="M98">
        <v>97.7</v>
      </c>
      <c r="N98">
        <v>741.2</v>
      </c>
      <c r="O98">
        <v>249.4</v>
      </c>
      <c r="P98">
        <v>948.6</v>
      </c>
      <c r="Q98">
        <v>915.4</v>
      </c>
      <c r="R98">
        <v>916.4</v>
      </c>
      <c r="S98">
        <v>354.6</v>
      </c>
      <c r="T98">
        <v>214.1</v>
      </c>
      <c r="V98">
        <v>188</v>
      </c>
      <c r="W98">
        <v>47.4</v>
      </c>
      <c r="X98">
        <v>579.1</v>
      </c>
      <c r="Z98">
        <v>9.3000000000000007</v>
      </c>
      <c r="AA98">
        <v>105.1</v>
      </c>
      <c r="AB98">
        <v>83.9</v>
      </c>
      <c r="AC98">
        <v>92.7</v>
      </c>
      <c r="AD98">
        <v>-0.06</v>
      </c>
      <c r="AG98">
        <v>1345.5</v>
      </c>
    </row>
    <row r="99" spans="1:33" x14ac:dyDescent="0.2">
      <c r="A99" t="s">
        <v>229</v>
      </c>
      <c r="B99" t="s">
        <v>230</v>
      </c>
      <c r="C99" t="s">
        <v>201</v>
      </c>
      <c r="D99" t="s">
        <v>5</v>
      </c>
      <c r="E99" t="s">
        <v>6</v>
      </c>
      <c r="F99" t="s">
        <v>7</v>
      </c>
      <c r="X99">
        <v>-33</v>
      </c>
      <c r="Y99">
        <v>-117.5</v>
      </c>
      <c r="Z99">
        <v>-157.69999999999999</v>
      </c>
      <c r="AA99">
        <v>-41.9</v>
      </c>
      <c r="AB99">
        <v>-0.1</v>
      </c>
      <c r="AC99">
        <v>-139.6</v>
      </c>
      <c r="AD99">
        <v>-173.6</v>
      </c>
      <c r="AE99">
        <v>-74.7</v>
      </c>
    </row>
    <row r="100" spans="1:33" x14ac:dyDescent="0.2">
      <c r="A100" t="s">
        <v>229</v>
      </c>
      <c r="B100" t="s">
        <v>230</v>
      </c>
      <c r="C100" t="s">
        <v>201</v>
      </c>
      <c r="D100" t="s">
        <v>5</v>
      </c>
      <c r="E100" t="s">
        <v>8</v>
      </c>
      <c r="F100" t="s">
        <v>9</v>
      </c>
      <c r="X100">
        <v>-69</v>
      </c>
      <c r="Y100">
        <v>-175</v>
      </c>
      <c r="Z100">
        <v>-69.400000000000006</v>
      </c>
      <c r="AA100">
        <v>-12.4</v>
      </c>
      <c r="AC100">
        <v>-32.200000000000003</v>
      </c>
      <c r="AD100">
        <v>-32</v>
      </c>
      <c r="AE100">
        <v>-2.4</v>
      </c>
    </row>
    <row r="101" spans="1:33" x14ac:dyDescent="0.2">
      <c r="A101" t="s">
        <v>229</v>
      </c>
      <c r="B101" t="s">
        <v>230</v>
      </c>
      <c r="C101" t="s">
        <v>201</v>
      </c>
      <c r="D101" t="s">
        <v>10</v>
      </c>
      <c r="E101" t="s">
        <v>8</v>
      </c>
      <c r="F101" t="s">
        <v>12</v>
      </c>
      <c r="AC101">
        <v>-38.200000000000003</v>
      </c>
    </row>
    <row r="102" spans="1:33" x14ac:dyDescent="0.2">
      <c r="A102" t="s">
        <v>229</v>
      </c>
      <c r="B102" t="s">
        <v>230</v>
      </c>
      <c r="C102" t="s">
        <v>201</v>
      </c>
      <c r="D102" t="s">
        <v>15</v>
      </c>
      <c r="E102" t="s">
        <v>6</v>
      </c>
      <c r="F102" t="s">
        <v>16</v>
      </c>
      <c r="X102">
        <v>-1.8</v>
      </c>
      <c r="AC102">
        <v>-0.9</v>
      </c>
      <c r="AD102">
        <v>-2.2999999999999998</v>
      </c>
      <c r="AE102">
        <v>-0.79</v>
      </c>
      <c r="AG102">
        <v>78.599999999999994</v>
      </c>
    </row>
    <row r="103" spans="1:33" x14ac:dyDescent="0.2">
      <c r="A103" t="s">
        <v>229</v>
      </c>
      <c r="B103" t="s">
        <v>230</v>
      </c>
      <c r="C103" t="s">
        <v>202</v>
      </c>
      <c r="D103" t="s">
        <v>5</v>
      </c>
      <c r="E103" t="s">
        <v>6</v>
      </c>
      <c r="F103" t="s">
        <v>7</v>
      </c>
      <c r="O103">
        <v>-49.1</v>
      </c>
      <c r="P103">
        <v>-54</v>
      </c>
      <c r="Q103">
        <v>-58</v>
      </c>
      <c r="R103">
        <v>-58.3</v>
      </c>
      <c r="S103">
        <v>-51</v>
      </c>
      <c r="T103">
        <v>-54</v>
      </c>
      <c r="U103">
        <v>-45</v>
      </c>
      <c r="V103">
        <v>-30</v>
      </c>
      <c r="W103">
        <v>-20</v>
      </c>
      <c r="X103">
        <v>-30</v>
      </c>
    </row>
    <row r="104" spans="1:33" x14ac:dyDescent="0.2">
      <c r="A104" t="s">
        <v>229</v>
      </c>
      <c r="B104" t="s">
        <v>230</v>
      </c>
      <c r="C104" t="s">
        <v>202</v>
      </c>
      <c r="D104" t="s">
        <v>10</v>
      </c>
      <c r="E104" t="s">
        <v>8</v>
      </c>
      <c r="F104" t="s">
        <v>12</v>
      </c>
      <c r="M104">
        <v>-11</v>
      </c>
      <c r="N104">
        <v>-11</v>
      </c>
    </row>
    <row r="105" spans="1:33" x14ac:dyDescent="0.2">
      <c r="A105" t="s">
        <v>229</v>
      </c>
      <c r="B105" t="s">
        <v>230</v>
      </c>
      <c r="C105" t="s">
        <v>202</v>
      </c>
      <c r="D105" t="s">
        <v>10</v>
      </c>
      <c r="E105" t="s">
        <v>13</v>
      </c>
      <c r="F105" t="s">
        <v>14</v>
      </c>
      <c r="O105">
        <v>-4</v>
      </c>
      <c r="R105">
        <v>-0.1</v>
      </c>
    </row>
    <row r="106" spans="1:33" x14ac:dyDescent="0.2">
      <c r="A106" t="s">
        <v>229</v>
      </c>
      <c r="B106" t="s">
        <v>230</v>
      </c>
      <c r="C106" t="s">
        <v>202</v>
      </c>
      <c r="D106" t="s">
        <v>15</v>
      </c>
      <c r="E106" t="s">
        <v>6</v>
      </c>
      <c r="F106" t="s">
        <v>16</v>
      </c>
      <c r="T106">
        <v>-3.3</v>
      </c>
      <c r="U106">
        <v>-2.8</v>
      </c>
      <c r="V106">
        <v>-0.6</v>
      </c>
      <c r="W106">
        <v>-0.6</v>
      </c>
      <c r="AG106">
        <v>65.3</v>
      </c>
    </row>
    <row r="107" spans="1:33" x14ac:dyDescent="0.2">
      <c r="A107" t="s">
        <v>229</v>
      </c>
      <c r="B107" t="s">
        <v>230</v>
      </c>
      <c r="C107" t="s">
        <v>204</v>
      </c>
      <c r="D107" t="s">
        <v>10</v>
      </c>
      <c r="E107" t="s">
        <v>8</v>
      </c>
      <c r="F107" t="s">
        <v>12</v>
      </c>
      <c r="O107">
        <v>3.3</v>
      </c>
      <c r="P107">
        <v>-2178.6</v>
      </c>
      <c r="Q107">
        <v>2820.7</v>
      </c>
    </row>
    <row r="108" spans="1:33" x14ac:dyDescent="0.2">
      <c r="A108" t="s">
        <v>229</v>
      </c>
      <c r="B108" t="s">
        <v>230</v>
      </c>
      <c r="C108" t="s">
        <v>204</v>
      </c>
      <c r="D108" t="s">
        <v>19</v>
      </c>
      <c r="E108" t="s">
        <v>6</v>
      </c>
      <c r="F108" t="s">
        <v>20</v>
      </c>
      <c r="N108">
        <v>841.2</v>
      </c>
    </row>
    <row r="109" spans="1:33" x14ac:dyDescent="0.2">
      <c r="A109" t="s">
        <v>229</v>
      </c>
      <c r="B109" t="s">
        <v>230</v>
      </c>
      <c r="C109" t="s">
        <v>205</v>
      </c>
      <c r="D109" t="s">
        <v>5</v>
      </c>
      <c r="E109" t="s">
        <v>6</v>
      </c>
      <c r="F109" t="s">
        <v>7</v>
      </c>
      <c r="G109">
        <v>102014.39999999999</v>
      </c>
      <c r="H109">
        <v>74177.600000000006</v>
      </c>
      <c r="I109">
        <v>58080.6</v>
      </c>
      <c r="J109">
        <v>54360</v>
      </c>
      <c r="K109">
        <v>42815</v>
      </c>
      <c r="L109">
        <v>25730.799999999999</v>
      </c>
      <c r="M109">
        <v>7090.8</v>
      </c>
      <c r="N109">
        <v>4029</v>
      </c>
      <c r="O109">
        <v>4098.3</v>
      </c>
      <c r="P109">
        <v>3707.5</v>
      </c>
      <c r="Q109">
        <v>3316</v>
      </c>
      <c r="R109">
        <v>1417</v>
      </c>
      <c r="W109">
        <v>486</v>
      </c>
      <c r="X109">
        <v>-474.7</v>
      </c>
      <c r="Y109">
        <v>-391.3</v>
      </c>
      <c r="Z109">
        <v>-380.6</v>
      </c>
      <c r="AD109">
        <v>-198.8</v>
      </c>
      <c r="AE109">
        <v>-5.9</v>
      </c>
      <c r="AF109">
        <v>-154.6</v>
      </c>
      <c r="AG109">
        <v>102014.39999999999</v>
      </c>
    </row>
    <row r="110" spans="1:33" x14ac:dyDescent="0.2">
      <c r="A110" t="s">
        <v>229</v>
      </c>
      <c r="B110" t="s">
        <v>230</v>
      </c>
      <c r="C110" t="s">
        <v>205</v>
      </c>
      <c r="D110" t="s">
        <v>5</v>
      </c>
      <c r="E110" t="s">
        <v>8</v>
      </c>
      <c r="F110" t="s">
        <v>9</v>
      </c>
      <c r="G110">
        <v>16500</v>
      </c>
      <c r="H110">
        <v>15291</v>
      </c>
      <c r="I110">
        <v>15036</v>
      </c>
      <c r="J110">
        <v>11205</v>
      </c>
      <c r="K110">
        <v>12402</v>
      </c>
      <c r="L110">
        <v>4182</v>
      </c>
      <c r="X110">
        <v>-145.4</v>
      </c>
      <c r="Y110">
        <v>-202</v>
      </c>
      <c r="Z110">
        <v>-510</v>
      </c>
      <c r="AG110">
        <v>16500</v>
      </c>
    </row>
    <row r="111" spans="1:33" x14ac:dyDescent="0.2">
      <c r="A111" t="s">
        <v>229</v>
      </c>
      <c r="B111" t="s">
        <v>230</v>
      </c>
      <c r="C111" t="s">
        <v>205</v>
      </c>
      <c r="D111" t="s">
        <v>10</v>
      </c>
      <c r="E111" t="s">
        <v>6</v>
      </c>
      <c r="F111" t="s">
        <v>11</v>
      </c>
      <c r="H111">
        <v>15</v>
      </c>
      <c r="AG111">
        <v>15</v>
      </c>
    </row>
    <row r="112" spans="1:33" x14ac:dyDescent="0.2">
      <c r="A112" t="s">
        <v>229</v>
      </c>
      <c r="B112" t="s">
        <v>230</v>
      </c>
      <c r="C112" t="s">
        <v>205</v>
      </c>
      <c r="D112" t="s">
        <v>10</v>
      </c>
      <c r="E112" t="s">
        <v>8</v>
      </c>
      <c r="F112" t="s">
        <v>12</v>
      </c>
      <c r="H112">
        <v>14094.3</v>
      </c>
      <c r="K112">
        <v>7480</v>
      </c>
      <c r="L112">
        <v>601.70000000000005</v>
      </c>
      <c r="M112">
        <v>622.6</v>
      </c>
      <c r="O112">
        <v>7.7</v>
      </c>
      <c r="Y112">
        <v>2214.3000000000002</v>
      </c>
      <c r="Z112">
        <v>1901.9</v>
      </c>
      <c r="AA112">
        <v>-1711.5</v>
      </c>
      <c r="AD112">
        <v>-1375.6</v>
      </c>
      <c r="AF112">
        <v>-1310.2</v>
      </c>
      <c r="AG112">
        <v>14094.3</v>
      </c>
    </row>
    <row r="113" spans="1:34" x14ac:dyDescent="0.2">
      <c r="A113" t="s">
        <v>229</v>
      </c>
      <c r="B113" t="s">
        <v>230</v>
      </c>
      <c r="C113" t="s">
        <v>205</v>
      </c>
      <c r="D113" t="s">
        <v>10</v>
      </c>
      <c r="E113" t="s">
        <v>13</v>
      </c>
      <c r="F113" t="s">
        <v>14</v>
      </c>
      <c r="H113">
        <v>7810.3</v>
      </c>
      <c r="K113">
        <v>7275.7</v>
      </c>
      <c r="L113">
        <v>5370.9</v>
      </c>
      <c r="M113">
        <v>5519.5</v>
      </c>
      <c r="AG113">
        <v>7810.3</v>
      </c>
    </row>
    <row r="114" spans="1:34" x14ac:dyDescent="0.2">
      <c r="A114" t="s">
        <v>229</v>
      </c>
      <c r="B114" t="s">
        <v>230</v>
      </c>
      <c r="C114" t="s">
        <v>205</v>
      </c>
      <c r="D114" t="s">
        <v>15</v>
      </c>
      <c r="E114" t="s">
        <v>6</v>
      </c>
      <c r="F114" t="s">
        <v>16</v>
      </c>
      <c r="H114">
        <v>678.8</v>
      </c>
      <c r="K114">
        <v>779</v>
      </c>
      <c r="L114">
        <v>587.20000000000005</v>
      </c>
      <c r="M114">
        <v>1198.3</v>
      </c>
      <c r="N114">
        <v>1367.6</v>
      </c>
      <c r="O114">
        <v>1244.8</v>
      </c>
      <c r="P114">
        <v>1183.2</v>
      </c>
      <c r="Q114">
        <v>1314</v>
      </c>
      <c r="R114">
        <v>1194.2</v>
      </c>
      <c r="S114">
        <v>942.4</v>
      </c>
      <c r="T114">
        <v>948.5</v>
      </c>
      <c r="U114">
        <v>1244.8</v>
      </c>
      <c r="V114">
        <v>1312.2</v>
      </c>
      <c r="W114">
        <v>745.7</v>
      </c>
      <c r="X114">
        <v>882</v>
      </c>
      <c r="Y114">
        <v>7.7</v>
      </c>
      <c r="Z114">
        <v>1197.2</v>
      </c>
      <c r="AA114">
        <v>275.8</v>
      </c>
      <c r="AB114">
        <v>131.69999999999999</v>
      </c>
      <c r="AD114">
        <v>-6.49</v>
      </c>
      <c r="AE114">
        <v>-0.05</v>
      </c>
      <c r="AF114">
        <v>-6.88</v>
      </c>
      <c r="AG114">
        <v>2755.8</v>
      </c>
    </row>
    <row r="115" spans="1:34" x14ac:dyDescent="0.2">
      <c r="A115" t="s">
        <v>229</v>
      </c>
      <c r="B115" t="s">
        <v>230</v>
      </c>
      <c r="C115" t="s">
        <v>205</v>
      </c>
      <c r="D115" t="s">
        <v>15</v>
      </c>
      <c r="E115" t="s">
        <v>8</v>
      </c>
      <c r="F115" t="s">
        <v>17</v>
      </c>
      <c r="O115">
        <v>0.1</v>
      </c>
      <c r="R115">
        <v>-0.2</v>
      </c>
      <c r="V115">
        <v>-0.1</v>
      </c>
      <c r="AB115">
        <v>1.2</v>
      </c>
      <c r="AE115">
        <v>-0.9</v>
      </c>
    </row>
    <row r="116" spans="1:34" x14ac:dyDescent="0.2">
      <c r="A116" t="s">
        <v>229</v>
      </c>
      <c r="B116" t="s">
        <v>230</v>
      </c>
      <c r="C116" t="s">
        <v>206</v>
      </c>
      <c r="D116" t="s">
        <v>5</v>
      </c>
      <c r="E116" t="s">
        <v>6</v>
      </c>
      <c r="F116" t="s">
        <v>7</v>
      </c>
      <c r="G116">
        <v>311021.2</v>
      </c>
      <c r="H116">
        <v>320436.2</v>
      </c>
      <c r="I116">
        <v>199696.6</v>
      </c>
      <c r="J116">
        <v>172164.2</v>
      </c>
      <c r="K116">
        <v>152730</v>
      </c>
      <c r="L116">
        <v>127711.8</v>
      </c>
      <c r="M116">
        <v>78208.399999999994</v>
      </c>
      <c r="N116">
        <v>34727.599999999999</v>
      </c>
      <c r="O116">
        <v>675.6</v>
      </c>
      <c r="P116">
        <v>739</v>
      </c>
      <c r="Q116">
        <v>191.2</v>
      </c>
      <c r="R116">
        <v>436.2</v>
      </c>
      <c r="S116">
        <v>461.4</v>
      </c>
      <c r="T116">
        <v>495.2</v>
      </c>
      <c r="U116">
        <v>593.20000000000005</v>
      </c>
      <c r="V116">
        <v>570.20000000000005</v>
      </c>
      <c r="W116">
        <v>452.7</v>
      </c>
      <c r="X116">
        <v>210.8</v>
      </c>
      <c r="Y116">
        <v>1087.5999999999999</v>
      </c>
      <c r="Z116">
        <v>575.9</v>
      </c>
      <c r="AA116">
        <v>31.6</v>
      </c>
      <c r="AB116">
        <v>-76.400000000000006</v>
      </c>
      <c r="AC116">
        <v>-888.3</v>
      </c>
      <c r="AD116">
        <v>-1271.5999999999999</v>
      </c>
      <c r="AE116">
        <v>-1014.8</v>
      </c>
      <c r="AG116">
        <v>311021.2</v>
      </c>
    </row>
    <row r="117" spans="1:34" x14ac:dyDescent="0.2">
      <c r="A117" t="s">
        <v>229</v>
      </c>
      <c r="B117" t="s">
        <v>230</v>
      </c>
      <c r="C117" t="s">
        <v>206</v>
      </c>
      <c r="D117" t="s">
        <v>5</v>
      </c>
      <c r="E117" t="s">
        <v>8</v>
      </c>
      <c r="F117" t="s">
        <v>9</v>
      </c>
      <c r="G117">
        <v>58756</v>
      </c>
      <c r="H117">
        <v>61229</v>
      </c>
      <c r="I117">
        <v>51401</v>
      </c>
      <c r="J117">
        <v>41565</v>
      </c>
      <c r="K117">
        <v>25843</v>
      </c>
      <c r="L117">
        <v>18915</v>
      </c>
      <c r="Z117">
        <v>-1.3</v>
      </c>
      <c r="AA117">
        <v>-224.4</v>
      </c>
      <c r="AB117">
        <v>-12.5</v>
      </c>
      <c r="AC117">
        <v>-19.7</v>
      </c>
      <c r="AD117">
        <v>-12.9</v>
      </c>
      <c r="AE117">
        <v>-60.6</v>
      </c>
      <c r="AG117">
        <v>58756</v>
      </c>
    </row>
    <row r="118" spans="1:34" x14ac:dyDescent="0.2">
      <c r="A118" t="s">
        <v>229</v>
      </c>
      <c r="B118" t="s">
        <v>230</v>
      </c>
      <c r="C118" t="s">
        <v>206</v>
      </c>
      <c r="D118" t="s">
        <v>10</v>
      </c>
      <c r="E118" t="s">
        <v>6</v>
      </c>
      <c r="F118" t="s">
        <v>11</v>
      </c>
      <c r="H118">
        <v>577</v>
      </c>
      <c r="K118">
        <v>75</v>
      </c>
      <c r="L118">
        <v>106</v>
      </c>
      <c r="M118">
        <v>101</v>
      </c>
      <c r="N118">
        <v>39</v>
      </c>
      <c r="U118">
        <v>-1</v>
      </c>
      <c r="Z118">
        <v>-6.8</v>
      </c>
      <c r="AA118">
        <v>-6.2</v>
      </c>
      <c r="AB118">
        <v>-1.9</v>
      </c>
      <c r="AC118">
        <v>-3</v>
      </c>
      <c r="AD118">
        <v>-2.1</v>
      </c>
      <c r="AE118">
        <v>-1.6</v>
      </c>
      <c r="AG118">
        <v>577</v>
      </c>
    </row>
    <row r="119" spans="1:34" x14ac:dyDescent="0.2">
      <c r="A119" t="s">
        <v>229</v>
      </c>
      <c r="B119" t="s">
        <v>230</v>
      </c>
      <c r="C119" t="s">
        <v>206</v>
      </c>
      <c r="D119" t="s">
        <v>10</v>
      </c>
      <c r="E119" t="s">
        <v>8</v>
      </c>
      <c r="F119" t="s">
        <v>12</v>
      </c>
      <c r="H119">
        <v>56036.2</v>
      </c>
      <c r="K119">
        <v>12126.4</v>
      </c>
      <c r="L119">
        <v>16225</v>
      </c>
      <c r="M119">
        <v>15225.1</v>
      </c>
      <c r="N119">
        <v>8932</v>
      </c>
      <c r="O119">
        <v>11</v>
      </c>
      <c r="P119">
        <v>14.3</v>
      </c>
      <c r="Q119">
        <v>1.1000000000000001</v>
      </c>
      <c r="R119">
        <v>18.7</v>
      </c>
      <c r="S119">
        <v>2.2000000000000002</v>
      </c>
      <c r="T119">
        <v>2798.4</v>
      </c>
      <c r="U119">
        <v>-2182.4</v>
      </c>
      <c r="V119">
        <v>-568.70000000000005</v>
      </c>
      <c r="W119">
        <v>12</v>
      </c>
      <c r="X119">
        <v>-1718.2</v>
      </c>
      <c r="Y119">
        <v>7.4</v>
      </c>
      <c r="Z119">
        <v>-221.8</v>
      </c>
      <c r="AA119">
        <v>-410.5</v>
      </c>
      <c r="AB119">
        <v>-192.9</v>
      </c>
      <c r="AC119">
        <v>-953.9</v>
      </c>
      <c r="AD119">
        <v>-252.3</v>
      </c>
      <c r="AE119">
        <v>-317.39999999999998</v>
      </c>
      <c r="AG119">
        <v>56036.2</v>
      </c>
    </row>
    <row r="120" spans="1:34" x14ac:dyDescent="0.2">
      <c r="A120" t="s">
        <v>229</v>
      </c>
      <c r="B120" t="s">
        <v>230</v>
      </c>
      <c r="C120" t="s">
        <v>206</v>
      </c>
      <c r="D120" t="s">
        <v>10</v>
      </c>
      <c r="E120" t="s">
        <v>13</v>
      </c>
      <c r="F120" t="s">
        <v>14</v>
      </c>
      <c r="H120">
        <v>31517</v>
      </c>
      <c r="K120">
        <v>25722.6</v>
      </c>
      <c r="L120">
        <v>20637.099999999999</v>
      </c>
      <c r="M120">
        <v>5794.6</v>
      </c>
      <c r="N120">
        <v>4598.6000000000004</v>
      </c>
      <c r="O120">
        <v>447.5</v>
      </c>
      <c r="P120">
        <v>437.3</v>
      </c>
      <c r="Q120">
        <v>262.3</v>
      </c>
      <c r="R120">
        <v>245.8</v>
      </c>
      <c r="S120">
        <v>300.39999999999998</v>
      </c>
      <c r="T120">
        <v>197.1</v>
      </c>
      <c r="U120">
        <v>2.4</v>
      </c>
      <c r="V120">
        <v>1.9</v>
      </c>
      <c r="W120">
        <v>124.8</v>
      </c>
      <c r="X120">
        <v>124.5</v>
      </c>
      <c r="Y120">
        <v>171.8</v>
      </c>
      <c r="Z120">
        <v>13</v>
      </c>
      <c r="AA120">
        <v>99</v>
      </c>
      <c r="AB120">
        <v>-8.3000000000000007</v>
      </c>
      <c r="AC120">
        <v>-87</v>
      </c>
      <c r="AD120">
        <v>-117.1</v>
      </c>
      <c r="AE120">
        <v>-116.4</v>
      </c>
      <c r="AG120">
        <v>31517</v>
      </c>
    </row>
    <row r="121" spans="1:34" x14ac:dyDescent="0.2">
      <c r="A121" t="s">
        <v>229</v>
      </c>
      <c r="B121" t="s">
        <v>230</v>
      </c>
      <c r="C121" t="s">
        <v>206</v>
      </c>
      <c r="D121" t="s">
        <v>15</v>
      </c>
      <c r="E121" t="s">
        <v>6</v>
      </c>
      <c r="F121" t="s">
        <v>16</v>
      </c>
      <c r="H121">
        <v>6558.7</v>
      </c>
      <c r="K121">
        <v>5559.9</v>
      </c>
      <c r="L121">
        <v>7127.2</v>
      </c>
      <c r="M121">
        <v>12317.4</v>
      </c>
      <c r="N121">
        <v>14810.3</v>
      </c>
      <c r="O121">
        <v>12508.4</v>
      </c>
      <c r="P121">
        <v>12487.6</v>
      </c>
      <c r="Q121">
        <v>15297.6</v>
      </c>
      <c r="R121">
        <v>14450.8</v>
      </c>
      <c r="S121">
        <v>14290.7</v>
      </c>
      <c r="T121">
        <v>12279.6</v>
      </c>
      <c r="U121">
        <v>12399.4</v>
      </c>
      <c r="V121">
        <v>5503</v>
      </c>
      <c r="W121">
        <v>6151.4</v>
      </c>
      <c r="X121">
        <v>6008.6</v>
      </c>
      <c r="Y121">
        <v>5716</v>
      </c>
      <c r="Z121">
        <v>5644.7</v>
      </c>
      <c r="AA121">
        <v>4865</v>
      </c>
      <c r="AB121">
        <v>2799.1</v>
      </c>
      <c r="AC121">
        <v>2348.1999999999998</v>
      </c>
      <c r="AD121">
        <v>2088.75</v>
      </c>
      <c r="AE121">
        <v>1498.18</v>
      </c>
      <c r="AG121">
        <v>15389.6</v>
      </c>
    </row>
    <row r="122" spans="1:34" x14ac:dyDescent="0.2">
      <c r="A122" t="s">
        <v>229</v>
      </c>
      <c r="B122" t="s">
        <v>230</v>
      </c>
      <c r="C122" t="s">
        <v>206</v>
      </c>
      <c r="D122" t="s">
        <v>15</v>
      </c>
      <c r="E122" t="s">
        <v>8</v>
      </c>
      <c r="F122" t="s">
        <v>17</v>
      </c>
      <c r="U122">
        <v>0.7</v>
      </c>
      <c r="Z122">
        <v>2.7</v>
      </c>
      <c r="AA122">
        <v>-1</v>
      </c>
      <c r="AH122" s="1"/>
    </row>
    <row r="123" spans="1:34" x14ac:dyDescent="0.2">
      <c r="A123" t="s">
        <v>229</v>
      </c>
      <c r="B123" t="s">
        <v>230</v>
      </c>
      <c r="C123" t="s">
        <v>206</v>
      </c>
      <c r="D123" t="s">
        <v>15</v>
      </c>
      <c r="E123" t="s">
        <v>13</v>
      </c>
      <c r="F123" t="s">
        <v>18</v>
      </c>
      <c r="X123">
        <v>-39.200000000000003</v>
      </c>
    </row>
    <row r="124" spans="1:34" x14ac:dyDescent="0.2">
      <c r="A124" t="s">
        <v>229</v>
      </c>
      <c r="B124" t="s">
        <v>230</v>
      </c>
      <c r="C124" t="s">
        <v>206</v>
      </c>
      <c r="D124" t="s">
        <v>19</v>
      </c>
      <c r="E124" t="s">
        <v>6</v>
      </c>
      <c r="F124" t="s">
        <v>20</v>
      </c>
      <c r="J124">
        <v>16908</v>
      </c>
      <c r="M124">
        <v>16929.599999999999</v>
      </c>
      <c r="N124">
        <v>14364.6</v>
      </c>
      <c r="O124">
        <v>16119.6</v>
      </c>
      <c r="P124">
        <v>15981</v>
      </c>
      <c r="Q124">
        <v>16424.400000000001</v>
      </c>
      <c r="R124">
        <v>12602</v>
      </c>
      <c r="S124">
        <v>10360</v>
      </c>
      <c r="T124">
        <v>8345.4</v>
      </c>
      <c r="U124">
        <v>5901</v>
      </c>
      <c r="V124">
        <v>7727.4</v>
      </c>
      <c r="W124">
        <v>7718.2</v>
      </c>
      <c r="X124">
        <v>6589.2</v>
      </c>
      <c r="Y124">
        <v>6502.2</v>
      </c>
      <c r="Z124">
        <v>4688.5</v>
      </c>
      <c r="AA124">
        <v>3770.7</v>
      </c>
      <c r="AB124">
        <v>3562.9</v>
      </c>
      <c r="AC124">
        <v>2276.9</v>
      </c>
      <c r="AD124">
        <v>1662.1</v>
      </c>
      <c r="AE124">
        <v>608</v>
      </c>
      <c r="AG124">
        <v>16908</v>
      </c>
    </row>
    <row r="125" spans="1:34" x14ac:dyDescent="0.2">
      <c r="A125" t="s">
        <v>229</v>
      </c>
      <c r="B125" t="s">
        <v>230</v>
      </c>
      <c r="C125" t="s">
        <v>207</v>
      </c>
      <c r="D125" t="s">
        <v>5</v>
      </c>
      <c r="E125" t="s">
        <v>6</v>
      </c>
      <c r="F125" t="s">
        <v>7</v>
      </c>
      <c r="W125">
        <v>-0.3</v>
      </c>
    </row>
  </sheetData>
  <sortState ref="A6:AF208">
    <sortCondition ref="C6:C208"/>
  </sortState>
  <phoneticPr fontId="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zoomScale="90" workbookViewId="0">
      <selection activeCell="A14" sqref="A14"/>
    </sheetView>
  </sheetViews>
  <sheetFormatPr defaultRowHeight="12.75" x14ac:dyDescent="0.2"/>
  <cols>
    <col min="3" max="3" width="15.42578125" customWidth="1"/>
  </cols>
  <sheetData>
    <row r="1" spans="1:35" x14ac:dyDescent="0.2">
      <c r="D1" t="s">
        <v>241</v>
      </c>
    </row>
    <row r="2" spans="1:35" x14ac:dyDescent="0.2">
      <c r="D2" t="s">
        <v>256</v>
      </c>
    </row>
    <row r="5" spans="1:35" x14ac:dyDescent="0.2">
      <c r="D5" t="s">
        <v>1</v>
      </c>
      <c r="E5" t="s">
        <v>2</v>
      </c>
      <c r="F5" t="s">
        <v>3</v>
      </c>
      <c r="G5">
        <v>1986</v>
      </c>
      <c r="H5">
        <v>1989</v>
      </c>
      <c r="I5">
        <v>1990</v>
      </c>
      <c r="J5">
        <v>1991</v>
      </c>
      <c r="K5">
        <v>1992</v>
      </c>
      <c r="L5">
        <v>1993</v>
      </c>
      <c r="M5">
        <v>1994</v>
      </c>
      <c r="N5">
        <v>1995</v>
      </c>
      <c r="O5">
        <v>1996</v>
      </c>
      <c r="P5">
        <v>1997</v>
      </c>
      <c r="Q5">
        <v>1998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  <c r="AG5" t="s">
        <v>4</v>
      </c>
    </row>
    <row r="6" spans="1:35" x14ac:dyDescent="0.2">
      <c r="A6" t="s">
        <v>229</v>
      </c>
      <c r="B6" t="s">
        <v>231</v>
      </c>
      <c r="C6" t="s">
        <v>25</v>
      </c>
      <c r="D6" t="s">
        <v>5</v>
      </c>
      <c r="E6" t="s">
        <v>6</v>
      </c>
      <c r="F6" t="s">
        <v>7</v>
      </c>
      <c r="G6">
        <v>5574</v>
      </c>
      <c r="H6">
        <v>2960</v>
      </c>
      <c r="I6">
        <v>3201</v>
      </c>
      <c r="J6" s="1">
        <v>3257</v>
      </c>
      <c r="K6" s="1">
        <v>1650</v>
      </c>
      <c r="L6" s="1">
        <v>1536</v>
      </c>
      <c r="M6" s="1">
        <v>1260</v>
      </c>
      <c r="N6" s="1">
        <v>2800</v>
      </c>
      <c r="O6" s="1">
        <v>2632</v>
      </c>
      <c r="P6" s="1">
        <v>2804</v>
      </c>
      <c r="Q6" s="1">
        <v>2954</v>
      </c>
      <c r="R6" s="1">
        <v>3101</v>
      </c>
      <c r="S6" s="1">
        <v>3027</v>
      </c>
      <c r="T6" s="1">
        <v>2899</v>
      </c>
      <c r="U6" s="1">
        <v>3015</v>
      </c>
      <c r="V6" s="1">
        <v>3018</v>
      </c>
      <c r="W6" s="1">
        <v>3016</v>
      </c>
      <c r="X6" s="1">
        <v>1646</v>
      </c>
      <c r="Y6" s="1">
        <v>1645.2</v>
      </c>
      <c r="Z6" s="1">
        <v>442.9</v>
      </c>
      <c r="AA6" s="1"/>
      <c r="AB6" s="1"/>
      <c r="AG6">
        <v>2745.3</v>
      </c>
      <c r="AI6" s="1"/>
    </row>
    <row r="7" spans="1:35" x14ac:dyDescent="0.2">
      <c r="A7" t="s">
        <v>229</v>
      </c>
      <c r="B7" t="s">
        <v>231</v>
      </c>
      <c r="C7" t="s">
        <v>25</v>
      </c>
      <c r="D7" t="s">
        <v>10</v>
      </c>
      <c r="E7" t="s">
        <v>6</v>
      </c>
      <c r="F7" t="s">
        <v>11</v>
      </c>
      <c r="K7">
        <v>10.8</v>
      </c>
    </row>
    <row r="8" spans="1:35" x14ac:dyDescent="0.2">
      <c r="A8" t="s">
        <v>229</v>
      </c>
      <c r="B8" t="s">
        <v>231</v>
      </c>
      <c r="C8" t="s">
        <v>25</v>
      </c>
      <c r="D8" t="s">
        <v>10</v>
      </c>
      <c r="E8" t="s">
        <v>8</v>
      </c>
      <c r="F8" t="s">
        <v>12</v>
      </c>
      <c r="H8">
        <v>5291</v>
      </c>
      <c r="I8">
        <v>1595</v>
      </c>
      <c r="K8" s="1"/>
      <c r="L8" s="1"/>
    </row>
    <row r="9" spans="1:35" x14ac:dyDescent="0.2">
      <c r="A9" t="s">
        <v>229</v>
      </c>
      <c r="B9" t="s">
        <v>231</v>
      </c>
      <c r="C9" t="s">
        <v>25</v>
      </c>
      <c r="D9" t="s">
        <v>15</v>
      </c>
      <c r="E9" t="s">
        <v>6</v>
      </c>
      <c r="F9" t="s">
        <v>16</v>
      </c>
      <c r="H9">
        <v>26.7</v>
      </c>
      <c r="L9">
        <v>9</v>
      </c>
      <c r="M9">
        <v>10.5</v>
      </c>
      <c r="S9">
        <v>5.6</v>
      </c>
      <c r="T9">
        <v>5.4</v>
      </c>
      <c r="W9">
        <v>31</v>
      </c>
      <c r="X9">
        <v>19.399999999999999</v>
      </c>
      <c r="Y9">
        <v>11.2</v>
      </c>
      <c r="Z9">
        <v>45</v>
      </c>
      <c r="AA9">
        <v>157.1</v>
      </c>
      <c r="AB9">
        <v>215.3</v>
      </c>
      <c r="AC9">
        <v>233.8</v>
      </c>
      <c r="AD9">
        <v>221</v>
      </c>
      <c r="AE9">
        <v>230.45</v>
      </c>
      <c r="AG9">
        <v>224.6</v>
      </c>
    </row>
    <row r="10" spans="1:35" x14ac:dyDescent="0.2">
      <c r="A10" t="s">
        <v>229</v>
      </c>
      <c r="B10" t="s">
        <v>231</v>
      </c>
      <c r="C10" t="s">
        <v>37</v>
      </c>
      <c r="D10" t="s">
        <v>5</v>
      </c>
      <c r="E10" t="s">
        <v>6</v>
      </c>
      <c r="F10" t="s">
        <v>7</v>
      </c>
      <c r="G10">
        <v>10218</v>
      </c>
      <c r="H10">
        <v>9109.7000000000007</v>
      </c>
      <c r="I10">
        <v>8538.7999999999993</v>
      </c>
      <c r="J10">
        <v>9551.4</v>
      </c>
      <c r="K10">
        <v>9345</v>
      </c>
      <c r="L10">
        <v>13012</v>
      </c>
      <c r="M10">
        <v>11860.2</v>
      </c>
      <c r="N10">
        <v>11750.5</v>
      </c>
      <c r="O10">
        <v>9434</v>
      </c>
      <c r="P10">
        <v>9362</v>
      </c>
      <c r="Q10">
        <v>7986</v>
      </c>
      <c r="R10">
        <v>11286</v>
      </c>
      <c r="X10">
        <v>-0.1</v>
      </c>
      <c r="AG10">
        <v>10182.200000000001</v>
      </c>
      <c r="AI10" s="1"/>
    </row>
    <row r="11" spans="1:35" x14ac:dyDescent="0.2">
      <c r="A11" t="s">
        <v>229</v>
      </c>
      <c r="B11" t="s">
        <v>231</v>
      </c>
      <c r="C11" t="s">
        <v>37</v>
      </c>
      <c r="D11" t="s">
        <v>10</v>
      </c>
      <c r="E11" t="s">
        <v>8</v>
      </c>
      <c r="F11" t="s">
        <v>12</v>
      </c>
      <c r="H11">
        <v>46871</v>
      </c>
      <c r="I11">
        <v>29993.7</v>
      </c>
      <c r="K11">
        <v>48400</v>
      </c>
      <c r="L11">
        <v>48367</v>
      </c>
      <c r="M11">
        <v>18133.5</v>
      </c>
      <c r="N11">
        <v>11462</v>
      </c>
      <c r="O11">
        <v>15646.4</v>
      </c>
      <c r="P11">
        <v>-1245.2</v>
      </c>
      <c r="Q11">
        <v>16525.3</v>
      </c>
      <c r="R11">
        <v>11350.9</v>
      </c>
      <c r="S11">
        <v>7012.5</v>
      </c>
      <c r="T11">
        <v>4726.8</v>
      </c>
      <c r="U11">
        <v>188.9</v>
      </c>
      <c r="V11">
        <v>3624.5</v>
      </c>
      <c r="W11">
        <v>3060.2</v>
      </c>
      <c r="AC11">
        <v>-18</v>
      </c>
      <c r="AG11">
        <v>11629.6</v>
      </c>
      <c r="AI11" s="1"/>
    </row>
    <row r="12" spans="1:35" x14ac:dyDescent="0.2">
      <c r="A12" t="s">
        <v>229</v>
      </c>
      <c r="B12" t="s">
        <v>231</v>
      </c>
      <c r="C12" t="s">
        <v>37</v>
      </c>
      <c r="D12" t="s">
        <v>10</v>
      </c>
      <c r="E12" t="s">
        <v>13</v>
      </c>
      <c r="F12" t="s">
        <v>14</v>
      </c>
      <c r="H12">
        <v>1130</v>
      </c>
      <c r="I12">
        <v>660</v>
      </c>
      <c r="K12">
        <v>750</v>
      </c>
      <c r="L12">
        <v>764</v>
      </c>
      <c r="M12">
        <v>39.200000000000003</v>
      </c>
      <c r="R12">
        <v>97.2</v>
      </c>
      <c r="AG12">
        <v>32.4</v>
      </c>
    </row>
    <row r="13" spans="1:35" x14ac:dyDescent="0.2">
      <c r="A13" t="s">
        <v>229</v>
      </c>
      <c r="B13" t="s">
        <v>231</v>
      </c>
      <c r="C13" t="s">
        <v>37</v>
      </c>
      <c r="D13" t="s">
        <v>15</v>
      </c>
      <c r="E13" t="s">
        <v>6</v>
      </c>
      <c r="F13" t="s">
        <v>16</v>
      </c>
      <c r="H13">
        <v>184</v>
      </c>
      <c r="I13">
        <v>167.4</v>
      </c>
      <c r="J13" s="1"/>
      <c r="K13" s="1">
        <v>220</v>
      </c>
      <c r="L13" s="1">
        <v>235</v>
      </c>
      <c r="M13" s="1">
        <v>232</v>
      </c>
      <c r="N13" s="1">
        <v>210.4</v>
      </c>
      <c r="O13" s="1">
        <v>122.4</v>
      </c>
      <c r="P13" s="1">
        <v>131.1</v>
      </c>
      <c r="Q13" s="1">
        <v>133.6</v>
      </c>
      <c r="R13" s="1">
        <v>17.899999999999999</v>
      </c>
      <c r="S13" s="1"/>
      <c r="T13" s="1"/>
      <c r="U13" s="1"/>
      <c r="V13" s="1"/>
      <c r="W13" s="1"/>
      <c r="X13" s="1">
        <v>-0.3</v>
      </c>
      <c r="Y13" s="1"/>
      <c r="Z13" s="1"/>
      <c r="AA13" s="1"/>
      <c r="AB13" s="1"/>
      <c r="AC13" s="1"/>
      <c r="AG13" s="1"/>
    </row>
    <row r="14" spans="1:35" x14ac:dyDescent="0.2">
      <c r="A14" t="s">
        <v>229</v>
      </c>
      <c r="B14" t="s">
        <v>231</v>
      </c>
      <c r="C14" t="s">
        <v>37</v>
      </c>
      <c r="D14" t="s">
        <v>15</v>
      </c>
      <c r="E14" t="s">
        <v>13</v>
      </c>
      <c r="F14" t="s">
        <v>18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>
        <v>-1</v>
      </c>
      <c r="Y14" s="1"/>
      <c r="Z14" s="1"/>
      <c r="AA14" s="1"/>
    </row>
    <row r="15" spans="1:35" x14ac:dyDescent="0.2">
      <c r="A15" t="s">
        <v>229</v>
      </c>
      <c r="B15" t="s">
        <v>231</v>
      </c>
      <c r="C15" t="s">
        <v>37</v>
      </c>
      <c r="D15" t="s">
        <v>19</v>
      </c>
      <c r="E15" t="s">
        <v>6</v>
      </c>
      <c r="F15" t="s">
        <v>20</v>
      </c>
      <c r="X15">
        <v>-0.3</v>
      </c>
    </row>
    <row r="16" spans="1:35" x14ac:dyDescent="0.2">
      <c r="A16" t="s">
        <v>229</v>
      </c>
      <c r="B16" t="s">
        <v>231</v>
      </c>
      <c r="C16" t="s">
        <v>42</v>
      </c>
      <c r="D16" t="s">
        <v>5</v>
      </c>
      <c r="E16" t="s">
        <v>6</v>
      </c>
      <c r="F16" t="s">
        <v>7</v>
      </c>
      <c r="AB16">
        <v>-1.5</v>
      </c>
      <c r="AC16">
        <v>-6</v>
      </c>
      <c r="AD16">
        <v>-8</v>
      </c>
      <c r="AE16">
        <v>-11</v>
      </c>
    </row>
    <row r="17" spans="1:35" x14ac:dyDescent="0.2">
      <c r="A17" t="s">
        <v>229</v>
      </c>
      <c r="B17" t="s">
        <v>231</v>
      </c>
      <c r="C17" t="s">
        <v>47</v>
      </c>
      <c r="D17" t="s">
        <v>5</v>
      </c>
      <c r="E17" t="s">
        <v>6</v>
      </c>
      <c r="F17" t="s">
        <v>7</v>
      </c>
      <c r="G17">
        <v>11540</v>
      </c>
      <c r="H17">
        <v>20700</v>
      </c>
      <c r="I17">
        <v>20687.599999999999</v>
      </c>
      <c r="J17">
        <v>26017.8</v>
      </c>
      <c r="K17">
        <v>24941</v>
      </c>
      <c r="L17">
        <v>31658</v>
      </c>
      <c r="M17">
        <v>50809</v>
      </c>
      <c r="N17">
        <v>46671.6</v>
      </c>
      <c r="O17">
        <v>44016.2</v>
      </c>
      <c r="P17">
        <v>50323.8</v>
      </c>
      <c r="Q17">
        <v>55401.8</v>
      </c>
      <c r="R17">
        <v>44739.4</v>
      </c>
      <c r="S17">
        <v>39962.800000000003</v>
      </c>
      <c r="T17">
        <v>36167.199999999997</v>
      </c>
      <c r="U17">
        <v>32269</v>
      </c>
      <c r="V17">
        <v>29964.400000000001</v>
      </c>
      <c r="W17">
        <v>25264</v>
      </c>
      <c r="X17">
        <v>18700.2</v>
      </c>
      <c r="Y17">
        <v>13060.1</v>
      </c>
      <c r="Z17">
        <v>6085.1</v>
      </c>
      <c r="AA17">
        <v>531.79999999999995</v>
      </c>
      <c r="AB17">
        <v>547.4</v>
      </c>
      <c r="AC17">
        <v>1180.5999999999999</v>
      </c>
      <c r="AD17">
        <v>339</v>
      </c>
      <c r="AE17">
        <v>270.39999999999998</v>
      </c>
      <c r="AF17">
        <v>-174.6</v>
      </c>
      <c r="AG17">
        <v>47003.9</v>
      </c>
      <c r="AI17" s="1"/>
    </row>
    <row r="18" spans="1:35" x14ac:dyDescent="0.2">
      <c r="A18" t="s">
        <v>229</v>
      </c>
      <c r="B18" t="s">
        <v>231</v>
      </c>
      <c r="C18" t="s">
        <v>47</v>
      </c>
      <c r="D18" t="s">
        <v>5</v>
      </c>
      <c r="E18" t="s">
        <v>8</v>
      </c>
      <c r="F18" t="s">
        <v>9</v>
      </c>
      <c r="G18">
        <v>11200</v>
      </c>
      <c r="H18">
        <v>10600</v>
      </c>
      <c r="I18">
        <v>10800</v>
      </c>
      <c r="J18" s="1">
        <v>10800</v>
      </c>
      <c r="K18" s="1">
        <v>11000</v>
      </c>
      <c r="L18">
        <v>12400</v>
      </c>
      <c r="M18">
        <v>21550</v>
      </c>
      <c r="N18" s="1">
        <v>37514</v>
      </c>
      <c r="O18" s="1">
        <v>40269</v>
      </c>
      <c r="P18" s="1">
        <v>45196</v>
      </c>
      <c r="Q18" s="1">
        <v>28020</v>
      </c>
      <c r="R18" s="1">
        <v>22732</v>
      </c>
      <c r="S18" s="1">
        <v>16214</v>
      </c>
      <c r="T18" s="1">
        <v>11484</v>
      </c>
      <c r="U18" s="1">
        <v>7408.1</v>
      </c>
      <c r="V18" s="1">
        <v>5653.4</v>
      </c>
      <c r="W18" s="1">
        <v>3423.6</v>
      </c>
      <c r="X18" s="1">
        <v>5475.8</v>
      </c>
      <c r="Y18" s="1">
        <v>995</v>
      </c>
      <c r="Z18" s="1">
        <v>988.3</v>
      </c>
      <c r="AA18" s="1">
        <v>977.3</v>
      </c>
      <c r="AB18" s="1">
        <v>985.9</v>
      </c>
      <c r="AC18" s="1"/>
      <c r="AE18">
        <v>-0.8</v>
      </c>
      <c r="AF18">
        <v>-0.4</v>
      </c>
      <c r="AG18">
        <v>40993</v>
      </c>
      <c r="AI18" s="1"/>
    </row>
    <row r="19" spans="1:35" x14ac:dyDescent="0.2">
      <c r="A19" t="s">
        <v>229</v>
      </c>
      <c r="B19" t="s">
        <v>231</v>
      </c>
      <c r="C19" t="s">
        <v>47</v>
      </c>
      <c r="D19" t="s">
        <v>10</v>
      </c>
      <c r="E19" t="s">
        <v>6</v>
      </c>
      <c r="F19" t="s">
        <v>11</v>
      </c>
      <c r="N19">
        <v>35</v>
      </c>
      <c r="O19">
        <v>17</v>
      </c>
      <c r="P19">
        <v>27</v>
      </c>
      <c r="Q19">
        <v>26</v>
      </c>
      <c r="R19">
        <v>27</v>
      </c>
      <c r="S19">
        <v>27</v>
      </c>
      <c r="T19">
        <v>27</v>
      </c>
      <c r="U19">
        <v>27</v>
      </c>
      <c r="V19">
        <v>21.3</v>
      </c>
      <c r="W19">
        <v>20.8</v>
      </c>
      <c r="X19">
        <v>20.3</v>
      </c>
      <c r="Y19">
        <v>19.5</v>
      </c>
      <c r="Z19">
        <v>4</v>
      </c>
      <c r="AG19">
        <v>26.7</v>
      </c>
    </row>
    <row r="20" spans="1:35" x14ac:dyDescent="0.2">
      <c r="A20" t="s">
        <v>229</v>
      </c>
      <c r="B20" t="s">
        <v>231</v>
      </c>
      <c r="C20" t="s">
        <v>47</v>
      </c>
      <c r="D20" t="s">
        <v>10</v>
      </c>
      <c r="E20" t="s">
        <v>8</v>
      </c>
      <c r="F20" t="s">
        <v>12</v>
      </c>
      <c r="H20">
        <v>29810</v>
      </c>
      <c r="K20" s="1"/>
      <c r="N20" s="1"/>
      <c r="P20" s="1"/>
      <c r="Q20">
        <v>35090</v>
      </c>
      <c r="R20">
        <v>32899.9</v>
      </c>
      <c r="S20" s="1">
        <v>29449.200000000001</v>
      </c>
      <c r="T20" s="1">
        <v>15633.2</v>
      </c>
      <c r="U20" s="1">
        <v>3311</v>
      </c>
      <c r="V20" s="1">
        <v>20020.3</v>
      </c>
      <c r="W20" s="1">
        <v>3885.8</v>
      </c>
      <c r="X20" s="1">
        <v>1060.3</v>
      </c>
      <c r="Y20" s="1">
        <v>775</v>
      </c>
      <c r="Z20" s="1">
        <v>265.10000000000002</v>
      </c>
      <c r="AA20" s="1">
        <v>219.2</v>
      </c>
      <c r="AB20" s="1">
        <v>86.8</v>
      </c>
      <c r="AC20">
        <v>282.60000000000002</v>
      </c>
      <c r="AD20">
        <v>258.7</v>
      </c>
      <c r="AE20">
        <v>219.5</v>
      </c>
      <c r="AF20">
        <v>219.7</v>
      </c>
      <c r="AG20">
        <v>32479.7</v>
      </c>
      <c r="AI20" s="1"/>
    </row>
    <row r="21" spans="1:35" x14ac:dyDescent="0.2">
      <c r="A21" t="s">
        <v>229</v>
      </c>
      <c r="B21" t="s">
        <v>231</v>
      </c>
      <c r="C21" t="s">
        <v>47</v>
      </c>
      <c r="D21" t="s">
        <v>10</v>
      </c>
      <c r="E21" t="s">
        <v>13</v>
      </c>
      <c r="F21" t="s">
        <v>14</v>
      </c>
      <c r="I21">
        <v>44</v>
      </c>
      <c r="J21">
        <v>50.6</v>
      </c>
      <c r="K21">
        <v>20</v>
      </c>
      <c r="L21">
        <v>19.5</v>
      </c>
      <c r="O21">
        <v>99.4</v>
      </c>
      <c r="P21">
        <v>104.4</v>
      </c>
      <c r="Q21">
        <v>134.9</v>
      </c>
      <c r="R21">
        <v>122.5</v>
      </c>
      <c r="S21">
        <v>80.900000000000006</v>
      </c>
      <c r="T21">
        <v>39</v>
      </c>
      <c r="U21">
        <v>120.6</v>
      </c>
      <c r="V21">
        <v>86.8</v>
      </c>
      <c r="W21">
        <v>105.6</v>
      </c>
      <c r="X21">
        <v>77.900000000000006</v>
      </c>
      <c r="Y21">
        <v>77.900000000000006</v>
      </c>
      <c r="Z21">
        <v>77.900000000000006</v>
      </c>
      <c r="AA21">
        <v>77.8</v>
      </c>
      <c r="AB21">
        <v>77.8</v>
      </c>
      <c r="AG21">
        <v>112.8</v>
      </c>
    </row>
    <row r="22" spans="1:35" x14ac:dyDescent="0.2">
      <c r="A22" t="s">
        <v>229</v>
      </c>
      <c r="B22" t="s">
        <v>231</v>
      </c>
      <c r="C22" t="s">
        <v>47</v>
      </c>
      <c r="D22" t="s">
        <v>15</v>
      </c>
      <c r="E22" t="s">
        <v>6</v>
      </c>
      <c r="F22" t="s">
        <v>16</v>
      </c>
      <c r="H22">
        <v>621.5</v>
      </c>
      <c r="J22">
        <v>313.5</v>
      </c>
      <c r="K22">
        <v>305.8</v>
      </c>
      <c r="L22">
        <v>698.6</v>
      </c>
      <c r="M22">
        <v>1308</v>
      </c>
      <c r="N22">
        <v>687.5</v>
      </c>
      <c r="O22">
        <v>896.5</v>
      </c>
      <c r="P22">
        <v>1526.3</v>
      </c>
      <c r="Q22">
        <v>971.6</v>
      </c>
      <c r="R22">
        <v>4044</v>
      </c>
      <c r="S22">
        <v>5939.8</v>
      </c>
      <c r="T22">
        <v>7022</v>
      </c>
      <c r="U22">
        <v>8650.5</v>
      </c>
      <c r="V22">
        <v>11745.2</v>
      </c>
      <c r="W22">
        <v>15447.1</v>
      </c>
      <c r="X22">
        <v>18101.2</v>
      </c>
      <c r="Y22" s="1">
        <v>24265.200000000001</v>
      </c>
      <c r="Z22" s="1">
        <v>27482.400000000001</v>
      </c>
      <c r="AA22" s="1">
        <v>24985</v>
      </c>
      <c r="AB22" s="1">
        <v>28200.6</v>
      </c>
      <c r="AC22" s="1">
        <v>30043.3</v>
      </c>
      <c r="AD22" s="1">
        <v>32106.07</v>
      </c>
      <c r="AE22" s="1">
        <v>34413.51</v>
      </c>
      <c r="AF22" s="1">
        <v>26598.7</v>
      </c>
      <c r="AG22" s="1">
        <v>29122</v>
      </c>
      <c r="AI22" s="1"/>
    </row>
    <row r="23" spans="1:35" x14ac:dyDescent="0.2">
      <c r="A23" t="s">
        <v>229</v>
      </c>
      <c r="B23" t="s">
        <v>231</v>
      </c>
      <c r="C23" t="s">
        <v>47</v>
      </c>
      <c r="D23" t="s">
        <v>19</v>
      </c>
      <c r="E23" t="s">
        <v>6</v>
      </c>
      <c r="F23" t="s">
        <v>20</v>
      </c>
      <c r="J23" s="1">
        <v>64.2</v>
      </c>
      <c r="K23" s="1"/>
      <c r="L23" s="1"/>
      <c r="M23" s="1"/>
      <c r="N23" s="1">
        <v>171</v>
      </c>
      <c r="O23" s="1">
        <v>660</v>
      </c>
      <c r="P23" s="1">
        <v>876</v>
      </c>
      <c r="Q23" s="1">
        <v>1398</v>
      </c>
      <c r="R23" s="1">
        <v>876</v>
      </c>
      <c r="S23" s="1">
        <v>1438.2</v>
      </c>
      <c r="T23" s="1">
        <v>1391.4</v>
      </c>
      <c r="U23" s="1">
        <v>744</v>
      </c>
      <c r="V23" s="1">
        <v>558.4</v>
      </c>
      <c r="W23" s="1">
        <v>316.89999999999998</v>
      </c>
      <c r="X23" s="1">
        <v>322.8</v>
      </c>
      <c r="Y23" s="1">
        <v>581.5</v>
      </c>
      <c r="Z23" s="1">
        <v>411.8</v>
      </c>
      <c r="AA23" s="1">
        <v>382.7</v>
      </c>
      <c r="AB23">
        <v>241.9</v>
      </c>
      <c r="AC23">
        <v>201.7</v>
      </c>
      <c r="AD23">
        <v>174.8</v>
      </c>
      <c r="AE23">
        <v>149.80000000000001</v>
      </c>
      <c r="AF23">
        <v>100</v>
      </c>
      <c r="AG23">
        <v>776.3</v>
      </c>
    </row>
    <row r="24" spans="1:35" x14ac:dyDescent="0.2">
      <c r="A24" t="s">
        <v>229</v>
      </c>
      <c r="B24" t="s">
        <v>231</v>
      </c>
      <c r="C24" t="s">
        <v>56</v>
      </c>
      <c r="D24" t="s">
        <v>5</v>
      </c>
      <c r="E24" t="s">
        <v>6</v>
      </c>
      <c r="F24" t="s">
        <v>7</v>
      </c>
      <c r="G24">
        <v>930</v>
      </c>
      <c r="H24">
        <v>930</v>
      </c>
      <c r="N24" s="1">
        <v>765</v>
      </c>
      <c r="O24" s="1">
        <v>242</v>
      </c>
      <c r="P24" s="1">
        <v>203</v>
      </c>
      <c r="Q24">
        <v>112</v>
      </c>
      <c r="R24">
        <v>106</v>
      </c>
      <c r="S24" s="1">
        <v>77</v>
      </c>
      <c r="T24">
        <v>290.8</v>
      </c>
      <c r="U24">
        <v>299</v>
      </c>
      <c r="V24" s="1">
        <v>587.4</v>
      </c>
      <c r="X24" s="1"/>
      <c r="AG24">
        <v>403.3</v>
      </c>
    </row>
    <row r="25" spans="1:35" x14ac:dyDescent="0.2">
      <c r="A25" t="s">
        <v>229</v>
      </c>
      <c r="B25" t="s">
        <v>231</v>
      </c>
      <c r="C25" t="s">
        <v>56</v>
      </c>
      <c r="D25" t="s">
        <v>5</v>
      </c>
      <c r="E25" t="s">
        <v>8</v>
      </c>
      <c r="F25" t="s">
        <v>9</v>
      </c>
      <c r="G25">
        <v>90</v>
      </c>
      <c r="H25">
        <v>90</v>
      </c>
    </row>
    <row r="26" spans="1:35" x14ac:dyDescent="0.2">
      <c r="A26" t="s">
        <v>229</v>
      </c>
      <c r="B26" t="s">
        <v>231</v>
      </c>
      <c r="C26" t="s">
        <v>56</v>
      </c>
      <c r="D26" t="s">
        <v>10</v>
      </c>
      <c r="E26" t="s">
        <v>8</v>
      </c>
      <c r="F26" t="s">
        <v>12</v>
      </c>
      <c r="H26">
        <v>440</v>
      </c>
      <c r="J26" s="1"/>
      <c r="K26" s="1"/>
      <c r="L26" s="1"/>
      <c r="M26" s="1"/>
      <c r="N26" s="1">
        <v>374</v>
      </c>
      <c r="O26" s="1">
        <v>1232</v>
      </c>
      <c r="P26" s="1">
        <v>1309</v>
      </c>
      <c r="Q26" s="1">
        <v>1424.5</v>
      </c>
      <c r="R26">
        <v>1386</v>
      </c>
      <c r="S26">
        <v>1045</v>
      </c>
      <c r="T26">
        <v>2077.9</v>
      </c>
      <c r="U26">
        <v>2027.3</v>
      </c>
      <c r="V26">
        <v>1585.2</v>
      </c>
      <c r="W26">
        <v>2198.9</v>
      </c>
      <c r="X26">
        <v>191.4</v>
      </c>
      <c r="AG26">
        <v>1285.2</v>
      </c>
      <c r="AI26" s="1"/>
    </row>
    <row r="27" spans="1:35" x14ac:dyDescent="0.2">
      <c r="A27" t="s">
        <v>229</v>
      </c>
      <c r="B27" t="s">
        <v>231</v>
      </c>
      <c r="C27" t="s">
        <v>56</v>
      </c>
      <c r="D27" t="s">
        <v>10</v>
      </c>
      <c r="E27" t="s">
        <v>13</v>
      </c>
      <c r="F27" t="s">
        <v>14</v>
      </c>
      <c r="H27">
        <v>15</v>
      </c>
      <c r="K27" s="1"/>
      <c r="L27" s="1"/>
      <c r="N27" s="1">
        <v>10</v>
      </c>
      <c r="O27" s="1">
        <v>10</v>
      </c>
      <c r="P27" s="1">
        <v>10</v>
      </c>
      <c r="Q27" s="1">
        <v>9</v>
      </c>
      <c r="R27">
        <v>9</v>
      </c>
      <c r="S27">
        <v>5.0999999999999996</v>
      </c>
      <c r="T27">
        <v>7</v>
      </c>
      <c r="AG27">
        <v>7.7</v>
      </c>
    </row>
    <row r="28" spans="1:35" x14ac:dyDescent="0.2">
      <c r="A28" t="s">
        <v>229</v>
      </c>
      <c r="B28" t="s">
        <v>231</v>
      </c>
      <c r="C28" t="s">
        <v>56</v>
      </c>
      <c r="D28" t="s">
        <v>15</v>
      </c>
      <c r="E28" t="s">
        <v>6</v>
      </c>
      <c r="F28" t="s">
        <v>16</v>
      </c>
      <c r="AA28">
        <v>21.7</v>
      </c>
      <c r="AB28">
        <v>27.7</v>
      </c>
      <c r="AC28">
        <v>27.4</v>
      </c>
      <c r="AD28">
        <v>26.4</v>
      </c>
      <c r="AE28">
        <v>28.66</v>
      </c>
      <c r="AF28">
        <v>31.84</v>
      </c>
      <c r="AG28">
        <v>27.6</v>
      </c>
    </row>
    <row r="29" spans="1:35" x14ac:dyDescent="0.2">
      <c r="A29" t="s">
        <v>229</v>
      </c>
      <c r="B29" t="s">
        <v>231</v>
      </c>
      <c r="C29" t="s">
        <v>56</v>
      </c>
      <c r="D29" t="s">
        <v>19</v>
      </c>
      <c r="E29" t="s">
        <v>6</v>
      </c>
      <c r="F29" t="s">
        <v>20</v>
      </c>
      <c r="J29">
        <v>192</v>
      </c>
      <c r="N29">
        <v>120</v>
      </c>
      <c r="AG29">
        <v>30</v>
      </c>
    </row>
    <row r="30" spans="1:35" x14ac:dyDescent="0.2">
      <c r="A30" t="s">
        <v>229</v>
      </c>
      <c r="B30" t="s">
        <v>231</v>
      </c>
      <c r="C30" t="s">
        <v>79</v>
      </c>
      <c r="D30" t="s">
        <v>5</v>
      </c>
      <c r="E30" t="s">
        <v>6</v>
      </c>
      <c r="F30" t="s">
        <v>7</v>
      </c>
      <c r="G30">
        <v>2202</v>
      </c>
      <c r="H30">
        <v>4317</v>
      </c>
      <c r="K30">
        <v>6096.8</v>
      </c>
      <c r="L30">
        <v>11438.8</v>
      </c>
      <c r="M30">
        <v>16646</v>
      </c>
      <c r="N30">
        <v>21779.599999999999</v>
      </c>
      <c r="O30">
        <v>22459.599999999999</v>
      </c>
      <c r="P30">
        <v>23658</v>
      </c>
      <c r="Q30">
        <v>20012.8</v>
      </c>
      <c r="R30">
        <v>22498.6</v>
      </c>
      <c r="S30">
        <v>20403.8</v>
      </c>
      <c r="T30">
        <v>18689.2</v>
      </c>
      <c r="U30">
        <v>16883.7</v>
      </c>
      <c r="V30">
        <v>15008.2</v>
      </c>
      <c r="W30">
        <v>13047.3</v>
      </c>
      <c r="X30">
        <v>11259.9</v>
      </c>
      <c r="Y30">
        <v>6889.8</v>
      </c>
      <c r="Z30">
        <v>2294.6999999999998</v>
      </c>
      <c r="AA30">
        <v>672.5</v>
      </c>
      <c r="AC30">
        <v>318.3</v>
      </c>
      <c r="AE30">
        <v>-15.4</v>
      </c>
      <c r="AF30">
        <v>-19.8</v>
      </c>
      <c r="AG30">
        <v>22632.400000000001</v>
      </c>
      <c r="AI30" s="1"/>
    </row>
    <row r="31" spans="1:35" x14ac:dyDescent="0.2">
      <c r="A31" t="s">
        <v>229</v>
      </c>
      <c r="B31" t="s">
        <v>231</v>
      </c>
      <c r="C31" t="s">
        <v>79</v>
      </c>
      <c r="D31" t="s">
        <v>5</v>
      </c>
      <c r="E31" t="s">
        <v>8</v>
      </c>
      <c r="F31" t="s">
        <v>9</v>
      </c>
      <c r="K31">
        <v>348</v>
      </c>
      <c r="L31">
        <v>261</v>
      </c>
      <c r="M31">
        <v>396</v>
      </c>
      <c r="N31">
        <v>241</v>
      </c>
      <c r="O31">
        <v>305</v>
      </c>
      <c r="P31">
        <v>320.5</v>
      </c>
      <c r="AG31">
        <v>288.8</v>
      </c>
    </row>
    <row r="32" spans="1:35" x14ac:dyDescent="0.2">
      <c r="A32" t="s">
        <v>229</v>
      </c>
      <c r="B32" t="s">
        <v>231</v>
      </c>
      <c r="C32" t="s">
        <v>79</v>
      </c>
      <c r="D32" t="s">
        <v>10</v>
      </c>
      <c r="E32" t="s">
        <v>8</v>
      </c>
      <c r="F32" t="s">
        <v>12</v>
      </c>
      <c r="H32">
        <v>4757.5</v>
      </c>
      <c r="K32">
        <v>1958</v>
      </c>
      <c r="M32">
        <v>8432.6</v>
      </c>
      <c r="P32">
        <v>7876</v>
      </c>
      <c r="Q32">
        <v>6614.4</v>
      </c>
      <c r="R32">
        <v>15896.9</v>
      </c>
      <c r="S32">
        <v>12147.3</v>
      </c>
      <c r="T32">
        <v>9318.1</v>
      </c>
      <c r="U32">
        <v>10461</v>
      </c>
      <c r="V32">
        <v>10778.3</v>
      </c>
      <c r="W32">
        <v>7459.1</v>
      </c>
      <c r="X32">
        <v>1660.5</v>
      </c>
      <c r="Y32">
        <v>1127.5</v>
      </c>
      <c r="Z32">
        <v>707.3</v>
      </c>
      <c r="AA32">
        <v>680.5</v>
      </c>
      <c r="AB32">
        <v>39.1</v>
      </c>
      <c r="AG32">
        <v>11552.9</v>
      </c>
      <c r="AI32" s="1"/>
    </row>
    <row r="33" spans="1:35" x14ac:dyDescent="0.2">
      <c r="A33" t="s">
        <v>229</v>
      </c>
      <c r="B33" t="s">
        <v>231</v>
      </c>
      <c r="C33" t="s">
        <v>79</v>
      </c>
      <c r="D33" t="s">
        <v>10</v>
      </c>
      <c r="E33" t="s">
        <v>13</v>
      </c>
      <c r="F33" t="s">
        <v>14</v>
      </c>
      <c r="H33">
        <v>46.7</v>
      </c>
      <c r="K33">
        <v>48.3</v>
      </c>
      <c r="L33">
        <v>55.9</v>
      </c>
    </row>
    <row r="34" spans="1:35" x14ac:dyDescent="0.2">
      <c r="A34" t="s">
        <v>229</v>
      </c>
      <c r="B34" t="s">
        <v>231</v>
      </c>
      <c r="C34" t="s">
        <v>79</v>
      </c>
      <c r="D34" t="s">
        <v>15</v>
      </c>
      <c r="E34" t="s">
        <v>6</v>
      </c>
      <c r="F34" t="s">
        <v>16</v>
      </c>
      <c r="H34">
        <v>118.9</v>
      </c>
      <c r="K34">
        <v>205.8</v>
      </c>
      <c r="L34">
        <v>265</v>
      </c>
      <c r="M34">
        <v>266</v>
      </c>
      <c r="N34">
        <v>314.2</v>
      </c>
      <c r="O34">
        <v>280.39999999999998</v>
      </c>
      <c r="P34">
        <v>346.6</v>
      </c>
      <c r="Q34">
        <v>582.29999999999995</v>
      </c>
      <c r="R34">
        <v>583.70000000000005</v>
      </c>
      <c r="S34">
        <v>773.3</v>
      </c>
      <c r="T34">
        <v>817.7</v>
      </c>
      <c r="U34">
        <v>803.3</v>
      </c>
      <c r="V34">
        <v>1056.9000000000001</v>
      </c>
      <c r="W34">
        <v>1356.9</v>
      </c>
      <c r="X34">
        <v>1313.4</v>
      </c>
      <c r="Y34">
        <v>1589</v>
      </c>
      <c r="Z34">
        <v>2211.6999999999998</v>
      </c>
      <c r="AA34">
        <v>2258.1999999999998</v>
      </c>
      <c r="AB34">
        <v>2562.1</v>
      </c>
      <c r="AC34">
        <v>2236.8000000000002</v>
      </c>
      <c r="AD34">
        <v>1503.97</v>
      </c>
      <c r="AE34">
        <v>1565.4</v>
      </c>
      <c r="AF34">
        <v>1352.05</v>
      </c>
      <c r="AG34">
        <v>2399.5</v>
      </c>
      <c r="AI34" s="1"/>
    </row>
    <row r="35" spans="1:35" x14ac:dyDescent="0.2">
      <c r="A35" t="s">
        <v>229</v>
      </c>
      <c r="B35" t="s">
        <v>231</v>
      </c>
      <c r="C35" t="s">
        <v>100</v>
      </c>
      <c r="D35" t="s">
        <v>5</v>
      </c>
      <c r="E35" t="s">
        <v>6</v>
      </c>
      <c r="F35" t="s">
        <v>7</v>
      </c>
      <c r="G35">
        <v>8609</v>
      </c>
      <c r="H35">
        <v>9346</v>
      </c>
      <c r="I35">
        <v>10576</v>
      </c>
      <c r="J35">
        <v>9784</v>
      </c>
      <c r="K35">
        <v>9964</v>
      </c>
      <c r="L35">
        <v>12525</v>
      </c>
      <c r="M35">
        <v>15417</v>
      </c>
      <c r="N35">
        <v>15737</v>
      </c>
      <c r="O35">
        <v>8959</v>
      </c>
      <c r="P35">
        <v>8431</v>
      </c>
      <c r="Q35">
        <v>5252</v>
      </c>
      <c r="R35">
        <v>5530</v>
      </c>
      <c r="S35">
        <v>7546</v>
      </c>
      <c r="T35">
        <v>6636</v>
      </c>
      <c r="U35">
        <v>5653</v>
      </c>
      <c r="V35">
        <v>8694</v>
      </c>
      <c r="W35">
        <v>8044</v>
      </c>
      <c r="X35">
        <v>5201</v>
      </c>
      <c r="AA35">
        <v>-0.7</v>
      </c>
      <c r="AG35">
        <v>11042.3</v>
      </c>
      <c r="AI35" s="1"/>
    </row>
    <row r="36" spans="1:35" x14ac:dyDescent="0.2">
      <c r="A36" t="s">
        <v>229</v>
      </c>
      <c r="B36" t="s">
        <v>231</v>
      </c>
      <c r="C36" t="s">
        <v>100</v>
      </c>
      <c r="D36" t="s">
        <v>10</v>
      </c>
      <c r="E36" t="s">
        <v>8</v>
      </c>
      <c r="F36" t="s">
        <v>12</v>
      </c>
      <c r="H36">
        <v>4668.3999999999996</v>
      </c>
    </row>
    <row r="37" spans="1:35" x14ac:dyDescent="0.2">
      <c r="A37" t="s">
        <v>229</v>
      </c>
      <c r="B37" t="s">
        <v>231</v>
      </c>
      <c r="C37" t="s">
        <v>100</v>
      </c>
      <c r="D37" t="s">
        <v>15</v>
      </c>
      <c r="E37" t="s">
        <v>6</v>
      </c>
      <c r="F37" t="s">
        <v>16</v>
      </c>
      <c r="H37">
        <v>208.5</v>
      </c>
      <c r="I37">
        <v>138.30000000000001</v>
      </c>
      <c r="J37">
        <v>160.5</v>
      </c>
      <c r="K37">
        <v>103</v>
      </c>
      <c r="L37">
        <v>158.1</v>
      </c>
      <c r="M37">
        <v>126.4</v>
      </c>
      <c r="N37">
        <v>117.8</v>
      </c>
      <c r="O37">
        <v>296.7</v>
      </c>
      <c r="P37">
        <v>303.3</v>
      </c>
      <c r="Q37">
        <v>238.5</v>
      </c>
      <c r="R37">
        <v>329</v>
      </c>
      <c r="S37">
        <v>237.1</v>
      </c>
      <c r="T37">
        <v>176.2</v>
      </c>
      <c r="U37">
        <v>272.10000000000002</v>
      </c>
      <c r="V37">
        <v>281.39999999999998</v>
      </c>
      <c r="W37">
        <v>281.39999999999998</v>
      </c>
      <c r="X37">
        <v>482.7</v>
      </c>
      <c r="Y37">
        <v>687.8</v>
      </c>
      <c r="Z37">
        <v>778.3</v>
      </c>
      <c r="AA37">
        <v>771.2</v>
      </c>
      <c r="AB37">
        <v>699.9</v>
      </c>
      <c r="AC37">
        <v>694</v>
      </c>
      <c r="AD37">
        <v>649.70000000000005</v>
      </c>
      <c r="AE37">
        <v>298.32</v>
      </c>
      <c r="AF37">
        <v>317.08</v>
      </c>
      <c r="AG37">
        <v>697</v>
      </c>
      <c r="AH37" s="1"/>
    </row>
    <row r="38" spans="1:35" x14ac:dyDescent="0.2">
      <c r="A38" t="s">
        <v>229</v>
      </c>
      <c r="B38" t="s">
        <v>231</v>
      </c>
      <c r="C38" t="s">
        <v>123</v>
      </c>
      <c r="D38" t="s">
        <v>5</v>
      </c>
      <c r="E38" t="s">
        <v>6</v>
      </c>
      <c r="F38" t="s">
        <v>7</v>
      </c>
      <c r="G38">
        <v>1405</v>
      </c>
      <c r="H38">
        <v>8249</v>
      </c>
      <c r="K38">
        <v>9686</v>
      </c>
      <c r="L38">
        <v>8507</v>
      </c>
      <c r="M38">
        <v>8836</v>
      </c>
      <c r="N38">
        <v>9746</v>
      </c>
      <c r="O38">
        <v>8621</v>
      </c>
      <c r="P38">
        <v>9239</v>
      </c>
      <c r="Q38">
        <v>5528</v>
      </c>
      <c r="R38">
        <v>7238</v>
      </c>
      <c r="S38">
        <v>7388</v>
      </c>
      <c r="T38">
        <v>7526</v>
      </c>
      <c r="U38">
        <v>7507</v>
      </c>
      <c r="V38">
        <v>6838</v>
      </c>
      <c r="W38">
        <v>9152</v>
      </c>
      <c r="X38">
        <v>3518</v>
      </c>
      <c r="Y38">
        <v>4601</v>
      </c>
      <c r="Z38">
        <v>1380</v>
      </c>
      <c r="AA38">
        <v>1380</v>
      </c>
      <c r="AB38">
        <v>1380</v>
      </c>
      <c r="AG38">
        <v>9202</v>
      </c>
      <c r="AI38" s="1"/>
    </row>
    <row r="39" spans="1:35" x14ac:dyDescent="0.2">
      <c r="A39" t="s">
        <v>229</v>
      </c>
      <c r="B39" t="s">
        <v>231</v>
      </c>
      <c r="C39" t="s">
        <v>123</v>
      </c>
      <c r="D39" t="s">
        <v>5</v>
      </c>
      <c r="E39" t="s">
        <v>8</v>
      </c>
      <c r="F39" t="s">
        <v>9</v>
      </c>
      <c r="K39">
        <v>3050</v>
      </c>
      <c r="L39">
        <v>2751</v>
      </c>
      <c r="M39">
        <v>3074</v>
      </c>
      <c r="N39">
        <v>3400</v>
      </c>
      <c r="O39">
        <v>3684</v>
      </c>
      <c r="P39">
        <v>3950</v>
      </c>
      <c r="Q39">
        <v>2162</v>
      </c>
      <c r="R39">
        <v>2196</v>
      </c>
      <c r="S39">
        <v>2861</v>
      </c>
      <c r="T39">
        <v>2399</v>
      </c>
      <c r="U39">
        <v>2187</v>
      </c>
      <c r="V39">
        <v>2260</v>
      </c>
      <c r="W39">
        <v>1408</v>
      </c>
      <c r="X39">
        <v>855</v>
      </c>
      <c r="Y39">
        <v>1470</v>
      </c>
      <c r="Z39">
        <v>1104</v>
      </c>
      <c r="AA39">
        <v>737</v>
      </c>
      <c r="AB39">
        <v>1122</v>
      </c>
      <c r="AG39">
        <v>3678</v>
      </c>
      <c r="AI39" s="1"/>
    </row>
    <row r="40" spans="1:35" x14ac:dyDescent="0.2">
      <c r="A40" t="s">
        <v>229</v>
      </c>
      <c r="B40" t="s">
        <v>231</v>
      </c>
      <c r="C40" t="s">
        <v>123</v>
      </c>
      <c r="D40" t="s">
        <v>10</v>
      </c>
      <c r="E40" t="s">
        <v>8</v>
      </c>
      <c r="F40" t="s">
        <v>12</v>
      </c>
      <c r="K40">
        <v>1886.5</v>
      </c>
      <c r="L40">
        <v>2197.8000000000002</v>
      </c>
      <c r="M40">
        <v>2369.4</v>
      </c>
      <c r="P40">
        <v>-2173.6</v>
      </c>
      <c r="Q40">
        <v>-564.29999999999995</v>
      </c>
      <c r="R40">
        <v>210.1</v>
      </c>
      <c r="S40">
        <v>2108.6999999999998</v>
      </c>
      <c r="T40">
        <v>308</v>
      </c>
      <c r="U40">
        <v>2284.6999999999998</v>
      </c>
      <c r="V40">
        <v>796.4</v>
      </c>
      <c r="X40">
        <v>-224.4</v>
      </c>
      <c r="Y40">
        <v>74.8</v>
      </c>
      <c r="Z40">
        <v>58.3</v>
      </c>
      <c r="AA40">
        <v>30.7</v>
      </c>
      <c r="AB40">
        <v>18.5</v>
      </c>
      <c r="AG40">
        <v>584.79999999999995</v>
      </c>
    </row>
    <row r="41" spans="1:35" x14ac:dyDescent="0.2">
      <c r="A41" t="s">
        <v>229</v>
      </c>
      <c r="B41" t="s">
        <v>231</v>
      </c>
      <c r="C41" t="s">
        <v>123</v>
      </c>
      <c r="D41" t="s">
        <v>15</v>
      </c>
      <c r="E41" t="s">
        <v>6</v>
      </c>
      <c r="F41" t="s">
        <v>16</v>
      </c>
      <c r="H41">
        <v>129.6</v>
      </c>
      <c r="K41">
        <v>219.3</v>
      </c>
      <c r="L41">
        <v>247.5</v>
      </c>
      <c r="M41">
        <v>266.39999999999998</v>
      </c>
      <c r="N41">
        <v>306.7</v>
      </c>
      <c r="O41">
        <v>511</v>
      </c>
      <c r="P41">
        <v>602.79999999999995</v>
      </c>
      <c r="Q41">
        <v>550</v>
      </c>
      <c r="R41">
        <v>969.2</v>
      </c>
      <c r="S41">
        <v>780.9</v>
      </c>
      <c r="T41">
        <v>395.7</v>
      </c>
      <c r="U41">
        <v>729.1</v>
      </c>
      <c r="V41">
        <v>520.9</v>
      </c>
      <c r="W41">
        <v>417.4</v>
      </c>
      <c r="X41">
        <v>597.20000000000005</v>
      </c>
      <c r="Y41">
        <v>394.9</v>
      </c>
      <c r="Z41">
        <v>372.5</v>
      </c>
      <c r="AA41">
        <v>363.6</v>
      </c>
      <c r="AB41">
        <v>375.3</v>
      </c>
      <c r="AC41">
        <v>414.9</v>
      </c>
      <c r="AD41">
        <v>392.42</v>
      </c>
      <c r="AE41">
        <v>306.67</v>
      </c>
      <c r="AF41">
        <v>357.55</v>
      </c>
      <c r="AG41">
        <v>395.1</v>
      </c>
    </row>
    <row r="42" spans="1:35" x14ac:dyDescent="0.2">
      <c r="A42" t="s">
        <v>229</v>
      </c>
      <c r="B42" t="s">
        <v>231</v>
      </c>
      <c r="C42" t="s">
        <v>139</v>
      </c>
      <c r="D42" t="s">
        <v>5</v>
      </c>
      <c r="E42" t="s">
        <v>6</v>
      </c>
      <c r="F42" t="s">
        <v>7</v>
      </c>
      <c r="G42">
        <v>10800</v>
      </c>
      <c r="H42">
        <v>9500</v>
      </c>
      <c r="I42">
        <v>6639</v>
      </c>
      <c r="J42">
        <v>4748</v>
      </c>
      <c r="K42">
        <v>3437</v>
      </c>
      <c r="L42">
        <v>3722</v>
      </c>
      <c r="M42">
        <v>1947</v>
      </c>
      <c r="N42">
        <v>1627</v>
      </c>
      <c r="V42">
        <v>-1</v>
      </c>
      <c r="AG42">
        <v>542.29999999999995</v>
      </c>
    </row>
    <row r="43" spans="1:35" x14ac:dyDescent="0.2">
      <c r="A43" t="s">
        <v>229</v>
      </c>
      <c r="B43" t="s">
        <v>231</v>
      </c>
      <c r="C43" t="s">
        <v>139</v>
      </c>
      <c r="D43" t="s">
        <v>10</v>
      </c>
      <c r="E43" t="s">
        <v>8</v>
      </c>
      <c r="F43" t="s">
        <v>12</v>
      </c>
      <c r="H43">
        <v>12697.3</v>
      </c>
      <c r="I43">
        <v>10264.1</v>
      </c>
      <c r="K43">
        <v>7139</v>
      </c>
      <c r="L43">
        <v>4774</v>
      </c>
      <c r="M43">
        <v>6340.4</v>
      </c>
      <c r="N43">
        <v>4931.3</v>
      </c>
    </row>
    <row r="44" spans="1:35" x14ac:dyDescent="0.2">
      <c r="A44" t="s">
        <v>229</v>
      </c>
      <c r="B44" t="s">
        <v>231</v>
      </c>
      <c r="C44" t="s">
        <v>139</v>
      </c>
      <c r="D44" t="s">
        <v>15</v>
      </c>
      <c r="E44" t="s">
        <v>6</v>
      </c>
      <c r="F44" t="s">
        <v>16</v>
      </c>
      <c r="K44">
        <v>56.5</v>
      </c>
      <c r="L44">
        <v>84.5</v>
      </c>
      <c r="M44">
        <v>87</v>
      </c>
      <c r="N44">
        <v>56.8</v>
      </c>
    </row>
    <row r="45" spans="1:35" x14ac:dyDescent="0.2">
      <c r="A45" t="s">
        <v>229</v>
      </c>
      <c r="B45" t="s">
        <v>231</v>
      </c>
      <c r="C45" t="s">
        <v>146</v>
      </c>
      <c r="D45" t="s">
        <v>19</v>
      </c>
      <c r="E45" t="s">
        <v>6</v>
      </c>
      <c r="F45" t="s">
        <v>20</v>
      </c>
      <c r="Y45">
        <v>-0.3</v>
      </c>
    </row>
    <row r="46" spans="1:35" x14ac:dyDescent="0.2">
      <c r="A46" t="s">
        <v>229</v>
      </c>
      <c r="B46" t="s">
        <v>231</v>
      </c>
      <c r="C46" t="s">
        <v>159</v>
      </c>
      <c r="D46" t="s">
        <v>5</v>
      </c>
      <c r="E46" t="s">
        <v>6</v>
      </c>
      <c r="F46" t="s">
        <v>7</v>
      </c>
      <c r="G46">
        <v>4789.8</v>
      </c>
      <c r="H46">
        <v>4211.2</v>
      </c>
      <c r="I46">
        <v>4337.8</v>
      </c>
      <c r="J46">
        <v>4456.8</v>
      </c>
      <c r="K46">
        <v>5284.5</v>
      </c>
      <c r="L46">
        <v>5303.1</v>
      </c>
      <c r="M46">
        <v>4619.8999999999996</v>
      </c>
      <c r="N46">
        <v>4284.8999999999996</v>
      </c>
      <c r="O46">
        <v>4412.8</v>
      </c>
      <c r="P46">
        <v>5663</v>
      </c>
      <c r="Q46">
        <v>3652</v>
      </c>
      <c r="R46">
        <v>2859.1</v>
      </c>
      <c r="S46">
        <v>2281</v>
      </c>
      <c r="T46">
        <v>2721.7</v>
      </c>
      <c r="U46">
        <v>1637.4</v>
      </c>
      <c r="V46">
        <v>1994.4</v>
      </c>
      <c r="W46">
        <v>3564.7</v>
      </c>
      <c r="X46">
        <v>2451.3000000000002</v>
      </c>
      <c r="Y46">
        <v>2876.3</v>
      </c>
      <c r="AG46">
        <v>4786.8999999999996</v>
      </c>
      <c r="AI46" s="1"/>
    </row>
    <row r="47" spans="1:35" x14ac:dyDescent="0.2">
      <c r="A47" t="s">
        <v>229</v>
      </c>
      <c r="B47" t="s">
        <v>231</v>
      </c>
      <c r="C47" t="s">
        <v>159</v>
      </c>
      <c r="D47" t="s">
        <v>15</v>
      </c>
      <c r="E47" t="s">
        <v>6</v>
      </c>
      <c r="F47" t="s">
        <v>16</v>
      </c>
      <c r="H47">
        <v>80.3</v>
      </c>
      <c r="I47">
        <v>85.8</v>
      </c>
      <c r="J47">
        <v>102.5</v>
      </c>
      <c r="K47">
        <v>112.8</v>
      </c>
      <c r="L47">
        <v>113</v>
      </c>
      <c r="M47">
        <v>84.2</v>
      </c>
      <c r="N47">
        <v>87.2</v>
      </c>
      <c r="O47">
        <v>85.9</v>
      </c>
      <c r="P47">
        <v>89</v>
      </c>
      <c r="Q47">
        <v>66.400000000000006</v>
      </c>
      <c r="R47">
        <v>25.1</v>
      </c>
      <c r="S47">
        <v>31.3</v>
      </c>
      <c r="T47">
        <v>42.5</v>
      </c>
      <c r="U47">
        <v>27.1</v>
      </c>
      <c r="V47">
        <v>24.4</v>
      </c>
      <c r="W47">
        <v>54.7</v>
      </c>
      <c r="X47">
        <v>35</v>
      </c>
      <c r="Y47">
        <v>55.2</v>
      </c>
      <c r="Z47">
        <v>63.9</v>
      </c>
      <c r="AA47">
        <v>76.5</v>
      </c>
      <c r="AB47">
        <v>126.9</v>
      </c>
      <c r="AC47">
        <v>119.2</v>
      </c>
      <c r="AD47">
        <v>134.34</v>
      </c>
      <c r="AE47">
        <v>160.27000000000001</v>
      </c>
      <c r="AG47">
        <v>123.1</v>
      </c>
    </row>
    <row r="48" spans="1:35" x14ac:dyDescent="0.2">
      <c r="K48" s="1"/>
      <c r="L48" s="1"/>
      <c r="N48" s="1"/>
      <c r="O48" s="1"/>
      <c r="P48" s="1"/>
      <c r="Q48" s="1"/>
      <c r="R48" s="1"/>
      <c r="S48" s="1"/>
      <c r="T48" s="1"/>
      <c r="U48" s="1"/>
      <c r="V48" s="1"/>
      <c r="W48" s="1"/>
      <c r="Y48" s="1"/>
      <c r="Z48" s="1"/>
    </row>
    <row r="49" spans="10:28" x14ac:dyDescent="0.2">
      <c r="K49" s="1"/>
      <c r="T49" s="1"/>
      <c r="U49" s="1"/>
      <c r="V49" s="1"/>
      <c r="W49" s="1"/>
      <c r="X49" s="1"/>
      <c r="Y49" s="1"/>
      <c r="Z49" s="1"/>
      <c r="AA49" s="1"/>
    </row>
    <row r="52" spans="10:28" x14ac:dyDescent="0.2">
      <c r="R52" s="1"/>
      <c r="S52" s="1"/>
      <c r="T52" s="1"/>
      <c r="U52" s="1"/>
      <c r="V52" s="1"/>
      <c r="W52" s="1"/>
      <c r="X52" s="1"/>
      <c r="Y52" s="1"/>
      <c r="Z52" s="1"/>
    </row>
    <row r="53" spans="10:28" x14ac:dyDescent="0.2">
      <c r="K53" s="1"/>
    </row>
    <row r="55" spans="10:28" x14ac:dyDescent="0.2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</sheetData>
  <sortState ref="A6:AF52">
    <sortCondition ref="C6:C52"/>
  </sortState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2"/>
  <sheetViews>
    <sheetView zoomScale="90" workbookViewId="0"/>
  </sheetViews>
  <sheetFormatPr defaultRowHeight="12.75" x14ac:dyDescent="0.2"/>
  <cols>
    <col min="3" max="3" width="15.7109375" customWidth="1"/>
  </cols>
  <sheetData>
    <row r="1" spans="1:33" x14ac:dyDescent="0.2">
      <c r="D1" t="s">
        <v>242</v>
      </c>
    </row>
    <row r="2" spans="1:33" x14ac:dyDescent="0.2">
      <c r="D2" t="s">
        <v>256</v>
      </c>
    </row>
    <row r="5" spans="1:33" x14ac:dyDescent="0.2">
      <c r="D5" t="s">
        <v>1</v>
      </c>
      <c r="E5" t="s">
        <v>2</v>
      </c>
      <c r="F5" t="s">
        <v>3</v>
      </c>
      <c r="G5">
        <v>1986</v>
      </c>
      <c r="H5">
        <v>1989</v>
      </c>
      <c r="I5">
        <v>1990</v>
      </c>
      <c r="J5">
        <v>1991</v>
      </c>
      <c r="K5">
        <v>1992</v>
      </c>
      <c r="L5">
        <v>1993</v>
      </c>
      <c r="M5">
        <v>1994</v>
      </c>
      <c r="N5">
        <v>1995</v>
      </c>
      <c r="O5">
        <v>1996</v>
      </c>
      <c r="P5">
        <v>1997</v>
      </c>
      <c r="Q5">
        <v>1998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  <c r="AG5" t="s">
        <v>4</v>
      </c>
    </row>
    <row r="6" spans="1:33" x14ac:dyDescent="0.2">
      <c r="A6" t="s">
        <v>232</v>
      </c>
      <c r="B6" t="s">
        <v>230</v>
      </c>
      <c r="C6" t="s">
        <v>233</v>
      </c>
      <c r="D6" t="s">
        <v>5</v>
      </c>
      <c r="E6" t="s">
        <v>6</v>
      </c>
      <c r="F6" t="s">
        <v>7</v>
      </c>
      <c r="G6">
        <v>67.5</v>
      </c>
      <c r="H6">
        <v>51.7</v>
      </c>
      <c r="AB6">
        <v>0</v>
      </c>
      <c r="AC6">
        <v>0</v>
      </c>
      <c r="AD6">
        <v>0</v>
      </c>
      <c r="AE6">
        <v>0</v>
      </c>
      <c r="AF6">
        <v>0</v>
      </c>
      <c r="AG6">
        <v>67.5</v>
      </c>
    </row>
    <row r="7" spans="1:33" x14ac:dyDescent="0.2">
      <c r="A7" t="s">
        <v>232</v>
      </c>
      <c r="B7" t="s">
        <v>230</v>
      </c>
      <c r="C7" t="s">
        <v>233</v>
      </c>
      <c r="D7" t="s">
        <v>5</v>
      </c>
      <c r="E7" t="s">
        <v>8</v>
      </c>
      <c r="F7" t="s">
        <v>9</v>
      </c>
      <c r="G7">
        <v>10.4</v>
      </c>
      <c r="AB7">
        <v>0</v>
      </c>
      <c r="AC7">
        <v>0</v>
      </c>
      <c r="AD7">
        <v>0</v>
      </c>
      <c r="AE7">
        <v>0</v>
      </c>
      <c r="AF7">
        <v>0</v>
      </c>
      <c r="AG7">
        <v>10.4</v>
      </c>
    </row>
    <row r="8" spans="1:33" x14ac:dyDescent="0.2">
      <c r="A8" t="s">
        <v>232</v>
      </c>
      <c r="B8" t="s">
        <v>230</v>
      </c>
      <c r="C8" t="s">
        <v>233</v>
      </c>
      <c r="D8" t="s">
        <v>10</v>
      </c>
      <c r="E8" t="s">
        <v>6</v>
      </c>
      <c r="F8" t="s">
        <v>11</v>
      </c>
      <c r="H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232</v>
      </c>
      <c r="B9" t="s">
        <v>230</v>
      </c>
      <c r="C9" t="s">
        <v>233</v>
      </c>
      <c r="D9" t="s">
        <v>10</v>
      </c>
      <c r="E9" t="s">
        <v>8</v>
      </c>
      <c r="F9" t="s">
        <v>12</v>
      </c>
      <c r="H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232</v>
      </c>
      <c r="B10" t="s">
        <v>230</v>
      </c>
      <c r="C10" t="s">
        <v>233</v>
      </c>
      <c r="D10" t="s">
        <v>10</v>
      </c>
      <c r="E10" t="s">
        <v>13</v>
      </c>
      <c r="F10" t="s">
        <v>14</v>
      </c>
      <c r="H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232</v>
      </c>
      <c r="B11" t="s">
        <v>230</v>
      </c>
      <c r="C11" t="s">
        <v>233</v>
      </c>
      <c r="D11" t="s">
        <v>15</v>
      </c>
      <c r="E11" t="s">
        <v>6</v>
      </c>
      <c r="F11" t="s">
        <v>16</v>
      </c>
      <c r="H11">
        <v>5.5</v>
      </c>
      <c r="AB11">
        <v>1.9</v>
      </c>
      <c r="AC11">
        <v>0</v>
      </c>
      <c r="AD11">
        <v>0</v>
      </c>
      <c r="AE11">
        <v>0</v>
      </c>
      <c r="AF11">
        <v>0</v>
      </c>
      <c r="AG11">
        <v>6.9</v>
      </c>
    </row>
    <row r="12" spans="1:33" x14ac:dyDescent="0.2">
      <c r="A12" t="s">
        <v>232</v>
      </c>
      <c r="B12" t="s">
        <v>230</v>
      </c>
      <c r="C12" t="s">
        <v>233</v>
      </c>
      <c r="D12" t="s">
        <v>15</v>
      </c>
      <c r="E12" t="s">
        <v>8</v>
      </c>
      <c r="F12" t="s">
        <v>17</v>
      </c>
      <c r="H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3" x14ac:dyDescent="0.2">
      <c r="A13" t="s">
        <v>232</v>
      </c>
      <c r="B13" t="s">
        <v>230</v>
      </c>
      <c r="C13" t="s">
        <v>233</v>
      </c>
      <c r="D13" t="s">
        <v>15</v>
      </c>
      <c r="E13" t="s">
        <v>13</v>
      </c>
      <c r="F13" t="s">
        <v>18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3" x14ac:dyDescent="0.2">
      <c r="A14" t="s">
        <v>232</v>
      </c>
      <c r="B14" t="s">
        <v>230</v>
      </c>
      <c r="C14" t="s">
        <v>233</v>
      </c>
      <c r="D14" t="s">
        <v>19</v>
      </c>
      <c r="E14" t="s">
        <v>6</v>
      </c>
      <c r="F14" t="s">
        <v>20</v>
      </c>
      <c r="J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232</v>
      </c>
      <c r="B15" t="s">
        <v>230</v>
      </c>
      <c r="C15" t="s">
        <v>164</v>
      </c>
      <c r="D15" t="s">
        <v>5</v>
      </c>
      <c r="E15" t="s">
        <v>6</v>
      </c>
      <c r="F15" t="s">
        <v>7</v>
      </c>
      <c r="G15">
        <v>14290.4</v>
      </c>
      <c r="H15">
        <v>14292.8</v>
      </c>
      <c r="I15">
        <v>7416.4</v>
      </c>
      <c r="J15">
        <v>6811.7</v>
      </c>
      <c r="K15">
        <v>5556</v>
      </c>
      <c r="L15">
        <v>3409.3</v>
      </c>
      <c r="M15">
        <v>3894.9</v>
      </c>
      <c r="N15">
        <v>2584.6999999999998</v>
      </c>
      <c r="O15">
        <v>234.2</v>
      </c>
      <c r="P15">
        <v>183.9</v>
      </c>
      <c r="Q15">
        <v>195.1</v>
      </c>
      <c r="R15">
        <v>274.10000000000002</v>
      </c>
      <c r="S15">
        <v>6.5</v>
      </c>
      <c r="T15">
        <v>6</v>
      </c>
      <c r="U15">
        <v>9.8000000000000007</v>
      </c>
      <c r="V15">
        <v>1.1000000000000001</v>
      </c>
      <c r="W15">
        <v>-61.8</v>
      </c>
      <c r="X15">
        <v>-51.4</v>
      </c>
      <c r="Y15">
        <v>-80</v>
      </c>
      <c r="Z15">
        <v>-55</v>
      </c>
      <c r="AA15">
        <v>-42</v>
      </c>
      <c r="AB15">
        <v>-46.4</v>
      </c>
      <c r="AC15">
        <v>-23.9</v>
      </c>
      <c r="AD15">
        <v>-30.1</v>
      </c>
      <c r="AE15">
        <v>-15.2</v>
      </c>
      <c r="AF15">
        <v>-7.5</v>
      </c>
      <c r="AG15">
        <v>14290.4</v>
      </c>
    </row>
    <row r="16" spans="1:33" x14ac:dyDescent="0.2">
      <c r="A16" t="s">
        <v>232</v>
      </c>
      <c r="B16" t="s">
        <v>230</v>
      </c>
      <c r="C16" t="s">
        <v>164</v>
      </c>
      <c r="D16" t="s">
        <v>5</v>
      </c>
      <c r="E16" t="s">
        <v>8</v>
      </c>
      <c r="F16" t="s">
        <v>9</v>
      </c>
      <c r="G16">
        <v>4270</v>
      </c>
      <c r="H16">
        <v>0</v>
      </c>
      <c r="I16">
        <v>18</v>
      </c>
      <c r="J16">
        <v>445.7</v>
      </c>
      <c r="K16">
        <v>429.7</v>
      </c>
      <c r="L16">
        <v>0</v>
      </c>
      <c r="M16">
        <v>0</v>
      </c>
      <c r="N16">
        <v>0</v>
      </c>
      <c r="O16">
        <v>0</v>
      </c>
      <c r="P16">
        <v>0</v>
      </c>
      <c r="Q16">
        <v>-19.5</v>
      </c>
      <c r="R16">
        <v>0</v>
      </c>
      <c r="S16">
        <v>-11.7</v>
      </c>
      <c r="T16">
        <v>-3.3</v>
      </c>
      <c r="U16">
        <v>-3.9</v>
      </c>
      <c r="V16">
        <v>0</v>
      </c>
      <c r="W16">
        <v>-33</v>
      </c>
      <c r="X16">
        <v>0</v>
      </c>
      <c r="Y16">
        <v>0</v>
      </c>
      <c r="Z16">
        <v>0</v>
      </c>
      <c r="AA16">
        <v>0</v>
      </c>
      <c r="AB16">
        <v>0</v>
      </c>
      <c r="AC16">
        <v>-56</v>
      </c>
      <c r="AD16">
        <v>0</v>
      </c>
      <c r="AE16">
        <v>-69.8</v>
      </c>
      <c r="AF16">
        <v>0</v>
      </c>
      <c r="AG16">
        <v>4270</v>
      </c>
    </row>
    <row r="17" spans="1:33" x14ac:dyDescent="0.2">
      <c r="A17" t="s">
        <v>232</v>
      </c>
      <c r="B17" t="s">
        <v>230</v>
      </c>
      <c r="C17" t="s">
        <v>164</v>
      </c>
      <c r="D17" t="s">
        <v>10</v>
      </c>
      <c r="E17" t="s">
        <v>6</v>
      </c>
      <c r="F17" t="s">
        <v>11</v>
      </c>
      <c r="H17">
        <v>1.5</v>
      </c>
      <c r="K17">
        <v>0</v>
      </c>
      <c r="L17">
        <v>0</v>
      </c>
      <c r="M17">
        <v>0</v>
      </c>
      <c r="N17">
        <v>0.4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1.5</v>
      </c>
    </row>
    <row r="18" spans="1:33" x14ac:dyDescent="0.2">
      <c r="A18" t="s">
        <v>232</v>
      </c>
      <c r="B18" t="s">
        <v>230</v>
      </c>
      <c r="C18" t="s">
        <v>164</v>
      </c>
      <c r="D18" t="s">
        <v>10</v>
      </c>
      <c r="E18" t="s">
        <v>8</v>
      </c>
      <c r="F18" t="s">
        <v>12</v>
      </c>
      <c r="H18">
        <v>5.8</v>
      </c>
      <c r="K18">
        <v>12.1</v>
      </c>
      <c r="L18">
        <v>1.2</v>
      </c>
      <c r="M18">
        <v>0.7</v>
      </c>
      <c r="N18">
        <v>0.2</v>
      </c>
      <c r="O18">
        <v>0.4</v>
      </c>
      <c r="P18">
        <v>0.5</v>
      </c>
      <c r="Q18">
        <v>0.2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5.8</v>
      </c>
    </row>
    <row r="19" spans="1:33" x14ac:dyDescent="0.2">
      <c r="A19" t="s">
        <v>232</v>
      </c>
      <c r="B19" t="s">
        <v>230</v>
      </c>
      <c r="C19" t="s">
        <v>164</v>
      </c>
      <c r="D19" t="s">
        <v>10</v>
      </c>
      <c r="E19" t="s">
        <v>13</v>
      </c>
      <c r="F19" t="s">
        <v>14</v>
      </c>
      <c r="H19">
        <v>853.7</v>
      </c>
      <c r="J19">
        <v>468</v>
      </c>
      <c r="K19">
        <v>508.6</v>
      </c>
      <c r="L19">
        <v>358.6</v>
      </c>
      <c r="M19">
        <v>227.3</v>
      </c>
      <c r="N19">
        <v>84.6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853.7</v>
      </c>
    </row>
    <row r="20" spans="1:33" x14ac:dyDescent="0.2">
      <c r="A20" t="s">
        <v>232</v>
      </c>
      <c r="B20" t="s">
        <v>230</v>
      </c>
      <c r="C20" t="s">
        <v>164</v>
      </c>
      <c r="D20" t="s">
        <v>15</v>
      </c>
      <c r="E20" t="s">
        <v>6</v>
      </c>
      <c r="F20" t="s">
        <v>16</v>
      </c>
      <c r="H20">
        <v>148.5</v>
      </c>
      <c r="J20" s="1"/>
      <c r="K20" s="1">
        <v>127.7</v>
      </c>
      <c r="L20" s="1">
        <v>194.4</v>
      </c>
      <c r="M20" s="1">
        <v>119.2</v>
      </c>
      <c r="N20" s="1">
        <v>152.69999999999999</v>
      </c>
      <c r="O20">
        <v>213.8</v>
      </c>
      <c r="P20">
        <v>222.3</v>
      </c>
      <c r="Q20">
        <v>253.2</v>
      </c>
      <c r="R20">
        <v>253.9</v>
      </c>
      <c r="S20">
        <v>219.1</v>
      </c>
      <c r="T20">
        <v>157.6</v>
      </c>
      <c r="U20">
        <v>190</v>
      </c>
      <c r="V20">
        <v>168.4</v>
      </c>
      <c r="W20">
        <v>160.5</v>
      </c>
      <c r="X20">
        <v>151.1</v>
      </c>
      <c r="Y20">
        <v>116.2</v>
      </c>
      <c r="Z20">
        <v>114.1</v>
      </c>
      <c r="AA20">
        <v>85.7</v>
      </c>
      <c r="AB20">
        <v>83.6</v>
      </c>
      <c r="AC20">
        <v>53</v>
      </c>
      <c r="AD20">
        <v>56.91</v>
      </c>
      <c r="AE20">
        <v>31.89</v>
      </c>
      <c r="AF20">
        <v>37.22</v>
      </c>
      <c r="AG20">
        <v>548.70000000000005</v>
      </c>
    </row>
    <row r="21" spans="1:33" x14ac:dyDescent="0.2">
      <c r="A21" t="s">
        <v>232</v>
      </c>
      <c r="B21" t="s">
        <v>230</v>
      </c>
      <c r="C21" t="s">
        <v>164</v>
      </c>
      <c r="D21" t="s">
        <v>15</v>
      </c>
      <c r="E21" t="s">
        <v>8</v>
      </c>
      <c r="F21" t="s">
        <v>17</v>
      </c>
      <c r="H21">
        <v>0</v>
      </c>
      <c r="J21" s="1"/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x14ac:dyDescent="0.2">
      <c r="A22" t="s">
        <v>232</v>
      </c>
      <c r="B22" t="s">
        <v>230</v>
      </c>
      <c r="C22" t="s">
        <v>164</v>
      </c>
      <c r="D22" t="s">
        <v>15</v>
      </c>
      <c r="E22" t="s">
        <v>13</v>
      </c>
      <c r="F22" t="s">
        <v>18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x14ac:dyDescent="0.2">
      <c r="A23" t="s">
        <v>232</v>
      </c>
      <c r="B23" t="s">
        <v>230</v>
      </c>
      <c r="C23" t="s">
        <v>164</v>
      </c>
      <c r="D23" t="s">
        <v>19</v>
      </c>
      <c r="E23" t="s">
        <v>6</v>
      </c>
      <c r="F23" t="s">
        <v>20</v>
      </c>
      <c r="J23">
        <v>422.4</v>
      </c>
      <c r="K23">
        <v>383.4</v>
      </c>
      <c r="L23">
        <v>652.20000000000005</v>
      </c>
      <c r="M23">
        <v>0</v>
      </c>
      <c r="N23">
        <v>297.8</v>
      </c>
      <c r="O23">
        <v>378.5</v>
      </c>
      <c r="P23">
        <v>196.2</v>
      </c>
      <c r="Q23">
        <v>341.7</v>
      </c>
      <c r="R23">
        <v>303.89999999999998</v>
      </c>
      <c r="S23">
        <v>270.7</v>
      </c>
      <c r="T23">
        <v>200.5</v>
      </c>
      <c r="U23">
        <v>193.8</v>
      </c>
      <c r="V23">
        <v>109.4</v>
      </c>
      <c r="W23">
        <v>124.1</v>
      </c>
      <c r="X23">
        <v>71.3</v>
      </c>
      <c r="Y23">
        <v>33.200000000000003</v>
      </c>
      <c r="Z23">
        <v>27.5</v>
      </c>
      <c r="AA23">
        <v>24.6</v>
      </c>
      <c r="AB23">
        <v>20</v>
      </c>
      <c r="AC23">
        <v>20.5</v>
      </c>
      <c r="AD23">
        <v>20</v>
      </c>
      <c r="AE23">
        <v>19.600000000000001</v>
      </c>
      <c r="AF23">
        <v>18.600000000000001</v>
      </c>
      <c r="AG23">
        <v>422.4</v>
      </c>
    </row>
    <row r="24" spans="1:33" x14ac:dyDescent="0.2">
      <c r="A24" t="s">
        <v>232</v>
      </c>
      <c r="B24" t="s">
        <v>230</v>
      </c>
      <c r="C24" t="s">
        <v>165</v>
      </c>
      <c r="D24" t="s">
        <v>5</v>
      </c>
      <c r="E24" t="s">
        <v>6</v>
      </c>
      <c r="F24" t="s">
        <v>7</v>
      </c>
      <c r="G24">
        <v>7760</v>
      </c>
      <c r="H24">
        <v>5860</v>
      </c>
      <c r="I24">
        <v>1801.9</v>
      </c>
      <c r="J24">
        <v>1738.3</v>
      </c>
      <c r="K24">
        <v>1530.5</v>
      </c>
      <c r="L24">
        <v>558.9</v>
      </c>
      <c r="M24">
        <v>922.5</v>
      </c>
      <c r="AG24">
        <v>7760</v>
      </c>
    </row>
    <row r="25" spans="1:33" x14ac:dyDescent="0.2">
      <c r="A25" t="s">
        <v>232</v>
      </c>
      <c r="B25" t="s">
        <v>230</v>
      </c>
      <c r="C25" t="s">
        <v>165</v>
      </c>
      <c r="D25" t="s">
        <v>5</v>
      </c>
      <c r="E25" t="s">
        <v>8</v>
      </c>
      <c r="F25" t="s">
        <v>9</v>
      </c>
      <c r="G25">
        <v>1650</v>
      </c>
      <c r="H25">
        <v>490</v>
      </c>
      <c r="I25">
        <v>56.6</v>
      </c>
      <c r="J25">
        <v>14.4</v>
      </c>
      <c r="K25">
        <v>52.9</v>
      </c>
      <c r="L25">
        <v>13.4</v>
      </c>
      <c r="M25">
        <v>14.5</v>
      </c>
      <c r="AG25">
        <v>1650</v>
      </c>
    </row>
    <row r="26" spans="1:33" x14ac:dyDescent="0.2">
      <c r="A26" t="s">
        <v>232</v>
      </c>
      <c r="B26" t="s">
        <v>230</v>
      </c>
      <c r="C26" t="s">
        <v>165</v>
      </c>
      <c r="D26" t="s">
        <v>10</v>
      </c>
      <c r="E26" t="s">
        <v>6</v>
      </c>
      <c r="F26" t="s">
        <v>11</v>
      </c>
      <c r="H26">
        <v>0</v>
      </c>
      <c r="I26">
        <v>0</v>
      </c>
      <c r="J26" s="1">
        <v>0</v>
      </c>
      <c r="K26">
        <v>0</v>
      </c>
      <c r="L26">
        <v>36.799999999999997</v>
      </c>
      <c r="M26">
        <v>4.5</v>
      </c>
      <c r="AG26">
        <v>0</v>
      </c>
    </row>
    <row r="27" spans="1:33" x14ac:dyDescent="0.2">
      <c r="A27" t="s">
        <v>232</v>
      </c>
      <c r="B27" t="s">
        <v>230</v>
      </c>
      <c r="C27" t="s">
        <v>165</v>
      </c>
      <c r="D27" t="s">
        <v>10</v>
      </c>
      <c r="E27" t="s">
        <v>8</v>
      </c>
      <c r="F27" t="s">
        <v>12</v>
      </c>
      <c r="H27">
        <v>139.5</v>
      </c>
      <c r="I27">
        <v>2.2000000000000002</v>
      </c>
      <c r="J27">
        <v>1.7</v>
      </c>
      <c r="K27">
        <v>6.4</v>
      </c>
      <c r="L27">
        <v>-2.2999999999999998</v>
      </c>
      <c r="M27">
        <v>0.8</v>
      </c>
      <c r="AG27">
        <v>139.5</v>
      </c>
    </row>
    <row r="28" spans="1:33" x14ac:dyDescent="0.2">
      <c r="A28" t="s">
        <v>232</v>
      </c>
      <c r="B28" t="s">
        <v>230</v>
      </c>
      <c r="C28" t="s">
        <v>165</v>
      </c>
      <c r="D28" t="s">
        <v>10</v>
      </c>
      <c r="E28" t="s">
        <v>13</v>
      </c>
      <c r="F28" t="s">
        <v>14</v>
      </c>
      <c r="H28">
        <v>197.7</v>
      </c>
      <c r="I28">
        <v>112.3</v>
      </c>
      <c r="J28">
        <v>97.1</v>
      </c>
      <c r="K28">
        <v>75.3</v>
      </c>
      <c r="L28">
        <v>35.200000000000003</v>
      </c>
      <c r="M28">
        <v>36.700000000000003</v>
      </c>
      <c r="AG28">
        <v>197.7</v>
      </c>
    </row>
    <row r="29" spans="1:33" x14ac:dyDescent="0.2">
      <c r="A29" t="s">
        <v>232</v>
      </c>
      <c r="B29" t="s">
        <v>230</v>
      </c>
      <c r="C29" t="s">
        <v>165</v>
      </c>
      <c r="D29" t="s">
        <v>15</v>
      </c>
      <c r="E29" t="s">
        <v>6</v>
      </c>
      <c r="F29" t="s">
        <v>16</v>
      </c>
      <c r="H29">
        <v>18.3</v>
      </c>
      <c r="I29">
        <v>31.4</v>
      </c>
      <c r="J29">
        <v>43.3</v>
      </c>
      <c r="K29">
        <v>42.9</v>
      </c>
      <c r="L29">
        <v>33.200000000000003</v>
      </c>
      <c r="M29">
        <v>25.1</v>
      </c>
      <c r="AG29">
        <v>182.4</v>
      </c>
    </row>
    <row r="30" spans="1:33" x14ac:dyDescent="0.2">
      <c r="A30" t="s">
        <v>232</v>
      </c>
      <c r="B30" t="s">
        <v>230</v>
      </c>
      <c r="C30" t="s">
        <v>165</v>
      </c>
      <c r="D30" t="s">
        <v>15</v>
      </c>
      <c r="E30" t="s">
        <v>8</v>
      </c>
      <c r="F30" t="s">
        <v>17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33" x14ac:dyDescent="0.2">
      <c r="A31" t="s">
        <v>232</v>
      </c>
      <c r="B31" t="s">
        <v>230</v>
      </c>
      <c r="C31" t="s">
        <v>165</v>
      </c>
      <c r="D31" t="s">
        <v>15</v>
      </c>
      <c r="E31" t="s">
        <v>13</v>
      </c>
      <c r="F31" t="s">
        <v>18</v>
      </c>
    </row>
    <row r="32" spans="1:33" x14ac:dyDescent="0.2">
      <c r="A32" t="s">
        <v>232</v>
      </c>
      <c r="B32" t="s">
        <v>230</v>
      </c>
      <c r="C32" t="s">
        <v>165</v>
      </c>
      <c r="D32" t="s">
        <v>19</v>
      </c>
      <c r="E32" t="s">
        <v>6</v>
      </c>
      <c r="F32" t="s">
        <v>20</v>
      </c>
      <c r="J32">
        <v>1.9</v>
      </c>
      <c r="K32">
        <v>2.2000000000000002</v>
      </c>
      <c r="L32">
        <v>2.7</v>
      </c>
      <c r="M32">
        <v>1.3</v>
      </c>
      <c r="AG32">
        <v>1.9</v>
      </c>
    </row>
    <row r="33" spans="1:35" x14ac:dyDescent="0.2">
      <c r="A33" t="s">
        <v>232</v>
      </c>
      <c r="B33" t="s">
        <v>230</v>
      </c>
      <c r="C33" t="s">
        <v>166</v>
      </c>
      <c r="D33" t="s">
        <v>5</v>
      </c>
      <c r="E33" t="s">
        <v>6</v>
      </c>
      <c r="F33" t="s">
        <v>7</v>
      </c>
      <c r="G33">
        <v>480.6</v>
      </c>
      <c r="H33">
        <v>480.6</v>
      </c>
      <c r="O33">
        <v>456.5</v>
      </c>
      <c r="P33">
        <v>201.2</v>
      </c>
      <c r="Q33">
        <v>152.19999999999999</v>
      </c>
      <c r="R33">
        <v>99.9</v>
      </c>
      <c r="S33">
        <v>87.8</v>
      </c>
      <c r="T33">
        <v>52</v>
      </c>
      <c r="U33">
        <v>12</v>
      </c>
      <c r="V33">
        <v>10.199999999999999</v>
      </c>
      <c r="W33">
        <v>15.1</v>
      </c>
      <c r="X33">
        <v>21.9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v>480.6</v>
      </c>
    </row>
    <row r="34" spans="1:35" x14ac:dyDescent="0.2">
      <c r="A34" t="s">
        <v>232</v>
      </c>
      <c r="B34" t="s">
        <v>230</v>
      </c>
      <c r="C34" t="s">
        <v>166</v>
      </c>
      <c r="D34" t="s">
        <v>5</v>
      </c>
      <c r="E34" t="s">
        <v>8</v>
      </c>
      <c r="F34" t="s">
        <v>9</v>
      </c>
      <c r="G34">
        <v>3279</v>
      </c>
      <c r="O34">
        <v>501.2</v>
      </c>
      <c r="P34">
        <v>25.8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v>3279</v>
      </c>
    </row>
    <row r="35" spans="1:35" x14ac:dyDescent="0.2">
      <c r="A35" t="s">
        <v>232</v>
      </c>
      <c r="B35" t="s">
        <v>230</v>
      </c>
      <c r="C35" t="s">
        <v>166</v>
      </c>
      <c r="D35" t="s">
        <v>10</v>
      </c>
      <c r="E35" t="s">
        <v>6</v>
      </c>
      <c r="F35" t="s">
        <v>11</v>
      </c>
      <c r="H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0</v>
      </c>
    </row>
    <row r="36" spans="1:35" x14ac:dyDescent="0.2">
      <c r="A36" t="s">
        <v>232</v>
      </c>
      <c r="B36" t="s">
        <v>230</v>
      </c>
      <c r="C36" t="s">
        <v>166</v>
      </c>
      <c r="D36" t="s">
        <v>10</v>
      </c>
      <c r="E36" t="s">
        <v>8</v>
      </c>
      <c r="F36" t="s">
        <v>12</v>
      </c>
      <c r="H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v>0</v>
      </c>
      <c r="AI36" s="1"/>
    </row>
    <row r="37" spans="1:35" x14ac:dyDescent="0.2">
      <c r="A37" t="s">
        <v>232</v>
      </c>
      <c r="B37" t="s">
        <v>230</v>
      </c>
      <c r="C37" t="s">
        <v>166</v>
      </c>
      <c r="D37" t="s">
        <v>10</v>
      </c>
      <c r="E37" t="s">
        <v>13</v>
      </c>
      <c r="F37" t="s">
        <v>14</v>
      </c>
      <c r="H37">
        <v>0.1</v>
      </c>
      <c r="O37">
        <v>0.1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0.1</v>
      </c>
      <c r="AI37" s="1"/>
    </row>
    <row r="38" spans="1:35" x14ac:dyDescent="0.2">
      <c r="A38" t="s">
        <v>232</v>
      </c>
      <c r="B38" t="s">
        <v>230</v>
      </c>
      <c r="C38" t="s">
        <v>166</v>
      </c>
      <c r="D38" t="s">
        <v>15</v>
      </c>
      <c r="E38" t="s">
        <v>6</v>
      </c>
      <c r="F38" t="s">
        <v>16</v>
      </c>
      <c r="H38">
        <v>1.4</v>
      </c>
      <c r="O38">
        <v>5.0999999999999996</v>
      </c>
      <c r="P38">
        <v>0.5</v>
      </c>
      <c r="Q38">
        <v>0.2</v>
      </c>
      <c r="R38">
        <v>0.8</v>
      </c>
      <c r="S38">
        <v>0.4</v>
      </c>
      <c r="T38">
        <v>0.1</v>
      </c>
      <c r="U38">
        <v>0.1</v>
      </c>
      <c r="V38">
        <v>0</v>
      </c>
      <c r="W38">
        <v>0</v>
      </c>
      <c r="X38">
        <v>0</v>
      </c>
      <c r="Y38">
        <v>0.9</v>
      </c>
      <c r="Z38">
        <v>0.8</v>
      </c>
      <c r="AA38">
        <v>0.8</v>
      </c>
      <c r="AB38">
        <v>3.5</v>
      </c>
      <c r="AC38">
        <v>0.3</v>
      </c>
      <c r="AD38">
        <v>7.63</v>
      </c>
      <c r="AE38">
        <v>3.52</v>
      </c>
      <c r="AG38">
        <v>14.9</v>
      </c>
    </row>
    <row r="39" spans="1:35" x14ac:dyDescent="0.2">
      <c r="A39" t="s">
        <v>232</v>
      </c>
      <c r="B39" t="s">
        <v>230</v>
      </c>
      <c r="C39" t="s">
        <v>166</v>
      </c>
      <c r="D39" t="s">
        <v>15</v>
      </c>
      <c r="E39" t="s">
        <v>8</v>
      </c>
      <c r="F39" t="s">
        <v>17</v>
      </c>
      <c r="H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5" x14ac:dyDescent="0.2">
      <c r="A40" t="s">
        <v>232</v>
      </c>
      <c r="B40" t="s">
        <v>230</v>
      </c>
      <c r="C40" t="s">
        <v>166</v>
      </c>
      <c r="D40" t="s">
        <v>15</v>
      </c>
      <c r="E40" t="s">
        <v>13</v>
      </c>
      <c r="F40" t="s">
        <v>18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5" x14ac:dyDescent="0.2">
      <c r="A41" t="s">
        <v>232</v>
      </c>
      <c r="B41" t="s">
        <v>230</v>
      </c>
      <c r="C41" t="s">
        <v>166</v>
      </c>
      <c r="D41" t="s">
        <v>19</v>
      </c>
      <c r="E41" t="s">
        <v>6</v>
      </c>
      <c r="F41" t="s">
        <v>20</v>
      </c>
      <c r="J41">
        <v>2.8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v>2.8</v>
      </c>
    </row>
    <row r="42" spans="1:35" x14ac:dyDescent="0.2">
      <c r="A42" t="s">
        <v>232</v>
      </c>
      <c r="B42" t="s">
        <v>230</v>
      </c>
      <c r="C42" t="s">
        <v>167</v>
      </c>
      <c r="D42" t="s">
        <v>5</v>
      </c>
      <c r="E42" t="s">
        <v>6</v>
      </c>
      <c r="F42" t="s">
        <v>7</v>
      </c>
      <c r="G42">
        <v>2510.9</v>
      </c>
      <c r="H42">
        <v>1679.6</v>
      </c>
      <c r="I42">
        <v>1230</v>
      </c>
      <c r="J42">
        <v>1185.4000000000001</v>
      </c>
      <c r="K42">
        <v>914.2</v>
      </c>
      <c r="L42">
        <v>914.2</v>
      </c>
      <c r="M42">
        <v>900.4</v>
      </c>
      <c r="N42">
        <v>578.6</v>
      </c>
      <c r="O42">
        <v>523.5</v>
      </c>
      <c r="P42">
        <v>371.8</v>
      </c>
      <c r="Q42">
        <v>256.2</v>
      </c>
      <c r="R42">
        <v>193.7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2510.9</v>
      </c>
    </row>
    <row r="43" spans="1:35" x14ac:dyDescent="0.2">
      <c r="A43" t="s">
        <v>232</v>
      </c>
      <c r="B43" t="s">
        <v>230</v>
      </c>
      <c r="C43" t="s">
        <v>167</v>
      </c>
      <c r="D43" t="s">
        <v>5</v>
      </c>
      <c r="E43" t="s">
        <v>8</v>
      </c>
      <c r="F43" t="s">
        <v>9</v>
      </c>
      <c r="G43">
        <v>278.39999999999998</v>
      </c>
      <c r="H43">
        <v>321.2</v>
      </c>
      <c r="I43">
        <v>298</v>
      </c>
      <c r="J43">
        <v>236.4</v>
      </c>
      <c r="K43">
        <v>220.8</v>
      </c>
      <c r="L43">
        <v>220.8</v>
      </c>
      <c r="M43">
        <v>92.4</v>
      </c>
      <c r="N43">
        <v>0</v>
      </c>
      <c r="O43">
        <v>23.9</v>
      </c>
      <c r="P43">
        <v>26.8</v>
      </c>
      <c r="Q43">
        <v>19.399999999999999</v>
      </c>
      <c r="R43">
        <v>9.6999999999999993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278.39999999999998</v>
      </c>
      <c r="AI43" s="1"/>
    </row>
    <row r="44" spans="1:35" x14ac:dyDescent="0.2">
      <c r="A44" t="s">
        <v>232</v>
      </c>
      <c r="B44" t="s">
        <v>230</v>
      </c>
      <c r="C44" t="s">
        <v>167</v>
      </c>
      <c r="D44" t="s">
        <v>10</v>
      </c>
      <c r="E44" t="s">
        <v>6</v>
      </c>
      <c r="F44" t="s">
        <v>11</v>
      </c>
      <c r="H44">
        <v>1.6</v>
      </c>
      <c r="I44">
        <v>5.3</v>
      </c>
      <c r="J44" s="1">
        <v>5.3</v>
      </c>
      <c r="K44" s="1">
        <v>5.3</v>
      </c>
      <c r="L44" s="1">
        <v>5.3</v>
      </c>
      <c r="M44" s="1">
        <v>1.4</v>
      </c>
      <c r="N44" s="1">
        <v>0</v>
      </c>
      <c r="O44">
        <v>0.6</v>
      </c>
      <c r="P44">
        <v>-1</v>
      </c>
      <c r="Q44">
        <v>0.6</v>
      </c>
      <c r="R44">
        <v>0.1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1.6</v>
      </c>
    </row>
    <row r="45" spans="1:35" x14ac:dyDescent="0.2">
      <c r="A45" t="s">
        <v>232</v>
      </c>
      <c r="B45" t="s">
        <v>230</v>
      </c>
      <c r="C45" t="s">
        <v>167</v>
      </c>
      <c r="D45" t="s">
        <v>10</v>
      </c>
      <c r="E45" t="s">
        <v>8</v>
      </c>
      <c r="F45" t="s">
        <v>12</v>
      </c>
      <c r="H45">
        <v>9.9</v>
      </c>
      <c r="I45">
        <v>9.9</v>
      </c>
      <c r="J45">
        <v>9.9</v>
      </c>
      <c r="K45">
        <v>9</v>
      </c>
      <c r="L45">
        <v>9</v>
      </c>
      <c r="M45">
        <v>2.8</v>
      </c>
      <c r="N45">
        <v>0</v>
      </c>
      <c r="O45">
        <v>3.1</v>
      </c>
      <c r="P45">
        <v>1</v>
      </c>
      <c r="Q45">
        <v>-0.4</v>
      </c>
      <c r="R45">
        <v>0.5</v>
      </c>
      <c r="S45">
        <v>0.8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9.9</v>
      </c>
      <c r="AI45" s="1"/>
    </row>
    <row r="46" spans="1:35" x14ac:dyDescent="0.2">
      <c r="A46" t="s">
        <v>232</v>
      </c>
      <c r="B46" t="s">
        <v>230</v>
      </c>
      <c r="C46" t="s">
        <v>167</v>
      </c>
      <c r="D46" t="s">
        <v>10</v>
      </c>
      <c r="E46" t="s">
        <v>13</v>
      </c>
      <c r="F46" t="s">
        <v>14</v>
      </c>
      <c r="H46">
        <v>11</v>
      </c>
      <c r="I46">
        <v>11.1</v>
      </c>
      <c r="J46">
        <v>11.1</v>
      </c>
      <c r="K46">
        <v>10.9</v>
      </c>
      <c r="L46">
        <v>10.9</v>
      </c>
      <c r="M46">
        <v>8.8000000000000007</v>
      </c>
      <c r="N46">
        <v>0.4</v>
      </c>
      <c r="O46">
        <v>6.1</v>
      </c>
      <c r="P46">
        <v>2.6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11</v>
      </c>
      <c r="AI46" s="1"/>
    </row>
    <row r="47" spans="1:35" x14ac:dyDescent="0.2">
      <c r="A47" t="s">
        <v>232</v>
      </c>
      <c r="B47" t="s">
        <v>230</v>
      </c>
      <c r="C47" t="s">
        <v>167</v>
      </c>
      <c r="D47" t="s">
        <v>15</v>
      </c>
      <c r="E47" t="s">
        <v>6</v>
      </c>
      <c r="F47" t="s">
        <v>16</v>
      </c>
      <c r="H47">
        <v>3</v>
      </c>
      <c r="I47">
        <v>0</v>
      </c>
      <c r="J47">
        <v>3.1</v>
      </c>
      <c r="K47">
        <v>1.7</v>
      </c>
      <c r="L47">
        <v>1.3</v>
      </c>
      <c r="M47">
        <v>1.5</v>
      </c>
      <c r="N47">
        <v>0.8</v>
      </c>
      <c r="O47">
        <v>5.3</v>
      </c>
      <c r="P47">
        <v>1.2</v>
      </c>
      <c r="Q47">
        <v>2.1</v>
      </c>
      <c r="R47">
        <v>4.3</v>
      </c>
      <c r="S47">
        <v>16</v>
      </c>
      <c r="T47">
        <v>9.3000000000000007</v>
      </c>
      <c r="U47">
        <v>2.7</v>
      </c>
      <c r="V47">
        <v>4.5</v>
      </c>
      <c r="W47">
        <v>3.1</v>
      </c>
      <c r="X47">
        <v>0.6</v>
      </c>
      <c r="Y47">
        <v>1.3</v>
      </c>
      <c r="Z47">
        <v>0.8</v>
      </c>
      <c r="AA47">
        <v>0.4</v>
      </c>
      <c r="AB47">
        <v>10.4</v>
      </c>
      <c r="AC47">
        <v>10</v>
      </c>
      <c r="AD47">
        <v>9.02</v>
      </c>
      <c r="AE47">
        <v>8.0500000000000007</v>
      </c>
      <c r="AF47">
        <v>6.95</v>
      </c>
      <c r="AG47">
        <v>50</v>
      </c>
    </row>
    <row r="48" spans="1:35" x14ac:dyDescent="0.2">
      <c r="A48" t="s">
        <v>232</v>
      </c>
      <c r="B48" t="s">
        <v>230</v>
      </c>
      <c r="C48" t="s">
        <v>167</v>
      </c>
      <c r="D48" t="s">
        <v>15</v>
      </c>
      <c r="E48" t="s">
        <v>8</v>
      </c>
      <c r="F48" t="s">
        <v>17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5" x14ac:dyDescent="0.2">
      <c r="A49" t="s">
        <v>232</v>
      </c>
      <c r="B49" t="s">
        <v>230</v>
      </c>
      <c r="C49" t="s">
        <v>167</v>
      </c>
      <c r="D49" t="s">
        <v>15</v>
      </c>
      <c r="E49" t="s">
        <v>13</v>
      </c>
      <c r="F49" t="s">
        <v>18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5" x14ac:dyDescent="0.2">
      <c r="A50" t="s">
        <v>232</v>
      </c>
      <c r="B50" t="s">
        <v>230</v>
      </c>
      <c r="C50" t="s">
        <v>167</v>
      </c>
      <c r="D50" t="s">
        <v>19</v>
      </c>
      <c r="E50" t="s">
        <v>6</v>
      </c>
      <c r="F50" t="s">
        <v>20</v>
      </c>
      <c r="J50">
        <v>0</v>
      </c>
      <c r="M50">
        <v>0</v>
      </c>
      <c r="N50">
        <v>15.5</v>
      </c>
      <c r="O50">
        <v>37.299999999999997</v>
      </c>
      <c r="P50">
        <v>16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5" x14ac:dyDescent="0.2">
      <c r="A51" t="s">
        <v>232</v>
      </c>
      <c r="B51" t="s">
        <v>230</v>
      </c>
      <c r="C51" t="s">
        <v>168</v>
      </c>
      <c r="D51" t="s">
        <v>5</v>
      </c>
      <c r="E51" t="s">
        <v>6</v>
      </c>
      <c r="F51" t="s">
        <v>7</v>
      </c>
      <c r="AI51" s="1"/>
    </row>
    <row r="52" spans="1:35" x14ac:dyDescent="0.2">
      <c r="A52" t="s">
        <v>232</v>
      </c>
      <c r="B52" t="s">
        <v>230</v>
      </c>
      <c r="C52" t="s">
        <v>168</v>
      </c>
      <c r="D52" t="s">
        <v>5</v>
      </c>
      <c r="E52" t="s">
        <v>8</v>
      </c>
      <c r="F52" t="s">
        <v>9</v>
      </c>
      <c r="K52" s="1"/>
      <c r="L52" s="1"/>
      <c r="M52" s="1"/>
      <c r="N52" s="1"/>
      <c r="O52" s="1"/>
      <c r="P52" s="1"/>
    </row>
    <row r="53" spans="1:35" x14ac:dyDescent="0.2">
      <c r="A53" t="s">
        <v>232</v>
      </c>
      <c r="B53" t="s">
        <v>230</v>
      </c>
      <c r="C53" t="s">
        <v>168</v>
      </c>
      <c r="D53" t="s">
        <v>10</v>
      </c>
      <c r="E53" t="s">
        <v>6</v>
      </c>
      <c r="F53" t="s">
        <v>11</v>
      </c>
      <c r="K53" s="1"/>
      <c r="L53" s="1"/>
      <c r="AI53" s="1"/>
    </row>
    <row r="54" spans="1:35" x14ac:dyDescent="0.2">
      <c r="A54" t="s">
        <v>232</v>
      </c>
      <c r="B54" t="s">
        <v>230</v>
      </c>
      <c r="C54" t="s">
        <v>168</v>
      </c>
      <c r="D54" t="s">
        <v>10</v>
      </c>
      <c r="E54" t="s">
        <v>8</v>
      </c>
      <c r="F54" t="s">
        <v>12</v>
      </c>
    </row>
    <row r="55" spans="1:35" x14ac:dyDescent="0.2">
      <c r="A55" t="s">
        <v>232</v>
      </c>
      <c r="B55" t="s">
        <v>230</v>
      </c>
      <c r="C55" t="s">
        <v>168</v>
      </c>
      <c r="D55" t="s">
        <v>10</v>
      </c>
      <c r="E55" t="s">
        <v>13</v>
      </c>
      <c r="F55" t="s">
        <v>14</v>
      </c>
    </row>
    <row r="56" spans="1:35" x14ac:dyDescent="0.2">
      <c r="A56" t="s">
        <v>232</v>
      </c>
      <c r="B56" t="s">
        <v>230</v>
      </c>
      <c r="C56" t="s">
        <v>168</v>
      </c>
      <c r="D56" t="s">
        <v>15</v>
      </c>
      <c r="E56" t="s">
        <v>6</v>
      </c>
      <c r="F56" t="s">
        <v>16</v>
      </c>
    </row>
    <row r="57" spans="1:35" x14ac:dyDescent="0.2">
      <c r="A57" t="s">
        <v>232</v>
      </c>
      <c r="B57" t="s">
        <v>230</v>
      </c>
      <c r="C57" t="s">
        <v>168</v>
      </c>
      <c r="D57" t="s">
        <v>15</v>
      </c>
      <c r="E57" t="s">
        <v>8</v>
      </c>
      <c r="F57" t="s">
        <v>17</v>
      </c>
    </row>
    <row r="58" spans="1:35" x14ac:dyDescent="0.2">
      <c r="A58" t="s">
        <v>232</v>
      </c>
      <c r="B58" t="s">
        <v>230</v>
      </c>
      <c r="C58" t="s">
        <v>168</v>
      </c>
      <c r="D58" t="s">
        <v>15</v>
      </c>
      <c r="E58" t="s">
        <v>13</v>
      </c>
      <c r="F58" t="s">
        <v>18</v>
      </c>
    </row>
    <row r="59" spans="1:35" x14ac:dyDescent="0.2">
      <c r="A59" t="s">
        <v>232</v>
      </c>
      <c r="B59" t="s">
        <v>230</v>
      </c>
      <c r="C59" t="s">
        <v>168</v>
      </c>
      <c r="D59" t="s">
        <v>19</v>
      </c>
      <c r="E59" t="s">
        <v>6</v>
      </c>
      <c r="F59" t="s">
        <v>20</v>
      </c>
    </row>
    <row r="60" spans="1:35" x14ac:dyDescent="0.2">
      <c r="A60" t="s">
        <v>232</v>
      </c>
      <c r="B60" t="s">
        <v>230</v>
      </c>
      <c r="C60" t="s">
        <v>169</v>
      </c>
      <c r="D60" t="s">
        <v>5</v>
      </c>
      <c r="E60" t="s">
        <v>6</v>
      </c>
      <c r="F60" t="s">
        <v>7</v>
      </c>
      <c r="G60">
        <v>2940</v>
      </c>
      <c r="H60">
        <v>2611.8000000000002</v>
      </c>
      <c r="I60">
        <v>2034</v>
      </c>
      <c r="J60">
        <v>1556</v>
      </c>
      <c r="K60">
        <v>1279</v>
      </c>
      <c r="L60">
        <v>690.2</v>
      </c>
      <c r="M60">
        <v>684</v>
      </c>
      <c r="N60">
        <v>322.39999999999998</v>
      </c>
      <c r="O60">
        <v>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AG60">
        <v>2940</v>
      </c>
    </row>
    <row r="61" spans="1:35" x14ac:dyDescent="0.2">
      <c r="A61" t="s">
        <v>232</v>
      </c>
      <c r="B61" t="s">
        <v>230</v>
      </c>
      <c r="C61" t="s">
        <v>169</v>
      </c>
      <c r="D61" t="s">
        <v>5</v>
      </c>
      <c r="E61" t="s">
        <v>8</v>
      </c>
      <c r="F61" t="s">
        <v>9</v>
      </c>
      <c r="G61">
        <v>40</v>
      </c>
      <c r="H61">
        <v>40</v>
      </c>
      <c r="I61">
        <v>22</v>
      </c>
      <c r="J61">
        <v>16</v>
      </c>
      <c r="K61">
        <v>16</v>
      </c>
      <c r="L61">
        <v>15</v>
      </c>
      <c r="M61">
        <v>16</v>
      </c>
      <c r="N61">
        <v>16</v>
      </c>
      <c r="O61">
        <v>1.6</v>
      </c>
      <c r="P61">
        <v>1.6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G61">
        <v>40</v>
      </c>
    </row>
    <row r="62" spans="1:35" x14ac:dyDescent="0.2">
      <c r="A62" t="s">
        <v>232</v>
      </c>
      <c r="B62" t="s">
        <v>230</v>
      </c>
      <c r="C62" t="s">
        <v>169</v>
      </c>
      <c r="D62" t="s">
        <v>10</v>
      </c>
      <c r="E62" t="s">
        <v>6</v>
      </c>
      <c r="F62" t="s">
        <v>11</v>
      </c>
      <c r="H62">
        <v>20</v>
      </c>
      <c r="K62">
        <v>20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AG62">
        <v>20</v>
      </c>
      <c r="AI62" s="1"/>
    </row>
    <row r="63" spans="1:35" x14ac:dyDescent="0.2">
      <c r="A63" t="s">
        <v>232</v>
      </c>
      <c r="B63" t="s">
        <v>230</v>
      </c>
      <c r="C63" t="s">
        <v>169</v>
      </c>
      <c r="D63" t="s">
        <v>10</v>
      </c>
      <c r="E63" t="s">
        <v>8</v>
      </c>
      <c r="F63" t="s">
        <v>12</v>
      </c>
      <c r="H63">
        <v>275</v>
      </c>
      <c r="I63">
        <v>291.5</v>
      </c>
      <c r="J63" s="1">
        <v>330</v>
      </c>
      <c r="K63" s="1">
        <v>319</v>
      </c>
      <c r="L63">
        <v>22</v>
      </c>
      <c r="M63">
        <v>22</v>
      </c>
      <c r="N63">
        <v>22</v>
      </c>
      <c r="O63" s="1">
        <v>5.5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AG63">
        <v>275</v>
      </c>
      <c r="AI63" s="1"/>
    </row>
    <row r="64" spans="1:35" x14ac:dyDescent="0.2">
      <c r="A64" t="s">
        <v>232</v>
      </c>
      <c r="B64" t="s">
        <v>230</v>
      </c>
      <c r="C64" t="s">
        <v>169</v>
      </c>
      <c r="D64" t="s">
        <v>10</v>
      </c>
      <c r="E64" t="s">
        <v>13</v>
      </c>
      <c r="F64" t="s">
        <v>14</v>
      </c>
      <c r="H64">
        <v>15</v>
      </c>
      <c r="L64">
        <v>4.5</v>
      </c>
      <c r="M64">
        <v>4.5</v>
      </c>
      <c r="N64">
        <v>4.5</v>
      </c>
      <c r="O64">
        <v>0.1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G64">
        <v>15</v>
      </c>
    </row>
    <row r="65" spans="1:33" x14ac:dyDescent="0.2">
      <c r="A65" t="s">
        <v>232</v>
      </c>
      <c r="B65" t="s">
        <v>230</v>
      </c>
      <c r="C65" t="s">
        <v>169</v>
      </c>
      <c r="D65" t="s">
        <v>15</v>
      </c>
      <c r="E65" t="s">
        <v>6</v>
      </c>
      <c r="F65" t="s">
        <v>16</v>
      </c>
      <c r="H65">
        <v>8.6</v>
      </c>
      <c r="I65">
        <v>6.1</v>
      </c>
      <c r="J65">
        <v>3.3</v>
      </c>
      <c r="K65">
        <v>3.6</v>
      </c>
      <c r="L65">
        <v>3.9</v>
      </c>
      <c r="M65">
        <v>4.2</v>
      </c>
      <c r="N65">
        <v>0</v>
      </c>
      <c r="O65">
        <v>6.5</v>
      </c>
      <c r="P65">
        <v>0</v>
      </c>
      <c r="Q65">
        <v>0</v>
      </c>
      <c r="R65">
        <v>5.8</v>
      </c>
      <c r="S65">
        <v>6.5</v>
      </c>
      <c r="T65">
        <v>6.5</v>
      </c>
      <c r="U65">
        <v>7.6</v>
      </c>
      <c r="V65">
        <v>8.9</v>
      </c>
      <c r="W65">
        <v>16.5</v>
      </c>
      <c r="X65">
        <v>15.6</v>
      </c>
      <c r="Y65">
        <v>10.6</v>
      </c>
      <c r="AG65">
        <v>81.7</v>
      </c>
    </row>
    <row r="66" spans="1:33" x14ac:dyDescent="0.2">
      <c r="A66" t="s">
        <v>232</v>
      </c>
      <c r="B66" t="s">
        <v>230</v>
      </c>
      <c r="C66" t="s">
        <v>169</v>
      </c>
      <c r="D66" t="s">
        <v>15</v>
      </c>
      <c r="E66" t="s">
        <v>8</v>
      </c>
      <c r="F66" t="s">
        <v>17</v>
      </c>
      <c r="H66">
        <v>0</v>
      </c>
      <c r="I66">
        <v>0</v>
      </c>
      <c r="J66">
        <v>0</v>
      </c>
      <c r="K66" s="1">
        <v>0</v>
      </c>
      <c r="L66">
        <v>0</v>
      </c>
      <c r="M66">
        <v>0</v>
      </c>
      <c r="N66">
        <v>0</v>
      </c>
      <c r="O66" s="1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33" x14ac:dyDescent="0.2">
      <c r="A67" t="s">
        <v>232</v>
      </c>
      <c r="B67" t="s">
        <v>230</v>
      </c>
      <c r="C67" t="s">
        <v>169</v>
      </c>
      <c r="D67" t="s">
        <v>15</v>
      </c>
      <c r="E67" t="s">
        <v>13</v>
      </c>
      <c r="F67" t="s">
        <v>18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33" x14ac:dyDescent="0.2">
      <c r="A68" t="s">
        <v>232</v>
      </c>
      <c r="B68" t="s">
        <v>230</v>
      </c>
      <c r="C68" t="s">
        <v>169</v>
      </c>
      <c r="D68" t="s">
        <v>19</v>
      </c>
      <c r="E68" t="s">
        <v>6</v>
      </c>
      <c r="F68" t="s">
        <v>20</v>
      </c>
      <c r="J68">
        <v>51.8</v>
      </c>
      <c r="L68">
        <v>0</v>
      </c>
      <c r="M68">
        <v>9</v>
      </c>
      <c r="N68">
        <v>7.2</v>
      </c>
      <c r="O68">
        <v>0</v>
      </c>
      <c r="P68">
        <v>0</v>
      </c>
      <c r="Q68">
        <v>39</v>
      </c>
      <c r="R68">
        <v>36</v>
      </c>
      <c r="S68">
        <v>13.2</v>
      </c>
      <c r="T68">
        <v>16.2</v>
      </c>
      <c r="U68">
        <v>16.2</v>
      </c>
      <c r="V68">
        <v>4.2</v>
      </c>
      <c r="W68">
        <v>0</v>
      </c>
      <c r="X68">
        <v>0</v>
      </c>
      <c r="Y68">
        <v>0</v>
      </c>
      <c r="AG68">
        <v>51.8</v>
      </c>
    </row>
    <row r="69" spans="1:33" x14ac:dyDescent="0.2">
      <c r="A69" t="s">
        <v>232</v>
      </c>
      <c r="B69" t="s">
        <v>230</v>
      </c>
      <c r="C69" t="s">
        <v>170</v>
      </c>
      <c r="D69" t="s">
        <v>5</v>
      </c>
      <c r="E69" t="s">
        <v>6</v>
      </c>
      <c r="F69" t="s">
        <v>7</v>
      </c>
      <c r="G69">
        <v>19958.2</v>
      </c>
      <c r="H69">
        <v>18843</v>
      </c>
      <c r="I69">
        <v>13173.6</v>
      </c>
      <c r="J69">
        <v>8819.4</v>
      </c>
      <c r="K69">
        <v>10746.8</v>
      </c>
      <c r="L69">
        <v>4521</v>
      </c>
      <c r="M69">
        <v>4852.8</v>
      </c>
      <c r="N69">
        <v>4816.3999999999996</v>
      </c>
      <c r="O69">
        <v>128.80000000000001</v>
      </c>
      <c r="P69">
        <v>136.19999999999999</v>
      </c>
      <c r="Q69">
        <v>42.2</v>
      </c>
      <c r="R69">
        <v>-4.8</v>
      </c>
      <c r="S69">
        <v>10.1</v>
      </c>
      <c r="T69">
        <v>0.1</v>
      </c>
      <c r="U69">
        <v>-12.6</v>
      </c>
      <c r="V69">
        <v>-0.2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19958.2</v>
      </c>
    </row>
    <row r="70" spans="1:33" x14ac:dyDescent="0.2">
      <c r="A70" t="s">
        <v>232</v>
      </c>
      <c r="B70" t="s">
        <v>230</v>
      </c>
      <c r="C70" t="s">
        <v>170</v>
      </c>
      <c r="D70" t="s">
        <v>5</v>
      </c>
      <c r="E70" t="s">
        <v>8</v>
      </c>
      <c r="F70" t="s">
        <v>9</v>
      </c>
      <c r="G70">
        <v>3218</v>
      </c>
      <c r="H70">
        <v>2767</v>
      </c>
      <c r="I70">
        <v>2128</v>
      </c>
      <c r="J70">
        <v>1642</v>
      </c>
      <c r="K70">
        <v>620</v>
      </c>
      <c r="L70">
        <v>140</v>
      </c>
      <c r="M70">
        <v>0</v>
      </c>
      <c r="N70">
        <v>0</v>
      </c>
      <c r="O70">
        <v>0</v>
      </c>
      <c r="P70">
        <v>0</v>
      </c>
      <c r="Q70">
        <v>-25.8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3218</v>
      </c>
    </row>
    <row r="71" spans="1:33" x14ac:dyDescent="0.2">
      <c r="A71" t="s">
        <v>232</v>
      </c>
      <c r="B71" t="s">
        <v>230</v>
      </c>
      <c r="C71" t="s">
        <v>170</v>
      </c>
      <c r="D71" t="s">
        <v>10</v>
      </c>
      <c r="E71" t="s">
        <v>6</v>
      </c>
      <c r="F71" t="s">
        <v>11</v>
      </c>
      <c r="H71">
        <v>2</v>
      </c>
      <c r="I71">
        <v>1.9</v>
      </c>
      <c r="J71">
        <v>1.5</v>
      </c>
      <c r="K71">
        <v>1</v>
      </c>
      <c r="L71">
        <v>1</v>
      </c>
      <c r="M71">
        <v>1</v>
      </c>
      <c r="N71">
        <v>0.4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</row>
    <row r="72" spans="1:33" x14ac:dyDescent="0.2">
      <c r="A72" t="s">
        <v>232</v>
      </c>
      <c r="B72" t="s">
        <v>230</v>
      </c>
      <c r="C72" t="s">
        <v>170</v>
      </c>
      <c r="D72" t="s">
        <v>10</v>
      </c>
      <c r="E72" t="s">
        <v>8</v>
      </c>
      <c r="F72" t="s">
        <v>12</v>
      </c>
      <c r="H72">
        <v>6167.7</v>
      </c>
      <c r="I72">
        <v>-6964.1</v>
      </c>
      <c r="J72">
        <v>-2355.1</v>
      </c>
      <c r="K72">
        <v>-3560.7</v>
      </c>
      <c r="L72">
        <v>-1177</v>
      </c>
      <c r="M72">
        <v>-2008.6</v>
      </c>
      <c r="N72">
        <v>-907.5</v>
      </c>
      <c r="O72">
        <v>0</v>
      </c>
      <c r="P72">
        <v>0</v>
      </c>
      <c r="Q72">
        <v>0.3</v>
      </c>
      <c r="R72">
        <v>0.4</v>
      </c>
      <c r="S72">
        <v>0.6</v>
      </c>
      <c r="T72">
        <v>0.3</v>
      </c>
      <c r="U72">
        <v>-0.4</v>
      </c>
      <c r="V72">
        <v>0.1</v>
      </c>
      <c r="W72">
        <v>0.3</v>
      </c>
      <c r="X72">
        <v>0.2</v>
      </c>
      <c r="Y72">
        <v>0.3</v>
      </c>
      <c r="Z72">
        <v>0.3</v>
      </c>
      <c r="AA72">
        <v>0.2</v>
      </c>
      <c r="AB72">
        <v>0.2</v>
      </c>
      <c r="AC72">
        <v>0.1</v>
      </c>
      <c r="AD72">
        <v>0.2</v>
      </c>
      <c r="AE72">
        <v>0.2</v>
      </c>
      <c r="AF72">
        <v>0.2</v>
      </c>
      <c r="AG72">
        <v>6167.7</v>
      </c>
    </row>
    <row r="73" spans="1:33" x14ac:dyDescent="0.2">
      <c r="A73" t="s">
        <v>232</v>
      </c>
      <c r="B73" t="s">
        <v>230</v>
      </c>
      <c r="C73" t="s">
        <v>170</v>
      </c>
      <c r="D73" t="s">
        <v>10</v>
      </c>
      <c r="E73" t="s">
        <v>13</v>
      </c>
      <c r="F73" t="s">
        <v>14</v>
      </c>
      <c r="H73">
        <v>1292.2</v>
      </c>
      <c r="I73">
        <v>1080.3</v>
      </c>
      <c r="J73">
        <v>668.3</v>
      </c>
      <c r="K73">
        <v>440.1</v>
      </c>
      <c r="L73">
        <v>457.8</v>
      </c>
      <c r="M73">
        <v>490.3</v>
      </c>
      <c r="N73">
        <v>183.2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-0.1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1292.2</v>
      </c>
    </row>
    <row r="74" spans="1:33" x14ac:dyDescent="0.2">
      <c r="A74" t="s">
        <v>232</v>
      </c>
      <c r="B74" t="s">
        <v>230</v>
      </c>
      <c r="C74" t="s">
        <v>170</v>
      </c>
      <c r="D74" t="s">
        <v>15</v>
      </c>
      <c r="E74" t="s">
        <v>6</v>
      </c>
      <c r="F74" t="s">
        <v>16</v>
      </c>
      <c r="H74">
        <v>364.7</v>
      </c>
      <c r="I74">
        <v>500.1</v>
      </c>
      <c r="J74">
        <v>390.7</v>
      </c>
      <c r="K74">
        <v>395.8</v>
      </c>
      <c r="L74">
        <v>465.6</v>
      </c>
      <c r="M74">
        <v>586.70000000000005</v>
      </c>
      <c r="N74">
        <v>641.5</v>
      </c>
      <c r="O74">
        <v>743.7</v>
      </c>
      <c r="P74">
        <v>789.9</v>
      </c>
      <c r="Q74">
        <v>851.4</v>
      </c>
      <c r="R74">
        <v>804</v>
      </c>
      <c r="S74">
        <v>865.5</v>
      </c>
      <c r="T74">
        <v>872.3</v>
      </c>
      <c r="U74">
        <v>878.4</v>
      </c>
      <c r="V74">
        <v>797.8</v>
      </c>
      <c r="W74">
        <v>567.9</v>
      </c>
      <c r="X74">
        <v>561.5</v>
      </c>
      <c r="Y74">
        <v>550.9</v>
      </c>
      <c r="Z74">
        <v>536.20000000000005</v>
      </c>
      <c r="AA74">
        <v>489.9</v>
      </c>
      <c r="AB74">
        <v>257.2</v>
      </c>
      <c r="AC74">
        <v>51</v>
      </c>
      <c r="AD74">
        <v>47.03</v>
      </c>
      <c r="AE74">
        <v>54.33</v>
      </c>
      <c r="AF74">
        <v>55.71</v>
      </c>
      <c r="AG74">
        <v>892.3</v>
      </c>
    </row>
    <row r="75" spans="1:33" x14ac:dyDescent="0.2">
      <c r="A75" t="s">
        <v>232</v>
      </c>
      <c r="B75" t="s">
        <v>230</v>
      </c>
      <c r="C75" t="s">
        <v>170</v>
      </c>
      <c r="D75" t="s">
        <v>15</v>
      </c>
      <c r="E75" t="s">
        <v>8</v>
      </c>
      <c r="F75" t="s">
        <v>17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3" x14ac:dyDescent="0.2">
      <c r="A76" t="s">
        <v>232</v>
      </c>
      <c r="B76" t="s">
        <v>230</v>
      </c>
      <c r="C76" t="s">
        <v>170</v>
      </c>
      <c r="D76" t="s">
        <v>15</v>
      </c>
      <c r="E76" t="s">
        <v>13</v>
      </c>
      <c r="F76" t="s">
        <v>18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3" x14ac:dyDescent="0.2">
      <c r="A77" t="s">
        <v>232</v>
      </c>
      <c r="B77" t="s">
        <v>230</v>
      </c>
      <c r="C77" t="s">
        <v>170</v>
      </c>
      <c r="D77" t="s">
        <v>19</v>
      </c>
      <c r="E77" t="s">
        <v>6</v>
      </c>
      <c r="F77" t="s">
        <v>20</v>
      </c>
      <c r="J77">
        <v>120.1</v>
      </c>
      <c r="L77">
        <v>125.8</v>
      </c>
      <c r="M77">
        <v>129</v>
      </c>
      <c r="N77">
        <v>75</v>
      </c>
      <c r="O77">
        <v>79.599999999999994</v>
      </c>
      <c r="P77">
        <v>86.4</v>
      </c>
      <c r="Q77">
        <v>67.400000000000006</v>
      </c>
      <c r="R77">
        <v>74</v>
      </c>
      <c r="S77">
        <v>76.900000000000006</v>
      </c>
      <c r="T77">
        <v>52.1</v>
      </c>
      <c r="U77">
        <v>57.8</v>
      </c>
      <c r="V77">
        <v>34.9</v>
      </c>
      <c r="W77">
        <v>34.6</v>
      </c>
      <c r="X77">
        <v>32.4</v>
      </c>
      <c r="Y77">
        <v>25.2</v>
      </c>
      <c r="Z77">
        <v>22.9</v>
      </c>
      <c r="AA77">
        <v>19.8</v>
      </c>
      <c r="AB77">
        <v>17</v>
      </c>
      <c r="AC77">
        <v>14.1</v>
      </c>
      <c r="AD77">
        <v>10.7</v>
      </c>
      <c r="AE77">
        <v>7.3</v>
      </c>
      <c r="AF77">
        <v>10</v>
      </c>
      <c r="AG77">
        <v>120.1</v>
      </c>
    </row>
    <row r="78" spans="1:33" x14ac:dyDescent="0.2">
      <c r="A78" t="s">
        <v>232</v>
      </c>
      <c r="B78" t="s">
        <v>230</v>
      </c>
      <c r="C78" t="s">
        <v>171</v>
      </c>
      <c r="D78" t="s">
        <v>5</v>
      </c>
      <c r="E78" t="s">
        <v>6</v>
      </c>
      <c r="F78" t="s">
        <v>7</v>
      </c>
      <c r="G78">
        <v>909</v>
      </c>
      <c r="H78">
        <v>308.5</v>
      </c>
      <c r="I78">
        <v>240.1</v>
      </c>
      <c r="J78">
        <v>249</v>
      </c>
      <c r="K78">
        <v>264.7</v>
      </c>
      <c r="L78">
        <v>429.3</v>
      </c>
      <c r="M78">
        <v>196.4</v>
      </c>
      <c r="N78">
        <v>164.6</v>
      </c>
      <c r="O78">
        <v>141</v>
      </c>
      <c r="P78">
        <v>143</v>
      </c>
      <c r="Q78">
        <v>81</v>
      </c>
      <c r="R78">
        <v>114.9</v>
      </c>
      <c r="S78">
        <v>165</v>
      </c>
      <c r="T78">
        <v>137.6</v>
      </c>
      <c r="U78">
        <v>131.80000000000001</v>
      </c>
      <c r="V78">
        <v>62.5</v>
      </c>
      <c r="AG78">
        <v>909</v>
      </c>
    </row>
    <row r="79" spans="1:33" x14ac:dyDescent="0.2">
      <c r="A79" t="s">
        <v>232</v>
      </c>
      <c r="B79" t="s">
        <v>230</v>
      </c>
      <c r="C79" t="s">
        <v>171</v>
      </c>
      <c r="D79" t="s">
        <v>5</v>
      </c>
      <c r="E79" t="s">
        <v>8</v>
      </c>
      <c r="F79" t="s">
        <v>9</v>
      </c>
      <c r="G79">
        <v>14.3</v>
      </c>
      <c r="H79">
        <v>14.4</v>
      </c>
      <c r="I79">
        <v>24.1</v>
      </c>
      <c r="J79">
        <v>41.6</v>
      </c>
      <c r="K79">
        <v>57.9</v>
      </c>
      <c r="L79">
        <v>33.9</v>
      </c>
      <c r="M79">
        <v>14.1</v>
      </c>
      <c r="N79">
        <v>19.2</v>
      </c>
      <c r="O79">
        <v>1.8</v>
      </c>
      <c r="P79">
        <v>17.399999999999999</v>
      </c>
      <c r="Q79">
        <v>48.6</v>
      </c>
      <c r="R79">
        <v>39</v>
      </c>
      <c r="S79">
        <v>129</v>
      </c>
      <c r="T79">
        <v>26.8</v>
      </c>
      <c r="U79">
        <v>0</v>
      </c>
      <c r="V79">
        <v>0</v>
      </c>
      <c r="AG79">
        <v>14.3</v>
      </c>
    </row>
    <row r="80" spans="1:33" x14ac:dyDescent="0.2">
      <c r="A80" t="s">
        <v>232</v>
      </c>
      <c r="B80" t="s">
        <v>230</v>
      </c>
      <c r="C80" t="s">
        <v>171</v>
      </c>
      <c r="D80" t="s">
        <v>10</v>
      </c>
      <c r="E80" t="s">
        <v>6</v>
      </c>
      <c r="F80" t="s">
        <v>11</v>
      </c>
      <c r="H80">
        <v>0</v>
      </c>
      <c r="I80">
        <v>0</v>
      </c>
      <c r="K80">
        <v>12</v>
      </c>
      <c r="L80">
        <v>54.8</v>
      </c>
      <c r="M80">
        <v>0</v>
      </c>
      <c r="N80">
        <v>0</v>
      </c>
      <c r="O80">
        <v>18.899999999999999</v>
      </c>
      <c r="P80">
        <v>37.200000000000003</v>
      </c>
      <c r="Q80">
        <v>76.099999999999994</v>
      </c>
      <c r="R80">
        <v>0</v>
      </c>
      <c r="S80">
        <v>0</v>
      </c>
      <c r="T80">
        <v>0</v>
      </c>
      <c r="U80">
        <v>0</v>
      </c>
      <c r="V80">
        <v>0</v>
      </c>
      <c r="AG80">
        <v>0</v>
      </c>
    </row>
    <row r="81" spans="1:35" x14ac:dyDescent="0.2">
      <c r="A81" t="s">
        <v>232</v>
      </c>
      <c r="B81" t="s">
        <v>230</v>
      </c>
      <c r="C81" t="s">
        <v>171</v>
      </c>
      <c r="D81" t="s">
        <v>10</v>
      </c>
      <c r="E81" t="s">
        <v>8</v>
      </c>
      <c r="F81" t="s">
        <v>12</v>
      </c>
      <c r="H81">
        <v>49.5</v>
      </c>
      <c r="I81">
        <v>2.2000000000000002</v>
      </c>
      <c r="K81">
        <v>8.8000000000000007</v>
      </c>
      <c r="L81">
        <v>0</v>
      </c>
      <c r="M81">
        <v>0.1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0.1</v>
      </c>
      <c r="U81">
        <v>0</v>
      </c>
      <c r="V81">
        <v>0</v>
      </c>
      <c r="AG81">
        <v>49.5</v>
      </c>
    </row>
    <row r="82" spans="1:35" x14ac:dyDescent="0.2">
      <c r="A82" t="s">
        <v>232</v>
      </c>
      <c r="B82" t="s">
        <v>230</v>
      </c>
      <c r="C82" t="s">
        <v>171</v>
      </c>
      <c r="D82" t="s">
        <v>10</v>
      </c>
      <c r="E82" t="s">
        <v>13</v>
      </c>
      <c r="F82" t="s">
        <v>14</v>
      </c>
      <c r="H82">
        <v>0</v>
      </c>
      <c r="I82">
        <v>0</v>
      </c>
      <c r="J82" s="1">
        <v>0</v>
      </c>
      <c r="K82" s="1">
        <v>1.3</v>
      </c>
      <c r="L82" s="1">
        <v>3.2</v>
      </c>
      <c r="M82" s="1">
        <v>1.4</v>
      </c>
      <c r="N82" s="1">
        <v>0</v>
      </c>
      <c r="O82" s="1">
        <v>2.5</v>
      </c>
      <c r="P82" s="1">
        <v>0.4</v>
      </c>
      <c r="Q82">
        <v>0.7</v>
      </c>
      <c r="R82" s="1">
        <v>4.8</v>
      </c>
      <c r="S82" s="1">
        <v>0</v>
      </c>
      <c r="T82" s="1">
        <v>0</v>
      </c>
      <c r="U82" s="1">
        <v>0</v>
      </c>
      <c r="V82" s="1">
        <v>0</v>
      </c>
      <c r="W82" s="1"/>
      <c r="AA82" s="1"/>
      <c r="AE82" s="1"/>
      <c r="AF82" s="1"/>
      <c r="AG82">
        <v>0</v>
      </c>
      <c r="AH82" s="1"/>
    </row>
    <row r="83" spans="1:35" x14ac:dyDescent="0.2">
      <c r="A83" t="s">
        <v>232</v>
      </c>
      <c r="B83" t="s">
        <v>230</v>
      </c>
      <c r="C83" t="s">
        <v>171</v>
      </c>
      <c r="D83" t="s">
        <v>15</v>
      </c>
      <c r="E83" t="s">
        <v>6</v>
      </c>
      <c r="F83" t="s">
        <v>16</v>
      </c>
      <c r="H83">
        <v>0</v>
      </c>
      <c r="I83">
        <v>0</v>
      </c>
      <c r="J83" s="1">
        <v>4.0999999999999996</v>
      </c>
      <c r="K83" s="1">
        <v>0.7</v>
      </c>
      <c r="L83" s="1">
        <v>0</v>
      </c>
      <c r="M83" s="1">
        <v>0</v>
      </c>
      <c r="N83" s="1">
        <v>1.5</v>
      </c>
      <c r="O83" s="1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3.9</v>
      </c>
      <c r="V83">
        <v>11.4</v>
      </c>
      <c r="X83" s="1"/>
      <c r="Z83" s="1"/>
      <c r="AA83" s="1"/>
      <c r="AG83">
        <v>8.6</v>
      </c>
    </row>
    <row r="84" spans="1:35" x14ac:dyDescent="0.2">
      <c r="A84" t="s">
        <v>232</v>
      </c>
      <c r="B84" t="s">
        <v>230</v>
      </c>
      <c r="C84" t="s">
        <v>171</v>
      </c>
      <c r="D84" t="s">
        <v>15</v>
      </c>
      <c r="E84" t="s">
        <v>8</v>
      </c>
      <c r="F84" t="s">
        <v>17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Z84" s="1"/>
    </row>
    <row r="85" spans="1:35" x14ac:dyDescent="0.2">
      <c r="A85" t="s">
        <v>232</v>
      </c>
      <c r="B85" t="s">
        <v>230</v>
      </c>
      <c r="C85" t="s">
        <v>171</v>
      </c>
      <c r="D85" t="s">
        <v>15</v>
      </c>
      <c r="E85" t="s">
        <v>13</v>
      </c>
      <c r="F85" t="s">
        <v>18</v>
      </c>
      <c r="K85" s="1"/>
      <c r="L85" s="1"/>
      <c r="M85" s="1"/>
      <c r="N85" s="1"/>
      <c r="O85" s="1"/>
      <c r="P85" s="1"/>
      <c r="Q85" s="1"/>
      <c r="S85" s="1"/>
      <c r="U85">
        <v>0</v>
      </c>
      <c r="V85" s="1">
        <v>0</v>
      </c>
      <c r="W85" s="1"/>
      <c r="X85" s="1"/>
      <c r="AA85" s="1"/>
      <c r="AB85" s="1"/>
      <c r="AC85" s="1"/>
      <c r="AD85" s="1"/>
      <c r="AE85" s="1"/>
      <c r="AF85" s="1"/>
    </row>
    <row r="86" spans="1:35" x14ac:dyDescent="0.2">
      <c r="A86" t="s">
        <v>232</v>
      </c>
      <c r="B86" t="s">
        <v>230</v>
      </c>
      <c r="C86" t="s">
        <v>171</v>
      </c>
      <c r="D86" t="s">
        <v>19</v>
      </c>
      <c r="E86" t="s">
        <v>6</v>
      </c>
      <c r="F86" t="s">
        <v>20</v>
      </c>
      <c r="J86">
        <v>0</v>
      </c>
      <c r="K86" s="1">
        <v>3</v>
      </c>
      <c r="L86" s="1"/>
      <c r="M86" s="1"/>
      <c r="N86" s="1">
        <v>55.2</v>
      </c>
      <c r="O86" s="1">
        <v>63.6</v>
      </c>
      <c r="P86" s="1">
        <v>0</v>
      </c>
      <c r="Q86" s="1">
        <v>0</v>
      </c>
      <c r="R86">
        <v>0</v>
      </c>
      <c r="S86">
        <v>0</v>
      </c>
      <c r="T86">
        <v>0</v>
      </c>
      <c r="U86">
        <v>0.2</v>
      </c>
      <c r="V86">
        <v>0.2</v>
      </c>
      <c r="AG86">
        <v>0</v>
      </c>
    </row>
    <row r="87" spans="1:35" x14ac:dyDescent="0.2">
      <c r="A87" t="s">
        <v>232</v>
      </c>
      <c r="B87" t="s">
        <v>230</v>
      </c>
      <c r="C87" t="s">
        <v>172</v>
      </c>
      <c r="D87" t="s">
        <v>5</v>
      </c>
      <c r="E87" t="s">
        <v>6</v>
      </c>
      <c r="F87" t="s">
        <v>7</v>
      </c>
      <c r="G87">
        <v>5460.9</v>
      </c>
      <c r="H87">
        <v>5498</v>
      </c>
      <c r="J87" s="1"/>
      <c r="K87" s="1"/>
      <c r="L87" s="1">
        <v>1038.5999999999999</v>
      </c>
      <c r="M87" s="1">
        <v>403.2</v>
      </c>
      <c r="N87">
        <v>369.2</v>
      </c>
      <c r="O87">
        <v>49.6</v>
      </c>
      <c r="P87">
        <v>11.6</v>
      </c>
      <c r="Q87">
        <v>7.9</v>
      </c>
      <c r="R87">
        <v>11.2</v>
      </c>
      <c r="S87">
        <v>5.0999999999999996</v>
      </c>
      <c r="T87">
        <v>2.9</v>
      </c>
      <c r="U87">
        <v>3.7</v>
      </c>
      <c r="V87">
        <v>-4.4000000000000004</v>
      </c>
      <c r="AG87">
        <v>5460.9</v>
      </c>
      <c r="AI87" s="1"/>
    </row>
    <row r="88" spans="1:35" x14ac:dyDescent="0.2">
      <c r="A88" t="s">
        <v>232</v>
      </c>
      <c r="B88" t="s">
        <v>230</v>
      </c>
      <c r="C88" t="s">
        <v>172</v>
      </c>
      <c r="D88" t="s">
        <v>5</v>
      </c>
      <c r="E88" t="s">
        <v>8</v>
      </c>
      <c r="F88" t="s">
        <v>9</v>
      </c>
      <c r="G88">
        <v>91.9</v>
      </c>
      <c r="L88">
        <v>49</v>
      </c>
      <c r="M88">
        <v>113</v>
      </c>
      <c r="N88">
        <v>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AG88">
        <v>91.9</v>
      </c>
      <c r="AI88" s="1"/>
    </row>
    <row r="89" spans="1:35" x14ac:dyDescent="0.2">
      <c r="A89" t="s">
        <v>232</v>
      </c>
      <c r="B89" t="s">
        <v>230</v>
      </c>
      <c r="C89" t="s">
        <v>172</v>
      </c>
      <c r="D89" t="s">
        <v>10</v>
      </c>
      <c r="E89" t="s">
        <v>6</v>
      </c>
      <c r="F89" t="s">
        <v>11</v>
      </c>
      <c r="H89">
        <v>9.3000000000000007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AG89">
        <v>9.3000000000000007</v>
      </c>
    </row>
    <row r="90" spans="1:35" x14ac:dyDescent="0.2">
      <c r="A90" t="s">
        <v>232</v>
      </c>
      <c r="B90" t="s">
        <v>230</v>
      </c>
      <c r="C90" t="s">
        <v>172</v>
      </c>
      <c r="D90" t="s">
        <v>10</v>
      </c>
      <c r="E90" t="s">
        <v>8</v>
      </c>
      <c r="F90" t="s">
        <v>12</v>
      </c>
      <c r="H90">
        <v>3077.8</v>
      </c>
      <c r="L90">
        <v>-1020.4</v>
      </c>
      <c r="M90">
        <v>2.2000000000000002</v>
      </c>
      <c r="N90">
        <v>1.7</v>
      </c>
      <c r="O90">
        <v>0.1</v>
      </c>
      <c r="P90">
        <v>0.1</v>
      </c>
      <c r="Q90">
        <v>0</v>
      </c>
      <c r="R90">
        <v>-85.5</v>
      </c>
      <c r="S90">
        <v>-81.400000000000006</v>
      </c>
      <c r="T90">
        <v>0</v>
      </c>
      <c r="U90">
        <v>132</v>
      </c>
      <c r="V90">
        <v>94.6</v>
      </c>
      <c r="AG90">
        <v>3077.8</v>
      </c>
    </row>
    <row r="91" spans="1:35" x14ac:dyDescent="0.2">
      <c r="A91" t="s">
        <v>232</v>
      </c>
      <c r="B91" t="s">
        <v>230</v>
      </c>
      <c r="C91" t="s">
        <v>172</v>
      </c>
      <c r="D91" t="s">
        <v>10</v>
      </c>
      <c r="E91" t="s">
        <v>13</v>
      </c>
      <c r="F91" t="s">
        <v>14</v>
      </c>
      <c r="H91">
        <v>14.8</v>
      </c>
      <c r="L91">
        <v>4.3</v>
      </c>
      <c r="M91">
        <v>1.8</v>
      </c>
      <c r="N91">
        <v>3.5</v>
      </c>
      <c r="O91">
        <v>0</v>
      </c>
      <c r="P91">
        <v>0</v>
      </c>
      <c r="Q91">
        <v>0</v>
      </c>
      <c r="R91">
        <v>0</v>
      </c>
      <c r="S91">
        <v>-0.1</v>
      </c>
      <c r="T91">
        <v>0</v>
      </c>
      <c r="U91">
        <v>0</v>
      </c>
      <c r="V91">
        <v>0</v>
      </c>
      <c r="AG91">
        <v>14.8</v>
      </c>
    </row>
    <row r="92" spans="1:35" x14ac:dyDescent="0.2">
      <c r="A92" t="s">
        <v>232</v>
      </c>
      <c r="B92" t="s">
        <v>230</v>
      </c>
      <c r="C92" t="s">
        <v>172</v>
      </c>
      <c r="D92" t="s">
        <v>15</v>
      </c>
      <c r="E92" t="s">
        <v>6</v>
      </c>
      <c r="F92" t="s">
        <v>16</v>
      </c>
      <c r="H92">
        <v>1.8</v>
      </c>
      <c r="L92">
        <v>15.4</v>
      </c>
      <c r="M92">
        <v>30.8</v>
      </c>
      <c r="N92">
        <v>52.9</v>
      </c>
      <c r="O92">
        <v>5.7</v>
      </c>
      <c r="P92">
        <v>11.5</v>
      </c>
      <c r="Q92">
        <v>6.4</v>
      </c>
      <c r="R92">
        <v>8.6</v>
      </c>
      <c r="S92">
        <v>8.3000000000000007</v>
      </c>
      <c r="T92">
        <v>7.7</v>
      </c>
      <c r="U92">
        <v>10.5</v>
      </c>
      <c r="V92">
        <v>3.2</v>
      </c>
      <c r="AG92">
        <v>155.69999999999999</v>
      </c>
    </row>
    <row r="93" spans="1:35" x14ac:dyDescent="0.2">
      <c r="A93" t="s">
        <v>232</v>
      </c>
      <c r="B93" t="s">
        <v>230</v>
      </c>
      <c r="C93" t="s">
        <v>172</v>
      </c>
      <c r="D93" t="s">
        <v>15</v>
      </c>
      <c r="E93" t="s">
        <v>8</v>
      </c>
      <c r="F93" t="s">
        <v>17</v>
      </c>
      <c r="H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35" x14ac:dyDescent="0.2">
      <c r="A94" t="s">
        <v>232</v>
      </c>
      <c r="B94" t="s">
        <v>230</v>
      </c>
      <c r="C94" t="s">
        <v>172</v>
      </c>
      <c r="D94" t="s">
        <v>15</v>
      </c>
      <c r="E94" t="s">
        <v>13</v>
      </c>
      <c r="F94" t="s">
        <v>18</v>
      </c>
      <c r="U94">
        <v>0</v>
      </c>
      <c r="V94">
        <v>0</v>
      </c>
    </row>
    <row r="95" spans="1:35" x14ac:dyDescent="0.2">
      <c r="A95" t="s">
        <v>232</v>
      </c>
      <c r="B95" t="s">
        <v>230</v>
      </c>
      <c r="C95" t="s">
        <v>172</v>
      </c>
      <c r="D95" t="s">
        <v>19</v>
      </c>
      <c r="E95" t="s">
        <v>6</v>
      </c>
      <c r="F95" t="s">
        <v>20</v>
      </c>
      <c r="J95">
        <v>6.5</v>
      </c>
      <c r="L95">
        <v>15.7</v>
      </c>
      <c r="M95">
        <v>4.7</v>
      </c>
      <c r="N95">
        <v>11.2</v>
      </c>
      <c r="O95">
        <v>0</v>
      </c>
      <c r="P95">
        <v>0</v>
      </c>
      <c r="Q95">
        <v>0</v>
      </c>
      <c r="R95">
        <v>2.2000000000000002</v>
      </c>
      <c r="S95">
        <v>0</v>
      </c>
      <c r="T95">
        <v>0</v>
      </c>
      <c r="U95">
        <v>0</v>
      </c>
      <c r="V95">
        <v>0</v>
      </c>
      <c r="AG95">
        <v>6.5</v>
      </c>
    </row>
    <row r="96" spans="1:35" x14ac:dyDescent="0.2">
      <c r="A96" t="s">
        <v>232</v>
      </c>
      <c r="B96" t="s">
        <v>230</v>
      </c>
      <c r="C96" t="s">
        <v>173</v>
      </c>
      <c r="D96" t="s">
        <v>5</v>
      </c>
      <c r="E96" t="s">
        <v>6</v>
      </c>
      <c r="F96" t="s">
        <v>7</v>
      </c>
    </row>
    <row r="97" spans="1:33" x14ac:dyDescent="0.2">
      <c r="A97" t="s">
        <v>232</v>
      </c>
      <c r="B97" t="s">
        <v>230</v>
      </c>
      <c r="C97" t="s">
        <v>173</v>
      </c>
      <c r="D97" t="s">
        <v>5</v>
      </c>
      <c r="E97" t="s">
        <v>8</v>
      </c>
      <c r="F97" t="s">
        <v>9</v>
      </c>
    </row>
    <row r="98" spans="1:33" x14ac:dyDescent="0.2">
      <c r="A98" t="s">
        <v>232</v>
      </c>
      <c r="B98" t="s">
        <v>230</v>
      </c>
      <c r="C98" t="s">
        <v>173</v>
      </c>
      <c r="D98" t="s">
        <v>10</v>
      </c>
      <c r="E98" t="s">
        <v>6</v>
      </c>
      <c r="F98" t="s">
        <v>11</v>
      </c>
    </row>
    <row r="99" spans="1:33" x14ac:dyDescent="0.2">
      <c r="A99" t="s">
        <v>232</v>
      </c>
      <c r="B99" t="s">
        <v>230</v>
      </c>
      <c r="C99" t="s">
        <v>173</v>
      </c>
      <c r="D99" t="s">
        <v>10</v>
      </c>
      <c r="E99" t="s">
        <v>8</v>
      </c>
      <c r="F99" t="s">
        <v>12</v>
      </c>
    </row>
    <row r="100" spans="1:33" x14ac:dyDescent="0.2">
      <c r="A100" t="s">
        <v>232</v>
      </c>
      <c r="B100" t="s">
        <v>230</v>
      </c>
      <c r="C100" t="s">
        <v>173</v>
      </c>
      <c r="D100" t="s">
        <v>10</v>
      </c>
      <c r="E100" t="s">
        <v>13</v>
      </c>
      <c r="F100" t="s">
        <v>14</v>
      </c>
    </row>
    <row r="101" spans="1:33" x14ac:dyDescent="0.2">
      <c r="A101" t="s">
        <v>232</v>
      </c>
      <c r="B101" t="s">
        <v>230</v>
      </c>
      <c r="C101" t="s">
        <v>173</v>
      </c>
      <c r="D101" t="s">
        <v>15</v>
      </c>
      <c r="E101" t="s">
        <v>6</v>
      </c>
      <c r="F101" t="s">
        <v>16</v>
      </c>
    </row>
    <row r="102" spans="1:33" x14ac:dyDescent="0.2">
      <c r="A102" t="s">
        <v>232</v>
      </c>
      <c r="B102" t="s">
        <v>230</v>
      </c>
      <c r="C102" t="s">
        <v>173</v>
      </c>
      <c r="D102" t="s">
        <v>15</v>
      </c>
      <c r="E102" t="s">
        <v>8</v>
      </c>
      <c r="F102" t="s">
        <v>17</v>
      </c>
    </row>
    <row r="103" spans="1:33" x14ac:dyDescent="0.2">
      <c r="A103" t="s">
        <v>232</v>
      </c>
      <c r="B103" t="s">
        <v>230</v>
      </c>
      <c r="C103" t="s">
        <v>173</v>
      </c>
      <c r="D103" t="s">
        <v>15</v>
      </c>
      <c r="E103" t="s">
        <v>13</v>
      </c>
      <c r="F103" t="s">
        <v>18</v>
      </c>
    </row>
    <row r="104" spans="1:33" x14ac:dyDescent="0.2">
      <c r="A104" t="s">
        <v>232</v>
      </c>
      <c r="B104" t="s">
        <v>230</v>
      </c>
      <c r="C104" t="s">
        <v>173</v>
      </c>
      <c r="D104" t="s">
        <v>19</v>
      </c>
      <c r="E104" t="s">
        <v>6</v>
      </c>
      <c r="F104" t="s">
        <v>20</v>
      </c>
    </row>
    <row r="105" spans="1:33" x14ac:dyDescent="0.2">
      <c r="A105" t="s">
        <v>232</v>
      </c>
      <c r="B105" t="s">
        <v>230</v>
      </c>
      <c r="C105" t="s">
        <v>174</v>
      </c>
      <c r="D105" t="s">
        <v>5</v>
      </c>
      <c r="E105" t="s">
        <v>6</v>
      </c>
      <c r="F105" t="s">
        <v>7</v>
      </c>
      <c r="G105">
        <v>188.7</v>
      </c>
      <c r="H105">
        <v>190</v>
      </c>
      <c r="N105">
        <v>764.8</v>
      </c>
      <c r="O105">
        <v>-442.2</v>
      </c>
      <c r="P105">
        <v>45.2</v>
      </c>
      <c r="Q105">
        <v>69.8</v>
      </c>
      <c r="R105">
        <v>56.3</v>
      </c>
      <c r="S105">
        <v>15.7</v>
      </c>
      <c r="T105">
        <v>-0.4</v>
      </c>
      <c r="U105">
        <v>0</v>
      </c>
      <c r="V105">
        <v>0</v>
      </c>
      <c r="AG105">
        <v>188.7</v>
      </c>
    </row>
    <row r="106" spans="1:33" x14ac:dyDescent="0.2">
      <c r="A106" t="s">
        <v>232</v>
      </c>
      <c r="B106" t="s">
        <v>230</v>
      </c>
      <c r="C106" t="s">
        <v>174</v>
      </c>
      <c r="D106" t="s">
        <v>5</v>
      </c>
      <c r="E106" t="s">
        <v>8</v>
      </c>
      <c r="F106" t="s">
        <v>9</v>
      </c>
      <c r="G106">
        <v>122.9</v>
      </c>
      <c r="H106">
        <v>130.1</v>
      </c>
      <c r="N106">
        <v>0</v>
      </c>
      <c r="O106">
        <v>0</v>
      </c>
      <c r="P106">
        <v>0</v>
      </c>
      <c r="Q106">
        <v>-16.2</v>
      </c>
      <c r="R106">
        <v>0</v>
      </c>
      <c r="S106">
        <v>-0.3</v>
      </c>
      <c r="T106">
        <v>0</v>
      </c>
      <c r="U106">
        <v>0</v>
      </c>
      <c r="V106">
        <v>0</v>
      </c>
      <c r="AG106">
        <v>122.9</v>
      </c>
    </row>
    <row r="107" spans="1:33" x14ac:dyDescent="0.2">
      <c r="A107" t="s">
        <v>232</v>
      </c>
      <c r="B107" t="s">
        <v>230</v>
      </c>
      <c r="C107" t="s">
        <v>174</v>
      </c>
      <c r="D107" t="s">
        <v>10</v>
      </c>
      <c r="E107" t="s">
        <v>6</v>
      </c>
      <c r="F107" t="s">
        <v>11</v>
      </c>
      <c r="H107">
        <v>0</v>
      </c>
      <c r="N107">
        <v>0</v>
      </c>
      <c r="O107">
        <v>0</v>
      </c>
      <c r="P107">
        <v>0</v>
      </c>
      <c r="Q107">
        <v>1.2</v>
      </c>
      <c r="R107">
        <v>0</v>
      </c>
      <c r="S107">
        <v>0</v>
      </c>
      <c r="T107">
        <v>0</v>
      </c>
      <c r="U107">
        <v>0</v>
      </c>
      <c r="V107">
        <v>0</v>
      </c>
      <c r="AG107">
        <v>0</v>
      </c>
    </row>
    <row r="108" spans="1:33" x14ac:dyDescent="0.2">
      <c r="A108" t="s">
        <v>232</v>
      </c>
      <c r="B108" t="s">
        <v>230</v>
      </c>
      <c r="C108" t="s">
        <v>174</v>
      </c>
      <c r="D108" t="s">
        <v>10</v>
      </c>
      <c r="E108" t="s">
        <v>8</v>
      </c>
      <c r="F108" t="s">
        <v>12</v>
      </c>
      <c r="H108">
        <v>0.3</v>
      </c>
      <c r="N108">
        <v>0</v>
      </c>
      <c r="O108">
        <v>0</v>
      </c>
      <c r="P108">
        <v>0</v>
      </c>
      <c r="Q108">
        <v>0</v>
      </c>
      <c r="R108">
        <v>0.2</v>
      </c>
      <c r="S108">
        <v>0</v>
      </c>
      <c r="T108">
        <v>0</v>
      </c>
      <c r="U108">
        <v>0</v>
      </c>
      <c r="V108">
        <v>0</v>
      </c>
      <c r="AG108">
        <v>0.3</v>
      </c>
    </row>
    <row r="109" spans="1:33" x14ac:dyDescent="0.2">
      <c r="A109" t="s">
        <v>232</v>
      </c>
      <c r="B109" t="s">
        <v>230</v>
      </c>
      <c r="C109" t="s">
        <v>174</v>
      </c>
      <c r="D109" t="s">
        <v>10</v>
      </c>
      <c r="E109" t="s">
        <v>13</v>
      </c>
      <c r="F109" t="s">
        <v>14</v>
      </c>
      <c r="H109">
        <v>0</v>
      </c>
      <c r="N109">
        <v>0</v>
      </c>
      <c r="O109">
        <v>0.1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AG109">
        <v>0</v>
      </c>
    </row>
    <row r="110" spans="1:33" x14ac:dyDescent="0.2">
      <c r="A110" t="s">
        <v>232</v>
      </c>
      <c r="B110" t="s">
        <v>230</v>
      </c>
      <c r="C110" t="s">
        <v>174</v>
      </c>
      <c r="D110" t="s">
        <v>15</v>
      </c>
      <c r="E110" t="s">
        <v>6</v>
      </c>
      <c r="F110" t="s">
        <v>16</v>
      </c>
      <c r="H110">
        <v>0.3</v>
      </c>
      <c r="N110">
        <v>0.2</v>
      </c>
      <c r="O110">
        <v>0.1</v>
      </c>
      <c r="P110">
        <v>10.8</v>
      </c>
      <c r="Q110">
        <v>2.1</v>
      </c>
      <c r="R110">
        <v>1.3</v>
      </c>
      <c r="S110">
        <v>1.6</v>
      </c>
      <c r="T110">
        <v>1.7</v>
      </c>
      <c r="U110">
        <v>1.8</v>
      </c>
      <c r="V110">
        <v>3.8</v>
      </c>
      <c r="AG110">
        <v>5.6</v>
      </c>
    </row>
    <row r="111" spans="1:33" x14ac:dyDescent="0.2">
      <c r="A111" t="s">
        <v>232</v>
      </c>
      <c r="B111" t="s">
        <v>230</v>
      </c>
      <c r="C111" t="s">
        <v>174</v>
      </c>
      <c r="D111" t="s">
        <v>15</v>
      </c>
      <c r="E111" t="s">
        <v>8</v>
      </c>
      <c r="F111" t="s">
        <v>17</v>
      </c>
      <c r="H111">
        <v>0</v>
      </c>
      <c r="N111">
        <v>0.8</v>
      </c>
      <c r="O111">
        <v>0.2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33" x14ac:dyDescent="0.2">
      <c r="A112" t="s">
        <v>232</v>
      </c>
      <c r="B112" t="s">
        <v>230</v>
      </c>
      <c r="C112" t="s">
        <v>174</v>
      </c>
      <c r="D112" t="s">
        <v>15</v>
      </c>
      <c r="E112" t="s">
        <v>13</v>
      </c>
      <c r="F112" t="s">
        <v>18</v>
      </c>
      <c r="U112">
        <v>0</v>
      </c>
      <c r="V112">
        <v>0</v>
      </c>
    </row>
    <row r="113" spans="1:33" x14ac:dyDescent="0.2">
      <c r="A113" t="s">
        <v>232</v>
      </c>
      <c r="B113" t="s">
        <v>230</v>
      </c>
      <c r="C113" t="s">
        <v>174</v>
      </c>
      <c r="D113" t="s">
        <v>19</v>
      </c>
      <c r="E113" t="s">
        <v>6</v>
      </c>
      <c r="F113" t="s">
        <v>20</v>
      </c>
      <c r="J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AG113">
        <v>0</v>
      </c>
    </row>
    <row r="114" spans="1:33" x14ac:dyDescent="0.2">
      <c r="A114" t="s">
        <v>232</v>
      </c>
      <c r="B114" t="s">
        <v>230</v>
      </c>
      <c r="C114" t="s">
        <v>234</v>
      </c>
      <c r="D114" t="s">
        <v>5</v>
      </c>
      <c r="E114" t="s">
        <v>6</v>
      </c>
      <c r="F114" t="s">
        <v>7</v>
      </c>
      <c r="G114">
        <v>301930.2</v>
      </c>
      <c r="H114">
        <v>225985</v>
      </c>
      <c r="I114">
        <v>170331.4</v>
      </c>
      <c r="J114">
        <v>150640</v>
      </c>
      <c r="K114">
        <v>126092.4</v>
      </c>
      <c r="L114">
        <v>107327.2</v>
      </c>
      <c r="M114">
        <v>44703.4</v>
      </c>
      <c r="N114">
        <v>310</v>
      </c>
      <c r="O114">
        <v>6010.2</v>
      </c>
      <c r="P114">
        <v>5636.3</v>
      </c>
      <c r="Q114">
        <v>4341.8</v>
      </c>
      <c r="R114">
        <v>4746.3999999999996</v>
      </c>
      <c r="S114">
        <v>2168.8000000000002</v>
      </c>
      <c r="T114">
        <v>2136.4</v>
      </c>
      <c r="U114">
        <v>-265.8</v>
      </c>
      <c r="V114">
        <v>294.60000000000002</v>
      </c>
      <c r="W114">
        <v>195.8</v>
      </c>
      <c r="X114">
        <v>-1151.5999999999999</v>
      </c>
      <c r="Y114">
        <v>-2.5</v>
      </c>
      <c r="Z114">
        <v>-106.7</v>
      </c>
      <c r="AA114">
        <v>-552</v>
      </c>
      <c r="AB114">
        <v>-1062.9000000000001</v>
      </c>
      <c r="AC114">
        <v>-870.6</v>
      </c>
      <c r="AD114">
        <v>-1053</v>
      </c>
      <c r="AE114">
        <v>-450.3</v>
      </c>
      <c r="AF114">
        <v>-1042.9000000000001</v>
      </c>
      <c r="AG114">
        <v>301930.2</v>
      </c>
    </row>
    <row r="115" spans="1:33" x14ac:dyDescent="0.2">
      <c r="A115" t="s">
        <v>232</v>
      </c>
      <c r="B115" t="s">
        <v>230</v>
      </c>
      <c r="C115" t="s">
        <v>234</v>
      </c>
      <c r="D115" t="s">
        <v>5</v>
      </c>
      <c r="E115" t="s">
        <v>8</v>
      </c>
      <c r="F115" t="s">
        <v>9</v>
      </c>
      <c r="G115">
        <v>40993</v>
      </c>
      <c r="H115">
        <v>49928</v>
      </c>
      <c r="I115">
        <v>37717</v>
      </c>
      <c r="J115">
        <v>35426</v>
      </c>
      <c r="K115">
        <v>23900</v>
      </c>
      <c r="L115">
        <v>18300</v>
      </c>
      <c r="M115">
        <v>-78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-403</v>
      </c>
      <c r="U115">
        <v>-1609</v>
      </c>
      <c r="V115">
        <v>0</v>
      </c>
      <c r="W115">
        <v>-7837</v>
      </c>
      <c r="X115">
        <v>-2339.8000000000002</v>
      </c>
      <c r="Y115">
        <v>-254.9</v>
      </c>
      <c r="Z115">
        <v>-211</v>
      </c>
      <c r="AA115">
        <v>0</v>
      </c>
      <c r="AB115">
        <v>-216.7</v>
      </c>
      <c r="AC115">
        <v>-87.1</v>
      </c>
      <c r="AD115">
        <v>-252.9</v>
      </c>
      <c r="AE115">
        <v>-121.9</v>
      </c>
      <c r="AF115">
        <v>-64.3</v>
      </c>
      <c r="AG115">
        <v>40993</v>
      </c>
    </row>
    <row r="116" spans="1:33" x14ac:dyDescent="0.2">
      <c r="A116" t="s">
        <v>232</v>
      </c>
      <c r="B116" t="s">
        <v>230</v>
      </c>
      <c r="C116" t="s">
        <v>234</v>
      </c>
      <c r="D116" t="s">
        <v>10</v>
      </c>
      <c r="E116" t="s">
        <v>6</v>
      </c>
      <c r="F116" t="s">
        <v>11</v>
      </c>
      <c r="H116">
        <v>58</v>
      </c>
      <c r="I116">
        <v>42</v>
      </c>
      <c r="J116">
        <v>38</v>
      </c>
      <c r="K116">
        <v>35</v>
      </c>
      <c r="L116">
        <v>40</v>
      </c>
      <c r="M116">
        <v>8</v>
      </c>
      <c r="N116">
        <v>0</v>
      </c>
      <c r="O116">
        <v>0</v>
      </c>
      <c r="P116">
        <v>-1</v>
      </c>
      <c r="Q116">
        <v>0</v>
      </c>
      <c r="R116">
        <v>0</v>
      </c>
      <c r="S116">
        <v>0</v>
      </c>
      <c r="T116">
        <v>0</v>
      </c>
      <c r="U116">
        <v>3</v>
      </c>
      <c r="V116">
        <v>-3</v>
      </c>
      <c r="W116">
        <v>-1441</v>
      </c>
      <c r="X116">
        <v>-2.8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-42.6</v>
      </c>
      <c r="AE116">
        <v>-34.9</v>
      </c>
      <c r="AF116">
        <v>-35.700000000000003</v>
      </c>
      <c r="AG116">
        <v>58</v>
      </c>
    </row>
    <row r="117" spans="1:33" x14ac:dyDescent="0.2">
      <c r="A117" t="s">
        <v>232</v>
      </c>
      <c r="B117" t="s">
        <v>230</v>
      </c>
      <c r="C117" t="s">
        <v>234</v>
      </c>
      <c r="D117" t="s">
        <v>10</v>
      </c>
      <c r="E117" t="s">
        <v>8</v>
      </c>
      <c r="F117" t="s">
        <v>12</v>
      </c>
      <c r="H117">
        <v>50406.400000000001</v>
      </c>
      <c r="I117">
        <v>16239.3</v>
      </c>
      <c r="J117">
        <v>7088.4</v>
      </c>
      <c r="K117">
        <v>7659.3</v>
      </c>
      <c r="L117">
        <v>3551.9</v>
      </c>
      <c r="M117">
        <v>2090</v>
      </c>
      <c r="N117">
        <v>-3183.4</v>
      </c>
      <c r="O117">
        <v>463.1</v>
      </c>
      <c r="P117">
        <v>-2432.1</v>
      </c>
      <c r="Q117">
        <v>441.1</v>
      </c>
      <c r="R117">
        <v>-550</v>
      </c>
      <c r="S117">
        <v>-4264.3</v>
      </c>
      <c r="T117">
        <v>-10900.6</v>
      </c>
      <c r="U117">
        <v>-12299.8</v>
      </c>
      <c r="V117">
        <v>45.1</v>
      </c>
      <c r="W117">
        <v>-887.7</v>
      </c>
      <c r="X117">
        <v>-1992.4</v>
      </c>
      <c r="Y117">
        <v>-2341.5</v>
      </c>
      <c r="Z117">
        <v>-6442.4</v>
      </c>
      <c r="AA117">
        <v>-12215.8</v>
      </c>
      <c r="AB117">
        <v>-1124.5999999999999</v>
      </c>
      <c r="AC117">
        <v>-710.4</v>
      </c>
      <c r="AD117">
        <v>-1081.9000000000001</v>
      </c>
      <c r="AE117">
        <v>1551</v>
      </c>
      <c r="AF117">
        <v>-2076.1</v>
      </c>
      <c r="AG117">
        <v>50406.400000000001</v>
      </c>
    </row>
    <row r="118" spans="1:33" x14ac:dyDescent="0.2">
      <c r="A118" t="s">
        <v>232</v>
      </c>
      <c r="B118" t="s">
        <v>230</v>
      </c>
      <c r="C118" t="s">
        <v>234</v>
      </c>
      <c r="D118" t="s">
        <v>10</v>
      </c>
      <c r="E118" t="s">
        <v>13</v>
      </c>
      <c r="F118" t="s">
        <v>14</v>
      </c>
      <c r="H118">
        <v>13598.2</v>
      </c>
      <c r="I118">
        <v>11872.7</v>
      </c>
      <c r="J118">
        <v>11414</v>
      </c>
      <c r="K118">
        <v>8551.7999999999993</v>
      </c>
      <c r="L118">
        <v>6528.4</v>
      </c>
      <c r="M118">
        <v>4591.1000000000004</v>
      </c>
      <c r="N118">
        <v>4303.8</v>
      </c>
      <c r="O118">
        <v>0.2</v>
      </c>
      <c r="P118">
        <v>7.7</v>
      </c>
      <c r="Q118">
        <v>1.5</v>
      </c>
      <c r="R118">
        <v>1.3</v>
      </c>
      <c r="S118">
        <v>0</v>
      </c>
      <c r="T118">
        <v>0.2</v>
      </c>
      <c r="U118">
        <v>-39.299999999999997</v>
      </c>
      <c r="V118">
        <v>0</v>
      </c>
      <c r="W118">
        <v>0.2</v>
      </c>
      <c r="X118">
        <v>0.1</v>
      </c>
      <c r="Y118">
        <v>0.4</v>
      </c>
      <c r="Z118">
        <v>0</v>
      </c>
      <c r="AA118">
        <v>0</v>
      </c>
      <c r="AB118">
        <v>-0.2</v>
      </c>
      <c r="AC118">
        <v>-0.2</v>
      </c>
      <c r="AD118">
        <v>-0.2</v>
      </c>
      <c r="AE118">
        <v>0</v>
      </c>
      <c r="AF118">
        <v>0</v>
      </c>
      <c r="AG118">
        <v>13598.2</v>
      </c>
    </row>
    <row r="119" spans="1:33" x14ac:dyDescent="0.2">
      <c r="A119" t="s">
        <v>232</v>
      </c>
      <c r="B119" t="s">
        <v>230</v>
      </c>
      <c r="C119" t="s">
        <v>234</v>
      </c>
      <c r="D119" t="s">
        <v>15</v>
      </c>
      <c r="E119" t="s">
        <v>6</v>
      </c>
      <c r="F119" t="s">
        <v>16</v>
      </c>
      <c r="H119">
        <v>1900.5</v>
      </c>
      <c r="I119">
        <v>2603.5</v>
      </c>
      <c r="J119">
        <v>2697.5</v>
      </c>
      <c r="K119">
        <v>3324.6</v>
      </c>
      <c r="L119">
        <v>3720.8</v>
      </c>
      <c r="M119">
        <v>5570.7</v>
      </c>
      <c r="N119">
        <v>7588</v>
      </c>
      <c r="O119">
        <v>7317.4</v>
      </c>
      <c r="P119">
        <v>7544</v>
      </c>
      <c r="Q119">
        <v>8003.5</v>
      </c>
      <c r="R119">
        <v>7695.6</v>
      </c>
      <c r="S119">
        <v>6855.9</v>
      </c>
      <c r="T119">
        <v>5413.6</v>
      </c>
      <c r="U119">
        <v>3272.5</v>
      </c>
      <c r="V119">
        <v>2734.9</v>
      </c>
      <c r="W119">
        <v>1450.9</v>
      </c>
      <c r="X119">
        <v>1319</v>
      </c>
      <c r="Y119">
        <v>1086.9000000000001</v>
      </c>
      <c r="Z119">
        <v>1087.4000000000001</v>
      </c>
      <c r="AA119">
        <v>2329.9</v>
      </c>
      <c r="AB119">
        <v>890.7</v>
      </c>
      <c r="AC119">
        <v>-27.7</v>
      </c>
      <c r="AD119">
        <v>-34.08</v>
      </c>
      <c r="AE119">
        <v>-38.74</v>
      </c>
      <c r="AF119">
        <v>-20.03</v>
      </c>
      <c r="AG119">
        <v>8228.1</v>
      </c>
    </row>
    <row r="120" spans="1:33" x14ac:dyDescent="0.2">
      <c r="A120" t="s">
        <v>232</v>
      </c>
      <c r="B120" t="s">
        <v>230</v>
      </c>
      <c r="C120" t="s">
        <v>234</v>
      </c>
      <c r="D120" t="s">
        <v>15</v>
      </c>
      <c r="E120" t="s">
        <v>8</v>
      </c>
      <c r="F120" t="s">
        <v>17</v>
      </c>
      <c r="H120">
        <v>0</v>
      </c>
      <c r="I120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-1.1000000000000001</v>
      </c>
      <c r="Y120">
        <v>-1.1000000000000001</v>
      </c>
      <c r="Z120">
        <v>0</v>
      </c>
      <c r="AA120">
        <v>0.4</v>
      </c>
      <c r="AB120">
        <v>-0.8</v>
      </c>
      <c r="AC120">
        <v>-0.5</v>
      </c>
      <c r="AD120">
        <v>0</v>
      </c>
      <c r="AE120">
        <v>-0.9</v>
      </c>
      <c r="AF120">
        <v>0.2</v>
      </c>
    </row>
    <row r="121" spans="1:33" x14ac:dyDescent="0.2">
      <c r="A121" t="s">
        <v>232</v>
      </c>
      <c r="B121" t="s">
        <v>230</v>
      </c>
      <c r="C121" t="s">
        <v>234</v>
      </c>
      <c r="D121" t="s">
        <v>15</v>
      </c>
      <c r="E121" t="s">
        <v>13</v>
      </c>
      <c r="F121" t="s">
        <v>18</v>
      </c>
      <c r="J121" s="1"/>
      <c r="K121" s="1"/>
      <c r="L121" s="1"/>
      <c r="M121" s="1"/>
      <c r="U121">
        <v>0</v>
      </c>
      <c r="V121">
        <v>0</v>
      </c>
      <c r="W121">
        <v>-32.200000000000003</v>
      </c>
      <c r="X121">
        <v>0</v>
      </c>
      <c r="Y121">
        <v>-1</v>
      </c>
      <c r="Z121">
        <v>-0.3</v>
      </c>
      <c r="AA121">
        <v>-2.2999999999999998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3" x14ac:dyDescent="0.2">
      <c r="A122" t="s">
        <v>232</v>
      </c>
      <c r="B122" t="s">
        <v>230</v>
      </c>
      <c r="C122" t="s">
        <v>234</v>
      </c>
      <c r="D122" t="s">
        <v>19</v>
      </c>
      <c r="E122" t="s">
        <v>6</v>
      </c>
      <c r="F122" t="s">
        <v>20</v>
      </c>
      <c r="J122">
        <v>11530</v>
      </c>
      <c r="N122">
        <v>10557</v>
      </c>
      <c r="O122">
        <v>10907</v>
      </c>
      <c r="P122">
        <v>10062</v>
      </c>
      <c r="Q122">
        <v>7055.5</v>
      </c>
      <c r="R122">
        <v>7531.8</v>
      </c>
      <c r="S122">
        <v>6138.6</v>
      </c>
      <c r="T122">
        <v>4573.2</v>
      </c>
      <c r="U122">
        <v>4183.8</v>
      </c>
      <c r="V122">
        <v>2952.6</v>
      </c>
      <c r="W122">
        <v>2873.3</v>
      </c>
      <c r="X122">
        <v>1404.7</v>
      </c>
      <c r="Y122">
        <v>846</v>
      </c>
      <c r="Z122">
        <v>212.4</v>
      </c>
      <c r="AA122">
        <v>164.9</v>
      </c>
      <c r="AB122">
        <v>-1.9</v>
      </c>
      <c r="AC122">
        <v>-63.1</v>
      </c>
      <c r="AD122">
        <v>-6.5</v>
      </c>
      <c r="AE122">
        <v>-4.5999999999999996</v>
      </c>
      <c r="AF122">
        <v>-6</v>
      </c>
      <c r="AG122">
        <v>11530</v>
      </c>
    </row>
    <row r="123" spans="1:33" x14ac:dyDescent="0.2">
      <c r="A123" t="s">
        <v>232</v>
      </c>
      <c r="B123" t="s">
        <v>230</v>
      </c>
      <c r="C123" t="s">
        <v>175</v>
      </c>
      <c r="D123" t="s">
        <v>5</v>
      </c>
      <c r="E123" t="s">
        <v>6</v>
      </c>
      <c r="F123" t="s">
        <v>7</v>
      </c>
      <c r="G123">
        <v>3301</v>
      </c>
      <c r="H123">
        <v>1886</v>
      </c>
      <c r="I123">
        <v>1859</v>
      </c>
      <c r="J123">
        <v>1198.5999999999999</v>
      </c>
      <c r="K123">
        <v>633.79999999999995</v>
      </c>
      <c r="L123">
        <v>826.4</v>
      </c>
      <c r="M123">
        <v>508</v>
      </c>
      <c r="AG123">
        <v>3301</v>
      </c>
    </row>
    <row r="124" spans="1:33" x14ac:dyDescent="0.2">
      <c r="A124" t="s">
        <v>232</v>
      </c>
      <c r="B124" t="s">
        <v>230</v>
      </c>
      <c r="C124" t="s">
        <v>175</v>
      </c>
      <c r="D124" t="s">
        <v>5</v>
      </c>
      <c r="E124" t="s">
        <v>8</v>
      </c>
      <c r="F124" t="s">
        <v>9</v>
      </c>
      <c r="G124">
        <v>598</v>
      </c>
      <c r="H124">
        <v>886.1</v>
      </c>
      <c r="I124">
        <v>516</v>
      </c>
      <c r="J124">
        <v>362</v>
      </c>
      <c r="K124">
        <v>205</v>
      </c>
      <c r="L124">
        <v>233</v>
      </c>
      <c r="M124">
        <v>0</v>
      </c>
      <c r="AG124">
        <v>598</v>
      </c>
    </row>
    <row r="125" spans="1:33" x14ac:dyDescent="0.2">
      <c r="A125" t="s">
        <v>232</v>
      </c>
      <c r="B125" t="s">
        <v>230</v>
      </c>
      <c r="C125" t="s">
        <v>175</v>
      </c>
      <c r="D125" t="s">
        <v>10</v>
      </c>
      <c r="E125" t="s">
        <v>6</v>
      </c>
      <c r="F125" t="s">
        <v>11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AG125">
        <v>0</v>
      </c>
    </row>
    <row r="126" spans="1:33" x14ac:dyDescent="0.2">
      <c r="A126" t="s">
        <v>232</v>
      </c>
      <c r="B126" t="s">
        <v>230</v>
      </c>
      <c r="C126" t="s">
        <v>175</v>
      </c>
      <c r="D126" t="s">
        <v>10</v>
      </c>
      <c r="E126" t="s">
        <v>8</v>
      </c>
      <c r="F126" t="s">
        <v>12</v>
      </c>
      <c r="H126">
        <v>88</v>
      </c>
      <c r="I126">
        <v>130.9</v>
      </c>
      <c r="J126">
        <v>74.8</v>
      </c>
      <c r="K126">
        <v>6.6</v>
      </c>
      <c r="L126">
        <v>0</v>
      </c>
      <c r="M126">
        <v>1.1000000000000001</v>
      </c>
      <c r="AG126">
        <v>88</v>
      </c>
    </row>
    <row r="127" spans="1:33" x14ac:dyDescent="0.2">
      <c r="A127" t="s">
        <v>232</v>
      </c>
      <c r="B127" t="s">
        <v>230</v>
      </c>
      <c r="C127" t="s">
        <v>175</v>
      </c>
      <c r="D127" t="s">
        <v>10</v>
      </c>
      <c r="E127" t="s">
        <v>13</v>
      </c>
      <c r="F127" t="s">
        <v>14</v>
      </c>
      <c r="H127">
        <v>89</v>
      </c>
      <c r="I127">
        <v>90.1</v>
      </c>
      <c r="J127">
        <v>63.9</v>
      </c>
      <c r="K127">
        <v>60.4</v>
      </c>
      <c r="L127">
        <v>46.2</v>
      </c>
      <c r="M127">
        <v>33.6</v>
      </c>
      <c r="AG127">
        <v>89</v>
      </c>
    </row>
    <row r="128" spans="1:33" x14ac:dyDescent="0.2">
      <c r="A128" t="s">
        <v>232</v>
      </c>
      <c r="B128" t="s">
        <v>230</v>
      </c>
      <c r="C128" t="s">
        <v>175</v>
      </c>
      <c r="D128" t="s">
        <v>15</v>
      </c>
      <c r="E128" t="s">
        <v>6</v>
      </c>
      <c r="F128" t="s">
        <v>16</v>
      </c>
      <c r="H128">
        <v>20.2</v>
      </c>
      <c r="I128">
        <v>19</v>
      </c>
      <c r="J128">
        <v>14.2</v>
      </c>
      <c r="K128">
        <v>21.7</v>
      </c>
      <c r="L128">
        <v>33</v>
      </c>
      <c r="M128">
        <v>45.3</v>
      </c>
      <c r="AG128">
        <v>73</v>
      </c>
    </row>
    <row r="129" spans="1:35" x14ac:dyDescent="0.2">
      <c r="A129" t="s">
        <v>232</v>
      </c>
      <c r="B129" t="s">
        <v>230</v>
      </c>
      <c r="C129" t="s">
        <v>175</v>
      </c>
      <c r="D129" t="s">
        <v>15</v>
      </c>
      <c r="E129" t="s">
        <v>8</v>
      </c>
      <c r="F129" t="s">
        <v>17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35" x14ac:dyDescent="0.2">
      <c r="A130" t="s">
        <v>232</v>
      </c>
      <c r="B130" t="s">
        <v>230</v>
      </c>
      <c r="C130" t="s">
        <v>175</v>
      </c>
      <c r="D130" t="s">
        <v>15</v>
      </c>
      <c r="E130" t="s">
        <v>13</v>
      </c>
      <c r="F130" t="s">
        <v>18</v>
      </c>
    </row>
    <row r="131" spans="1:35" x14ac:dyDescent="0.2">
      <c r="A131" t="s">
        <v>232</v>
      </c>
      <c r="B131" t="s">
        <v>230</v>
      </c>
      <c r="C131" t="s">
        <v>175</v>
      </c>
      <c r="D131" t="s">
        <v>19</v>
      </c>
      <c r="E131" t="s">
        <v>6</v>
      </c>
      <c r="F131" t="s">
        <v>20</v>
      </c>
      <c r="J131">
        <v>4.8</v>
      </c>
      <c r="L131">
        <v>5.4</v>
      </c>
      <c r="M131">
        <v>5.4</v>
      </c>
      <c r="AG131">
        <v>4.8</v>
      </c>
      <c r="AI131" s="1"/>
    </row>
    <row r="132" spans="1:35" x14ac:dyDescent="0.2">
      <c r="A132" t="s">
        <v>232</v>
      </c>
      <c r="B132" t="s">
        <v>230</v>
      </c>
      <c r="C132" t="s">
        <v>176</v>
      </c>
      <c r="D132" t="s">
        <v>5</v>
      </c>
      <c r="E132" t="s">
        <v>6</v>
      </c>
      <c r="F132" t="s">
        <v>7</v>
      </c>
      <c r="AI132" s="1"/>
    </row>
    <row r="133" spans="1:35" x14ac:dyDescent="0.2">
      <c r="A133" t="s">
        <v>232</v>
      </c>
      <c r="B133" t="s">
        <v>230</v>
      </c>
      <c r="C133" t="s">
        <v>176</v>
      </c>
      <c r="D133" t="s">
        <v>5</v>
      </c>
      <c r="E133" t="s">
        <v>8</v>
      </c>
      <c r="F133" t="s">
        <v>9</v>
      </c>
    </row>
    <row r="134" spans="1:35" x14ac:dyDescent="0.2">
      <c r="A134" t="s">
        <v>232</v>
      </c>
      <c r="B134" t="s">
        <v>230</v>
      </c>
      <c r="C134" t="s">
        <v>176</v>
      </c>
      <c r="D134" t="s">
        <v>10</v>
      </c>
      <c r="E134" t="s">
        <v>6</v>
      </c>
      <c r="F134" t="s">
        <v>11</v>
      </c>
    </row>
    <row r="135" spans="1:35" x14ac:dyDescent="0.2">
      <c r="A135" t="s">
        <v>232</v>
      </c>
      <c r="B135" t="s">
        <v>230</v>
      </c>
      <c r="C135" t="s">
        <v>176</v>
      </c>
      <c r="D135" t="s">
        <v>10</v>
      </c>
      <c r="E135" t="s">
        <v>8</v>
      </c>
      <c r="F135" t="s">
        <v>12</v>
      </c>
    </row>
    <row r="136" spans="1:35" x14ac:dyDescent="0.2">
      <c r="A136" t="s">
        <v>232</v>
      </c>
      <c r="B136" t="s">
        <v>230</v>
      </c>
      <c r="C136" t="s">
        <v>176</v>
      </c>
      <c r="D136" t="s">
        <v>10</v>
      </c>
      <c r="E136" t="s">
        <v>13</v>
      </c>
      <c r="F136" t="s">
        <v>14</v>
      </c>
    </row>
    <row r="137" spans="1:35" x14ac:dyDescent="0.2">
      <c r="A137" t="s">
        <v>232</v>
      </c>
      <c r="B137" t="s">
        <v>230</v>
      </c>
      <c r="C137" t="s">
        <v>176</v>
      </c>
      <c r="D137" t="s">
        <v>15</v>
      </c>
      <c r="E137" t="s">
        <v>6</v>
      </c>
      <c r="F137" t="s">
        <v>16</v>
      </c>
    </row>
    <row r="138" spans="1:35" x14ac:dyDescent="0.2">
      <c r="A138" t="s">
        <v>232</v>
      </c>
      <c r="B138" t="s">
        <v>230</v>
      </c>
      <c r="C138" t="s">
        <v>176</v>
      </c>
      <c r="D138" t="s">
        <v>15</v>
      </c>
      <c r="E138" t="s">
        <v>8</v>
      </c>
      <c r="F138" t="s">
        <v>17</v>
      </c>
      <c r="AI138" s="1"/>
    </row>
    <row r="139" spans="1:35" x14ac:dyDescent="0.2">
      <c r="A139" t="s">
        <v>232</v>
      </c>
      <c r="B139" t="s">
        <v>230</v>
      </c>
      <c r="C139" t="s">
        <v>176</v>
      </c>
      <c r="D139" t="s">
        <v>15</v>
      </c>
      <c r="E139" t="s">
        <v>13</v>
      </c>
      <c r="F139" t="s">
        <v>18</v>
      </c>
      <c r="J139" s="1"/>
      <c r="K139" s="1"/>
      <c r="N139" s="1"/>
      <c r="O139" s="1"/>
      <c r="Q139" s="1"/>
    </row>
    <row r="140" spans="1:35" x14ac:dyDescent="0.2">
      <c r="A140" t="s">
        <v>232</v>
      </c>
      <c r="B140" t="s">
        <v>230</v>
      </c>
      <c r="C140" t="s">
        <v>176</v>
      </c>
      <c r="D140" t="s">
        <v>19</v>
      </c>
      <c r="E140" t="s">
        <v>6</v>
      </c>
      <c r="F140" t="s">
        <v>20</v>
      </c>
      <c r="J140" s="1"/>
      <c r="N140" s="1"/>
      <c r="O140" s="1"/>
    </row>
    <row r="141" spans="1:35" x14ac:dyDescent="0.2">
      <c r="A141" t="s">
        <v>232</v>
      </c>
      <c r="B141" t="s">
        <v>230</v>
      </c>
      <c r="C141" t="s">
        <v>177</v>
      </c>
      <c r="D141" t="s">
        <v>5</v>
      </c>
      <c r="E141" t="s">
        <v>6</v>
      </c>
      <c r="F141" t="s">
        <v>7</v>
      </c>
    </row>
    <row r="142" spans="1:35" x14ac:dyDescent="0.2">
      <c r="A142" t="s">
        <v>232</v>
      </c>
      <c r="B142" t="s">
        <v>230</v>
      </c>
      <c r="C142" t="s">
        <v>177</v>
      </c>
      <c r="D142" t="s">
        <v>5</v>
      </c>
      <c r="E142" t="s">
        <v>8</v>
      </c>
      <c r="F142" t="s">
        <v>9</v>
      </c>
    </row>
    <row r="143" spans="1:35" x14ac:dyDescent="0.2">
      <c r="A143" t="s">
        <v>232</v>
      </c>
      <c r="B143" t="s">
        <v>230</v>
      </c>
      <c r="C143" t="s">
        <v>177</v>
      </c>
      <c r="D143" t="s">
        <v>10</v>
      </c>
      <c r="E143" t="s">
        <v>6</v>
      </c>
      <c r="F143" t="s">
        <v>11</v>
      </c>
      <c r="M143" s="1"/>
      <c r="R143" s="1"/>
      <c r="S143" s="1"/>
      <c r="T143" s="1"/>
      <c r="U143" s="1"/>
      <c r="V143" s="1"/>
      <c r="W143" s="1"/>
      <c r="X143" s="1"/>
    </row>
    <row r="144" spans="1:35" x14ac:dyDescent="0.2">
      <c r="A144" t="s">
        <v>232</v>
      </c>
      <c r="B144" t="s">
        <v>230</v>
      </c>
      <c r="C144" t="s">
        <v>177</v>
      </c>
      <c r="D144" t="s">
        <v>10</v>
      </c>
      <c r="E144" t="s">
        <v>8</v>
      </c>
      <c r="F144" t="s">
        <v>12</v>
      </c>
    </row>
    <row r="145" spans="1:33" x14ac:dyDescent="0.2">
      <c r="A145" t="s">
        <v>232</v>
      </c>
      <c r="B145" t="s">
        <v>230</v>
      </c>
      <c r="C145" t="s">
        <v>177</v>
      </c>
      <c r="D145" t="s">
        <v>10</v>
      </c>
      <c r="E145" t="s">
        <v>13</v>
      </c>
      <c r="F145" t="s">
        <v>14</v>
      </c>
    </row>
    <row r="146" spans="1:33" x14ac:dyDescent="0.2">
      <c r="A146" t="s">
        <v>232</v>
      </c>
      <c r="B146" t="s">
        <v>230</v>
      </c>
      <c r="C146" t="s">
        <v>177</v>
      </c>
      <c r="D146" t="s">
        <v>15</v>
      </c>
      <c r="E146" t="s">
        <v>6</v>
      </c>
      <c r="F146" t="s">
        <v>16</v>
      </c>
    </row>
    <row r="147" spans="1:33" x14ac:dyDescent="0.2">
      <c r="A147" t="s">
        <v>232</v>
      </c>
      <c r="B147" t="s">
        <v>230</v>
      </c>
      <c r="C147" t="s">
        <v>177</v>
      </c>
      <c r="D147" t="s">
        <v>15</v>
      </c>
      <c r="E147" t="s">
        <v>8</v>
      </c>
      <c r="F147" t="s">
        <v>17</v>
      </c>
    </row>
    <row r="148" spans="1:33" x14ac:dyDescent="0.2">
      <c r="A148" t="s">
        <v>232</v>
      </c>
      <c r="B148" t="s">
        <v>230</v>
      </c>
      <c r="C148" t="s">
        <v>177</v>
      </c>
      <c r="D148" t="s">
        <v>15</v>
      </c>
      <c r="E148" t="s">
        <v>13</v>
      </c>
      <c r="F148" t="s">
        <v>18</v>
      </c>
    </row>
    <row r="149" spans="1:33" x14ac:dyDescent="0.2">
      <c r="A149" t="s">
        <v>232</v>
      </c>
      <c r="B149" t="s">
        <v>230</v>
      </c>
      <c r="C149" t="s">
        <v>177</v>
      </c>
      <c r="D149" t="s">
        <v>19</v>
      </c>
      <c r="E149" t="s">
        <v>6</v>
      </c>
      <c r="F149" t="s">
        <v>20</v>
      </c>
    </row>
    <row r="150" spans="1:33" x14ac:dyDescent="0.2">
      <c r="A150" t="s">
        <v>232</v>
      </c>
      <c r="B150" t="s">
        <v>230</v>
      </c>
      <c r="C150" t="s">
        <v>178</v>
      </c>
      <c r="D150" t="s">
        <v>5</v>
      </c>
      <c r="E150" t="s">
        <v>6</v>
      </c>
      <c r="F150" t="s">
        <v>7</v>
      </c>
      <c r="J150" s="1"/>
      <c r="K150" s="1"/>
      <c r="L150" s="1"/>
      <c r="M150" s="1"/>
      <c r="N150" s="1"/>
      <c r="O150" s="1"/>
    </row>
    <row r="151" spans="1:33" x14ac:dyDescent="0.2">
      <c r="A151" t="s">
        <v>232</v>
      </c>
      <c r="B151" t="s">
        <v>230</v>
      </c>
      <c r="C151" t="s">
        <v>178</v>
      </c>
      <c r="D151" t="s">
        <v>5</v>
      </c>
      <c r="E151" t="s">
        <v>8</v>
      </c>
      <c r="F151" t="s">
        <v>9</v>
      </c>
      <c r="K151" s="1"/>
      <c r="M151" s="1"/>
      <c r="N151" s="1"/>
    </row>
    <row r="152" spans="1:33" x14ac:dyDescent="0.2">
      <c r="A152" t="s">
        <v>232</v>
      </c>
      <c r="B152" t="s">
        <v>230</v>
      </c>
      <c r="C152" t="s">
        <v>178</v>
      </c>
      <c r="D152" t="s">
        <v>10</v>
      </c>
      <c r="E152" t="s">
        <v>6</v>
      </c>
      <c r="F152" t="s">
        <v>11</v>
      </c>
      <c r="K152" s="1"/>
      <c r="M152" s="1"/>
      <c r="N152" s="1"/>
      <c r="O152" s="1"/>
    </row>
    <row r="153" spans="1:33" x14ac:dyDescent="0.2">
      <c r="A153" t="s">
        <v>232</v>
      </c>
      <c r="B153" t="s">
        <v>230</v>
      </c>
      <c r="C153" t="s">
        <v>178</v>
      </c>
      <c r="D153" t="s">
        <v>10</v>
      </c>
      <c r="E153" t="s">
        <v>8</v>
      </c>
      <c r="F153" t="s">
        <v>12</v>
      </c>
      <c r="K153" s="1"/>
      <c r="M153" s="1"/>
      <c r="N153" s="1"/>
      <c r="O153" s="1"/>
      <c r="Q153" s="1"/>
      <c r="X153" s="1"/>
    </row>
    <row r="154" spans="1:33" x14ac:dyDescent="0.2">
      <c r="A154" t="s">
        <v>232</v>
      </c>
      <c r="B154" t="s">
        <v>230</v>
      </c>
      <c r="C154" t="s">
        <v>178</v>
      </c>
      <c r="D154" t="s">
        <v>10</v>
      </c>
      <c r="E154" t="s">
        <v>13</v>
      </c>
      <c r="F154" t="s">
        <v>14</v>
      </c>
      <c r="K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33" x14ac:dyDescent="0.2">
      <c r="A155" t="s">
        <v>232</v>
      </c>
      <c r="B155" t="s">
        <v>230</v>
      </c>
      <c r="C155" t="s">
        <v>178</v>
      </c>
      <c r="D155" t="s">
        <v>15</v>
      </c>
      <c r="E155" t="s">
        <v>6</v>
      </c>
      <c r="F155" t="s">
        <v>16</v>
      </c>
    </row>
    <row r="156" spans="1:33" x14ac:dyDescent="0.2">
      <c r="A156" t="s">
        <v>232</v>
      </c>
      <c r="B156" t="s">
        <v>230</v>
      </c>
      <c r="C156" t="s">
        <v>178</v>
      </c>
      <c r="D156" t="s">
        <v>15</v>
      </c>
      <c r="E156" t="s">
        <v>8</v>
      </c>
      <c r="F156" t="s">
        <v>17</v>
      </c>
    </row>
    <row r="157" spans="1:33" x14ac:dyDescent="0.2">
      <c r="A157" t="s">
        <v>232</v>
      </c>
      <c r="B157" t="s">
        <v>230</v>
      </c>
      <c r="C157" t="s">
        <v>178</v>
      </c>
      <c r="D157" t="s">
        <v>15</v>
      </c>
      <c r="E157" t="s">
        <v>13</v>
      </c>
      <c r="F157" t="s">
        <v>18</v>
      </c>
      <c r="M157" s="1"/>
      <c r="Q157" s="1"/>
      <c r="R157" s="1"/>
      <c r="S157" s="1"/>
      <c r="T157" s="1"/>
      <c r="U157" s="1"/>
      <c r="V157" s="1"/>
      <c r="W157" s="1"/>
      <c r="X157" s="1"/>
      <c r="Z157" s="1"/>
    </row>
    <row r="158" spans="1:33" x14ac:dyDescent="0.2">
      <c r="A158" t="s">
        <v>232</v>
      </c>
      <c r="B158" t="s">
        <v>230</v>
      </c>
      <c r="C158" t="s">
        <v>178</v>
      </c>
      <c r="D158" t="s">
        <v>19</v>
      </c>
      <c r="E158" t="s">
        <v>6</v>
      </c>
      <c r="F158" t="s">
        <v>20</v>
      </c>
      <c r="J158" s="1"/>
      <c r="K158" s="1"/>
      <c r="L158" s="1"/>
      <c r="M158" s="1"/>
      <c r="O158" s="1"/>
      <c r="T158" s="1"/>
    </row>
    <row r="159" spans="1:33" x14ac:dyDescent="0.2">
      <c r="A159" t="s">
        <v>232</v>
      </c>
      <c r="B159" t="s">
        <v>230</v>
      </c>
      <c r="C159" t="s">
        <v>235</v>
      </c>
      <c r="D159" t="s">
        <v>5</v>
      </c>
      <c r="E159" t="s">
        <v>6</v>
      </c>
      <c r="F159" t="s">
        <v>7</v>
      </c>
      <c r="G159">
        <v>0</v>
      </c>
      <c r="H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2">
      <c r="A160" t="s">
        <v>232</v>
      </c>
      <c r="B160" t="s">
        <v>230</v>
      </c>
      <c r="C160" t="s">
        <v>235</v>
      </c>
      <c r="D160" t="s">
        <v>5</v>
      </c>
      <c r="E160" t="s">
        <v>8</v>
      </c>
      <c r="F160" t="s">
        <v>9</v>
      </c>
      <c r="G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5" x14ac:dyDescent="0.2">
      <c r="A161" t="s">
        <v>232</v>
      </c>
      <c r="B161" t="s">
        <v>230</v>
      </c>
      <c r="C161" t="s">
        <v>235</v>
      </c>
      <c r="D161" t="s">
        <v>10</v>
      </c>
      <c r="E161" t="s">
        <v>6</v>
      </c>
      <c r="F161" t="s">
        <v>11</v>
      </c>
      <c r="H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5" x14ac:dyDescent="0.2">
      <c r="A162" t="s">
        <v>232</v>
      </c>
      <c r="B162" t="s">
        <v>230</v>
      </c>
      <c r="C162" t="s">
        <v>235</v>
      </c>
      <c r="D162" t="s">
        <v>10</v>
      </c>
      <c r="E162" t="s">
        <v>8</v>
      </c>
      <c r="F162" t="s">
        <v>12</v>
      </c>
      <c r="H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5" x14ac:dyDescent="0.2">
      <c r="A163" t="s">
        <v>232</v>
      </c>
      <c r="B163" t="s">
        <v>230</v>
      </c>
      <c r="C163" t="s">
        <v>235</v>
      </c>
      <c r="D163" t="s">
        <v>10</v>
      </c>
      <c r="E163" t="s">
        <v>13</v>
      </c>
      <c r="F163" t="s">
        <v>14</v>
      </c>
      <c r="H163">
        <v>0</v>
      </c>
      <c r="J163" s="1"/>
      <c r="K163" s="1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5" x14ac:dyDescent="0.2">
      <c r="A164" t="s">
        <v>232</v>
      </c>
      <c r="B164" t="s">
        <v>230</v>
      </c>
      <c r="C164" t="s">
        <v>235</v>
      </c>
      <c r="D164" t="s">
        <v>15</v>
      </c>
      <c r="E164" t="s">
        <v>6</v>
      </c>
      <c r="F164" t="s">
        <v>16</v>
      </c>
      <c r="H164">
        <v>0.2</v>
      </c>
      <c r="AA164">
        <v>0.1</v>
      </c>
      <c r="AB164">
        <v>0</v>
      </c>
      <c r="AC164">
        <v>0</v>
      </c>
      <c r="AD164">
        <v>0.02</v>
      </c>
      <c r="AE164">
        <v>0</v>
      </c>
      <c r="AF164">
        <v>0</v>
      </c>
      <c r="AG164">
        <v>0.2</v>
      </c>
    </row>
    <row r="165" spans="1:35" x14ac:dyDescent="0.2">
      <c r="A165" t="s">
        <v>232</v>
      </c>
      <c r="B165" t="s">
        <v>230</v>
      </c>
      <c r="C165" t="s">
        <v>235</v>
      </c>
      <c r="D165" t="s">
        <v>15</v>
      </c>
      <c r="E165" t="s">
        <v>8</v>
      </c>
      <c r="F165" t="s">
        <v>17</v>
      </c>
      <c r="H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I165" s="1"/>
    </row>
    <row r="166" spans="1:35" x14ac:dyDescent="0.2">
      <c r="A166" t="s">
        <v>232</v>
      </c>
      <c r="B166" t="s">
        <v>230</v>
      </c>
      <c r="C166" t="s">
        <v>235</v>
      </c>
      <c r="D166" t="s">
        <v>15</v>
      </c>
      <c r="E166" t="s">
        <v>13</v>
      </c>
      <c r="F166" t="s">
        <v>18</v>
      </c>
      <c r="H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I166" s="1"/>
    </row>
    <row r="167" spans="1:35" x14ac:dyDescent="0.2">
      <c r="A167" t="s">
        <v>232</v>
      </c>
      <c r="B167" t="s">
        <v>230</v>
      </c>
      <c r="C167" t="s">
        <v>235</v>
      </c>
      <c r="D167" t="s">
        <v>19</v>
      </c>
      <c r="E167" t="s">
        <v>6</v>
      </c>
      <c r="F167" t="s">
        <v>20</v>
      </c>
      <c r="J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5" x14ac:dyDescent="0.2">
      <c r="A168" t="s">
        <v>232</v>
      </c>
      <c r="B168" t="s">
        <v>230</v>
      </c>
      <c r="C168" t="s">
        <v>179</v>
      </c>
      <c r="D168" t="s">
        <v>5</v>
      </c>
      <c r="E168" t="s">
        <v>6</v>
      </c>
      <c r="F168" t="s">
        <v>7</v>
      </c>
      <c r="G168">
        <v>5468</v>
      </c>
      <c r="H168">
        <v>4848</v>
      </c>
      <c r="I168">
        <v>4390</v>
      </c>
      <c r="J168">
        <v>2290</v>
      </c>
      <c r="K168">
        <v>1674.8</v>
      </c>
      <c r="L168">
        <v>1381.4</v>
      </c>
      <c r="M168">
        <v>844</v>
      </c>
      <c r="N168">
        <v>566.20000000000005</v>
      </c>
      <c r="O168">
        <v>0</v>
      </c>
      <c r="P168">
        <v>3.9</v>
      </c>
      <c r="Q168">
        <v>1.3</v>
      </c>
      <c r="R168">
        <v>0.6</v>
      </c>
      <c r="S168">
        <v>0.5</v>
      </c>
      <c r="T168">
        <v>0</v>
      </c>
      <c r="U168">
        <v>0.3</v>
      </c>
      <c r="V168">
        <v>-1.3</v>
      </c>
      <c r="AG168">
        <v>5468</v>
      </c>
      <c r="AI168" s="1"/>
    </row>
    <row r="169" spans="1:35" x14ac:dyDescent="0.2">
      <c r="A169" t="s">
        <v>232</v>
      </c>
      <c r="B169" t="s">
        <v>230</v>
      </c>
      <c r="C169" t="s">
        <v>179</v>
      </c>
      <c r="D169" t="s">
        <v>5</v>
      </c>
      <c r="E169" t="s">
        <v>8</v>
      </c>
      <c r="F169" t="s">
        <v>9</v>
      </c>
      <c r="G169">
        <v>1883</v>
      </c>
      <c r="H169">
        <v>1300</v>
      </c>
      <c r="I169">
        <v>2628</v>
      </c>
      <c r="J169">
        <v>1030</v>
      </c>
      <c r="K169">
        <v>507</v>
      </c>
      <c r="L169">
        <v>390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AG169">
        <v>1883</v>
      </c>
    </row>
    <row r="170" spans="1:35" x14ac:dyDescent="0.2">
      <c r="A170" t="s">
        <v>232</v>
      </c>
      <c r="B170" t="s">
        <v>230</v>
      </c>
      <c r="C170" t="s">
        <v>179</v>
      </c>
      <c r="D170" t="s">
        <v>10</v>
      </c>
      <c r="E170" t="s">
        <v>6</v>
      </c>
      <c r="F170" t="s">
        <v>11</v>
      </c>
      <c r="H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AG170">
        <v>0</v>
      </c>
    </row>
    <row r="171" spans="1:35" x14ac:dyDescent="0.2">
      <c r="A171" t="s">
        <v>232</v>
      </c>
      <c r="B171" t="s">
        <v>230</v>
      </c>
      <c r="C171" t="s">
        <v>179</v>
      </c>
      <c r="D171" t="s">
        <v>10</v>
      </c>
      <c r="E171" t="s">
        <v>8</v>
      </c>
      <c r="F171" t="s">
        <v>12</v>
      </c>
      <c r="H171">
        <v>825</v>
      </c>
      <c r="I171">
        <v>528</v>
      </c>
      <c r="J171">
        <v>770</v>
      </c>
      <c r="K171">
        <v>220</v>
      </c>
      <c r="L171">
        <v>59.4</v>
      </c>
      <c r="M171">
        <v>31.9</v>
      </c>
      <c r="N171">
        <v>17.600000000000001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AG171">
        <v>825</v>
      </c>
    </row>
    <row r="172" spans="1:35" x14ac:dyDescent="0.2">
      <c r="A172" t="s">
        <v>232</v>
      </c>
      <c r="B172" t="s">
        <v>230</v>
      </c>
      <c r="C172" t="s">
        <v>179</v>
      </c>
      <c r="D172" t="s">
        <v>10</v>
      </c>
      <c r="E172" t="s">
        <v>13</v>
      </c>
      <c r="F172" t="s">
        <v>14</v>
      </c>
      <c r="H172">
        <v>78.2</v>
      </c>
      <c r="I172">
        <v>68</v>
      </c>
      <c r="J172">
        <v>20</v>
      </c>
      <c r="K172">
        <v>44.7</v>
      </c>
      <c r="L172">
        <v>23.3</v>
      </c>
      <c r="M172">
        <v>18.600000000000001</v>
      </c>
      <c r="N172">
        <v>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AG172">
        <v>78.2</v>
      </c>
    </row>
    <row r="173" spans="1:35" x14ac:dyDescent="0.2">
      <c r="A173" t="s">
        <v>232</v>
      </c>
      <c r="B173" t="s">
        <v>230</v>
      </c>
      <c r="C173" t="s">
        <v>179</v>
      </c>
      <c r="D173" t="s">
        <v>15</v>
      </c>
      <c r="E173" t="s">
        <v>6</v>
      </c>
      <c r="F173" t="s">
        <v>16</v>
      </c>
      <c r="H173">
        <v>0.1</v>
      </c>
      <c r="I173">
        <v>10.8</v>
      </c>
      <c r="J173">
        <v>14.5</v>
      </c>
      <c r="K173">
        <v>21</v>
      </c>
      <c r="L173">
        <v>18.899999999999999</v>
      </c>
      <c r="M173">
        <v>49.3</v>
      </c>
      <c r="N173">
        <v>60.1</v>
      </c>
      <c r="O173">
        <v>67</v>
      </c>
      <c r="P173">
        <v>81.8</v>
      </c>
      <c r="Q173">
        <v>89</v>
      </c>
      <c r="R173">
        <v>89.1</v>
      </c>
      <c r="S173">
        <v>72.8</v>
      </c>
      <c r="T173">
        <v>80.5</v>
      </c>
      <c r="U173">
        <v>31.1</v>
      </c>
      <c r="V173">
        <v>26</v>
      </c>
      <c r="AG173">
        <v>135.80000000000001</v>
      </c>
    </row>
    <row r="174" spans="1:35" x14ac:dyDescent="0.2">
      <c r="A174" t="s">
        <v>232</v>
      </c>
      <c r="B174" t="s">
        <v>230</v>
      </c>
      <c r="C174" t="s">
        <v>179</v>
      </c>
      <c r="D174" t="s">
        <v>15</v>
      </c>
      <c r="E174" t="s">
        <v>8</v>
      </c>
      <c r="F174" t="s">
        <v>17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35" x14ac:dyDescent="0.2">
      <c r="A175" t="s">
        <v>232</v>
      </c>
      <c r="B175" t="s">
        <v>230</v>
      </c>
      <c r="C175" t="s">
        <v>179</v>
      </c>
      <c r="D175" t="s">
        <v>15</v>
      </c>
      <c r="E175" t="s">
        <v>13</v>
      </c>
      <c r="F175" t="s">
        <v>18</v>
      </c>
      <c r="U175">
        <v>0</v>
      </c>
      <c r="V175">
        <v>0</v>
      </c>
    </row>
    <row r="176" spans="1:35" x14ac:dyDescent="0.2">
      <c r="A176" t="s">
        <v>232</v>
      </c>
      <c r="B176" t="s">
        <v>230</v>
      </c>
      <c r="C176" t="s">
        <v>179</v>
      </c>
      <c r="D176" t="s">
        <v>19</v>
      </c>
      <c r="E176" t="s">
        <v>6</v>
      </c>
      <c r="F176" t="s">
        <v>20</v>
      </c>
      <c r="J176">
        <v>31.8</v>
      </c>
      <c r="L176">
        <v>46.2</v>
      </c>
      <c r="M176">
        <v>44.4</v>
      </c>
      <c r="N176">
        <v>31.8</v>
      </c>
      <c r="O176">
        <v>31.8</v>
      </c>
      <c r="P176">
        <v>31.8</v>
      </c>
      <c r="Q176">
        <v>31.8</v>
      </c>
      <c r="R176">
        <v>24</v>
      </c>
      <c r="S176">
        <v>24</v>
      </c>
      <c r="T176">
        <v>15.9</v>
      </c>
      <c r="U176">
        <v>15.9</v>
      </c>
      <c r="V176">
        <v>9.5</v>
      </c>
      <c r="AG176">
        <v>31.8</v>
      </c>
    </row>
    <row r="177" spans="1:35" x14ac:dyDescent="0.2">
      <c r="A177" t="s">
        <v>232</v>
      </c>
      <c r="B177" t="s">
        <v>230</v>
      </c>
      <c r="C177" t="s">
        <v>180</v>
      </c>
      <c r="D177" t="s">
        <v>5</v>
      </c>
      <c r="E177" t="s">
        <v>6</v>
      </c>
      <c r="F177" t="s">
        <v>7</v>
      </c>
      <c r="G177">
        <v>195.1</v>
      </c>
      <c r="H177">
        <v>139.69999999999999</v>
      </c>
      <c r="I177">
        <v>132.69999999999999</v>
      </c>
      <c r="J177">
        <v>93.4</v>
      </c>
      <c r="K177">
        <v>65.2</v>
      </c>
      <c r="L177">
        <v>61.9</v>
      </c>
      <c r="M177">
        <v>30.7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195.1</v>
      </c>
    </row>
    <row r="178" spans="1:35" x14ac:dyDescent="0.2">
      <c r="A178" t="s">
        <v>232</v>
      </c>
      <c r="B178" t="s">
        <v>230</v>
      </c>
      <c r="C178" t="s">
        <v>180</v>
      </c>
      <c r="D178" t="s">
        <v>5</v>
      </c>
      <c r="E178" t="s">
        <v>8</v>
      </c>
      <c r="F178" t="s">
        <v>9</v>
      </c>
      <c r="G178">
        <v>80.900000000000006</v>
      </c>
      <c r="H178">
        <v>76.5</v>
      </c>
      <c r="I178">
        <v>33.1</v>
      </c>
      <c r="J178">
        <v>26.4</v>
      </c>
      <c r="K178">
        <v>17.7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80.900000000000006</v>
      </c>
    </row>
    <row r="179" spans="1:35" x14ac:dyDescent="0.2">
      <c r="A179" t="s">
        <v>232</v>
      </c>
      <c r="B179" t="s">
        <v>230</v>
      </c>
      <c r="C179" t="s">
        <v>180</v>
      </c>
      <c r="D179" t="s">
        <v>10</v>
      </c>
      <c r="E179" t="s">
        <v>6</v>
      </c>
      <c r="F179" t="s">
        <v>11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5" x14ac:dyDescent="0.2">
      <c r="A180" t="s">
        <v>232</v>
      </c>
      <c r="B180" t="s">
        <v>230</v>
      </c>
      <c r="C180" t="s">
        <v>180</v>
      </c>
      <c r="D180" t="s">
        <v>10</v>
      </c>
      <c r="E180" t="s">
        <v>8</v>
      </c>
      <c r="F180" t="s">
        <v>12</v>
      </c>
      <c r="H180">
        <v>0</v>
      </c>
      <c r="I180">
        <v>0</v>
      </c>
      <c r="J180">
        <v>0.1</v>
      </c>
      <c r="K180">
        <v>0</v>
      </c>
      <c r="L180">
        <v>0</v>
      </c>
      <c r="M180">
        <v>0.1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5" x14ac:dyDescent="0.2">
      <c r="A181" t="s">
        <v>232</v>
      </c>
      <c r="B181" t="s">
        <v>230</v>
      </c>
      <c r="C181" t="s">
        <v>180</v>
      </c>
      <c r="D181" t="s">
        <v>10</v>
      </c>
      <c r="E181" t="s">
        <v>13</v>
      </c>
      <c r="F181" t="s">
        <v>14</v>
      </c>
      <c r="H181">
        <v>0.6</v>
      </c>
      <c r="I181">
        <v>0.5</v>
      </c>
      <c r="J181">
        <v>0.4</v>
      </c>
      <c r="K181">
        <v>0.5</v>
      </c>
      <c r="L181">
        <v>0.3</v>
      </c>
      <c r="M181">
        <v>0.6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0.6</v>
      </c>
    </row>
    <row r="182" spans="1:35" x14ac:dyDescent="0.2">
      <c r="A182" t="s">
        <v>232</v>
      </c>
      <c r="B182" t="s">
        <v>230</v>
      </c>
      <c r="C182" t="s">
        <v>180</v>
      </c>
      <c r="D182" t="s">
        <v>15</v>
      </c>
      <c r="E182" t="s">
        <v>6</v>
      </c>
      <c r="F182" t="s">
        <v>16</v>
      </c>
      <c r="H182">
        <v>4.8</v>
      </c>
      <c r="I182">
        <v>6.1</v>
      </c>
      <c r="J182">
        <v>6</v>
      </c>
      <c r="K182">
        <v>5.0999999999999996</v>
      </c>
      <c r="L182">
        <v>6</v>
      </c>
      <c r="M182">
        <v>7.2</v>
      </c>
      <c r="N182">
        <v>7.6</v>
      </c>
      <c r="O182">
        <v>7.5</v>
      </c>
      <c r="P182">
        <v>8.9</v>
      </c>
      <c r="Q182">
        <v>7</v>
      </c>
      <c r="R182">
        <v>6.6</v>
      </c>
      <c r="S182">
        <v>6.7</v>
      </c>
      <c r="T182">
        <v>7.1</v>
      </c>
      <c r="U182">
        <v>2.6</v>
      </c>
      <c r="V182">
        <v>2.7</v>
      </c>
      <c r="W182">
        <v>2</v>
      </c>
      <c r="X182">
        <v>1.7</v>
      </c>
      <c r="Y182">
        <v>2.4</v>
      </c>
      <c r="Z182">
        <v>2.2000000000000002</v>
      </c>
      <c r="AA182">
        <v>2.2000000000000002</v>
      </c>
      <c r="AB182">
        <v>1.8</v>
      </c>
      <c r="AC182">
        <v>0</v>
      </c>
      <c r="AD182">
        <v>0</v>
      </c>
      <c r="AE182">
        <v>0</v>
      </c>
      <c r="AF182">
        <v>0</v>
      </c>
      <c r="AG182">
        <v>8.6999999999999993</v>
      </c>
    </row>
    <row r="183" spans="1:35" x14ac:dyDescent="0.2">
      <c r="A183" t="s">
        <v>232</v>
      </c>
      <c r="B183" t="s">
        <v>230</v>
      </c>
      <c r="C183" t="s">
        <v>180</v>
      </c>
      <c r="D183" t="s">
        <v>15</v>
      </c>
      <c r="E183" t="s">
        <v>8</v>
      </c>
      <c r="F183" t="s">
        <v>17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5" x14ac:dyDescent="0.2">
      <c r="A184" t="s">
        <v>232</v>
      </c>
      <c r="B184" t="s">
        <v>230</v>
      </c>
      <c r="C184" t="s">
        <v>180</v>
      </c>
      <c r="D184" t="s">
        <v>15</v>
      </c>
      <c r="E184" t="s">
        <v>13</v>
      </c>
      <c r="F184" t="s">
        <v>18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5" x14ac:dyDescent="0.2">
      <c r="A185" t="s">
        <v>232</v>
      </c>
      <c r="B185" t="s">
        <v>230</v>
      </c>
      <c r="C185" t="s">
        <v>180</v>
      </c>
      <c r="D185" t="s">
        <v>19</v>
      </c>
      <c r="E185" t="s">
        <v>6</v>
      </c>
      <c r="F185" t="s">
        <v>20</v>
      </c>
      <c r="J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5" x14ac:dyDescent="0.2">
      <c r="A186" t="s">
        <v>232</v>
      </c>
      <c r="B186" t="s">
        <v>230</v>
      </c>
      <c r="C186" t="s">
        <v>181</v>
      </c>
      <c r="D186" t="s">
        <v>5</v>
      </c>
      <c r="E186" t="s">
        <v>6</v>
      </c>
      <c r="F186" t="s">
        <v>7</v>
      </c>
    </row>
    <row r="187" spans="1:35" x14ac:dyDescent="0.2">
      <c r="A187" t="s">
        <v>232</v>
      </c>
      <c r="B187" t="s">
        <v>230</v>
      </c>
      <c r="C187" t="s">
        <v>181</v>
      </c>
      <c r="D187" t="s">
        <v>5</v>
      </c>
      <c r="E187" t="s">
        <v>8</v>
      </c>
      <c r="F187" t="s">
        <v>9</v>
      </c>
    </row>
    <row r="188" spans="1:35" x14ac:dyDescent="0.2">
      <c r="A188" t="s">
        <v>232</v>
      </c>
      <c r="B188" t="s">
        <v>230</v>
      </c>
      <c r="C188" t="s">
        <v>181</v>
      </c>
      <c r="D188" t="s">
        <v>10</v>
      </c>
      <c r="E188" t="s">
        <v>6</v>
      </c>
      <c r="F188" t="s">
        <v>11</v>
      </c>
    </row>
    <row r="189" spans="1:35" x14ac:dyDescent="0.2">
      <c r="A189" t="s">
        <v>232</v>
      </c>
      <c r="B189" t="s">
        <v>230</v>
      </c>
      <c r="C189" t="s">
        <v>181</v>
      </c>
      <c r="D189" t="s">
        <v>10</v>
      </c>
      <c r="E189" t="s">
        <v>8</v>
      </c>
      <c r="F189" t="s">
        <v>12</v>
      </c>
    </row>
    <row r="190" spans="1:35" x14ac:dyDescent="0.2">
      <c r="A190" t="s">
        <v>232</v>
      </c>
      <c r="B190" t="s">
        <v>230</v>
      </c>
      <c r="C190" t="s">
        <v>181</v>
      </c>
      <c r="D190" t="s">
        <v>10</v>
      </c>
      <c r="E190" t="s">
        <v>13</v>
      </c>
      <c r="F190" t="s">
        <v>14</v>
      </c>
    </row>
    <row r="191" spans="1:35" x14ac:dyDescent="0.2">
      <c r="A191" t="s">
        <v>232</v>
      </c>
      <c r="B191" t="s">
        <v>230</v>
      </c>
      <c r="C191" t="s">
        <v>181</v>
      </c>
      <c r="D191" t="s">
        <v>15</v>
      </c>
      <c r="E191" t="s">
        <v>6</v>
      </c>
      <c r="F191" t="s">
        <v>16</v>
      </c>
    </row>
    <row r="192" spans="1:35" x14ac:dyDescent="0.2">
      <c r="A192" t="s">
        <v>232</v>
      </c>
      <c r="B192" t="s">
        <v>230</v>
      </c>
      <c r="C192" t="s">
        <v>181</v>
      </c>
      <c r="D192" t="s">
        <v>15</v>
      </c>
      <c r="E192" t="s">
        <v>8</v>
      </c>
      <c r="F192" t="s">
        <v>17</v>
      </c>
      <c r="AI192" s="1"/>
    </row>
    <row r="193" spans="1:35" x14ac:dyDescent="0.2">
      <c r="A193" t="s">
        <v>232</v>
      </c>
      <c r="B193" t="s">
        <v>230</v>
      </c>
      <c r="C193" t="s">
        <v>181</v>
      </c>
      <c r="D193" t="s">
        <v>15</v>
      </c>
      <c r="E193" t="s">
        <v>13</v>
      </c>
      <c r="F193" t="s">
        <v>18</v>
      </c>
      <c r="AI193" s="1"/>
    </row>
    <row r="194" spans="1:35" x14ac:dyDescent="0.2">
      <c r="A194" t="s">
        <v>232</v>
      </c>
      <c r="B194" t="s">
        <v>230</v>
      </c>
      <c r="C194" t="s">
        <v>181</v>
      </c>
      <c r="D194" t="s">
        <v>19</v>
      </c>
      <c r="E194" t="s">
        <v>6</v>
      </c>
      <c r="F194" t="s">
        <v>20</v>
      </c>
    </row>
    <row r="195" spans="1:35" x14ac:dyDescent="0.2">
      <c r="A195" t="s">
        <v>232</v>
      </c>
      <c r="B195" t="s">
        <v>230</v>
      </c>
      <c r="C195" t="s">
        <v>182</v>
      </c>
      <c r="D195" t="s">
        <v>5</v>
      </c>
      <c r="E195" t="s">
        <v>6</v>
      </c>
      <c r="F195" t="s">
        <v>7</v>
      </c>
      <c r="G195">
        <v>4141.6000000000004</v>
      </c>
      <c r="H195">
        <v>4560.2</v>
      </c>
      <c r="K195">
        <v>4062.6</v>
      </c>
      <c r="L195">
        <v>3523.6</v>
      </c>
      <c r="M195">
        <v>897.4</v>
      </c>
      <c r="N195">
        <v>1095</v>
      </c>
      <c r="O195">
        <v>7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4141.6000000000004</v>
      </c>
    </row>
    <row r="196" spans="1:35" x14ac:dyDescent="0.2">
      <c r="A196" t="s">
        <v>232</v>
      </c>
      <c r="B196" t="s">
        <v>230</v>
      </c>
      <c r="C196" t="s">
        <v>182</v>
      </c>
      <c r="D196" t="s">
        <v>5</v>
      </c>
      <c r="E196" t="s">
        <v>8</v>
      </c>
      <c r="F196" t="s">
        <v>9</v>
      </c>
      <c r="G196">
        <v>2405</v>
      </c>
      <c r="K196">
        <v>1956</v>
      </c>
      <c r="L196">
        <v>1571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2405</v>
      </c>
    </row>
    <row r="197" spans="1:35" x14ac:dyDescent="0.2">
      <c r="A197" t="s">
        <v>232</v>
      </c>
      <c r="B197" t="s">
        <v>230</v>
      </c>
      <c r="C197" t="s">
        <v>182</v>
      </c>
      <c r="D197" t="s">
        <v>10</v>
      </c>
      <c r="E197" t="s">
        <v>6</v>
      </c>
      <c r="F197" t="s">
        <v>11</v>
      </c>
      <c r="H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5" x14ac:dyDescent="0.2">
      <c r="A198" t="s">
        <v>232</v>
      </c>
      <c r="B198" t="s">
        <v>230</v>
      </c>
      <c r="C198" t="s">
        <v>182</v>
      </c>
      <c r="D198" t="s">
        <v>10</v>
      </c>
      <c r="E198" t="s">
        <v>8</v>
      </c>
      <c r="F198" t="s">
        <v>12</v>
      </c>
      <c r="H198">
        <v>473</v>
      </c>
      <c r="K198">
        <v>133.1</v>
      </c>
      <c r="L198">
        <v>113.3</v>
      </c>
      <c r="M198">
        <v>88</v>
      </c>
      <c r="N198">
        <v>71.5</v>
      </c>
      <c r="O198">
        <v>68.2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0.1</v>
      </c>
      <c r="Z198">
        <v>0.4</v>
      </c>
      <c r="AA198">
        <v>0.5</v>
      </c>
      <c r="AB198">
        <v>0.6</v>
      </c>
      <c r="AC198">
        <v>0.7</v>
      </c>
      <c r="AD198">
        <v>0</v>
      </c>
      <c r="AE198">
        <v>0</v>
      </c>
      <c r="AF198">
        <v>0</v>
      </c>
      <c r="AG198">
        <v>473</v>
      </c>
      <c r="AI198" s="1"/>
    </row>
    <row r="199" spans="1:35" x14ac:dyDescent="0.2">
      <c r="A199" t="s">
        <v>232</v>
      </c>
      <c r="B199" t="s">
        <v>230</v>
      </c>
      <c r="C199" t="s">
        <v>182</v>
      </c>
      <c r="D199" t="s">
        <v>10</v>
      </c>
      <c r="E199" t="s">
        <v>13</v>
      </c>
      <c r="F199" t="s">
        <v>14</v>
      </c>
      <c r="H199">
        <v>370</v>
      </c>
      <c r="K199">
        <v>375</v>
      </c>
      <c r="L199">
        <v>252</v>
      </c>
      <c r="M199">
        <v>183</v>
      </c>
      <c r="N199">
        <v>178.5</v>
      </c>
      <c r="O199">
        <v>121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370</v>
      </c>
      <c r="AI199" s="1"/>
    </row>
    <row r="200" spans="1:35" x14ac:dyDescent="0.2">
      <c r="A200" t="s">
        <v>232</v>
      </c>
      <c r="B200" t="s">
        <v>230</v>
      </c>
      <c r="C200" t="s">
        <v>182</v>
      </c>
      <c r="D200" t="s">
        <v>15</v>
      </c>
      <c r="E200" t="s">
        <v>6</v>
      </c>
      <c r="F200" t="s">
        <v>16</v>
      </c>
      <c r="H200">
        <v>201.3</v>
      </c>
      <c r="I200">
        <v>0</v>
      </c>
      <c r="K200">
        <v>208.5</v>
      </c>
      <c r="L200">
        <v>210.1</v>
      </c>
      <c r="M200">
        <v>262.89999999999998</v>
      </c>
      <c r="N200">
        <v>318.5</v>
      </c>
      <c r="O200">
        <v>129.19999999999999</v>
      </c>
      <c r="P200">
        <v>134</v>
      </c>
      <c r="Q200">
        <v>42.4</v>
      </c>
      <c r="R200">
        <v>165.4</v>
      </c>
      <c r="S200">
        <v>122.7</v>
      </c>
      <c r="T200">
        <v>114.9</v>
      </c>
      <c r="U200">
        <v>116.9</v>
      </c>
      <c r="V200">
        <v>115.4</v>
      </c>
      <c r="W200">
        <v>140.5</v>
      </c>
      <c r="X200">
        <v>82.5</v>
      </c>
      <c r="Y200">
        <v>80.5</v>
      </c>
      <c r="Z200">
        <v>120.3</v>
      </c>
      <c r="AA200">
        <v>115</v>
      </c>
      <c r="AB200">
        <v>196.9</v>
      </c>
      <c r="AC200">
        <v>81.599999999999994</v>
      </c>
      <c r="AD200">
        <v>82.03</v>
      </c>
      <c r="AE200">
        <v>82.09</v>
      </c>
      <c r="AF200">
        <v>81.260000000000005</v>
      </c>
      <c r="AG200">
        <v>329</v>
      </c>
    </row>
    <row r="201" spans="1:35" x14ac:dyDescent="0.2">
      <c r="A201" t="s">
        <v>232</v>
      </c>
      <c r="B201" t="s">
        <v>230</v>
      </c>
      <c r="C201" t="s">
        <v>182</v>
      </c>
      <c r="D201" t="s">
        <v>15</v>
      </c>
      <c r="E201" t="s">
        <v>8</v>
      </c>
      <c r="F201" t="s">
        <v>17</v>
      </c>
      <c r="H201">
        <v>0</v>
      </c>
      <c r="I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5" x14ac:dyDescent="0.2">
      <c r="A202" t="s">
        <v>232</v>
      </c>
      <c r="B202" t="s">
        <v>230</v>
      </c>
      <c r="C202" t="s">
        <v>182</v>
      </c>
      <c r="D202" t="s">
        <v>15</v>
      </c>
      <c r="E202" t="s">
        <v>13</v>
      </c>
      <c r="F202" t="s">
        <v>18</v>
      </c>
      <c r="U202">
        <v>0</v>
      </c>
      <c r="V202">
        <v>0</v>
      </c>
      <c r="W202">
        <v>-40.700000000000003</v>
      </c>
      <c r="X202">
        <v>-169.2</v>
      </c>
      <c r="Y202">
        <v>0</v>
      </c>
      <c r="Z202">
        <v>0</v>
      </c>
      <c r="AA202">
        <v>0</v>
      </c>
      <c r="AB202">
        <v>-72.8</v>
      </c>
      <c r="AC202">
        <v>0</v>
      </c>
      <c r="AD202">
        <v>14</v>
      </c>
      <c r="AE202">
        <v>-15.7</v>
      </c>
      <c r="AF202">
        <v>3.5</v>
      </c>
    </row>
    <row r="203" spans="1:35" x14ac:dyDescent="0.2">
      <c r="A203" t="s">
        <v>232</v>
      </c>
      <c r="B203" t="s">
        <v>230</v>
      </c>
      <c r="C203" t="s">
        <v>182</v>
      </c>
      <c r="D203" t="s">
        <v>19</v>
      </c>
      <c r="E203" t="s">
        <v>6</v>
      </c>
      <c r="F203" t="s">
        <v>20</v>
      </c>
      <c r="J203">
        <v>2148</v>
      </c>
      <c r="N203">
        <v>-559.79999999999995</v>
      </c>
      <c r="O203">
        <v>-1164</v>
      </c>
      <c r="P203">
        <v>2002.2</v>
      </c>
      <c r="Q203">
        <v>2216.4</v>
      </c>
      <c r="R203">
        <v>1487.4</v>
      </c>
      <c r="S203">
        <v>1573.8</v>
      </c>
      <c r="T203">
        <v>1032.8</v>
      </c>
      <c r="U203">
        <v>1124.4000000000001</v>
      </c>
      <c r="V203">
        <v>595.20000000000005</v>
      </c>
      <c r="W203">
        <v>642.6</v>
      </c>
      <c r="X203">
        <v>643.4</v>
      </c>
      <c r="Y203">
        <v>504.4</v>
      </c>
      <c r="Z203">
        <v>382.6</v>
      </c>
      <c r="AA203">
        <v>359.9</v>
      </c>
      <c r="AB203">
        <v>620.29999999999995</v>
      </c>
      <c r="AC203">
        <v>8.8000000000000007</v>
      </c>
      <c r="AD203">
        <v>-570.6</v>
      </c>
      <c r="AE203">
        <v>649.4</v>
      </c>
      <c r="AF203">
        <v>9.6999999999999993</v>
      </c>
      <c r="AG203">
        <v>2148</v>
      </c>
    </row>
    <row r="204" spans="1:35" x14ac:dyDescent="0.2">
      <c r="A204" t="s">
        <v>232</v>
      </c>
      <c r="B204" t="s">
        <v>230</v>
      </c>
      <c r="C204" t="s">
        <v>183</v>
      </c>
      <c r="D204" t="s">
        <v>5</v>
      </c>
      <c r="E204" t="s">
        <v>6</v>
      </c>
      <c r="F204" t="s">
        <v>7</v>
      </c>
    </row>
    <row r="205" spans="1:35" x14ac:dyDescent="0.2">
      <c r="A205" t="s">
        <v>232</v>
      </c>
      <c r="B205" t="s">
        <v>230</v>
      </c>
      <c r="C205" t="s">
        <v>183</v>
      </c>
      <c r="D205" t="s">
        <v>5</v>
      </c>
      <c r="E205" t="s">
        <v>8</v>
      </c>
      <c r="F205" t="s">
        <v>9</v>
      </c>
    </row>
    <row r="206" spans="1:35" x14ac:dyDescent="0.2">
      <c r="A206" t="s">
        <v>232</v>
      </c>
      <c r="B206" t="s">
        <v>230</v>
      </c>
      <c r="C206" t="s">
        <v>183</v>
      </c>
      <c r="D206" t="s">
        <v>10</v>
      </c>
      <c r="E206" t="s">
        <v>6</v>
      </c>
      <c r="F206" t="s">
        <v>11</v>
      </c>
      <c r="J206" s="1"/>
      <c r="K206" s="1"/>
    </row>
    <row r="207" spans="1:35" x14ac:dyDescent="0.2">
      <c r="A207" t="s">
        <v>232</v>
      </c>
      <c r="B207" t="s">
        <v>230</v>
      </c>
      <c r="C207" t="s">
        <v>183</v>
      </c>
      <c r="D207" t="s">
        <v>10</v>
      </c>
      <c r="E207" t="s">
        <v>8</v>
      </c>
      <c r="F207" t="s">
        <v>12</v>
      </c>
    </row>
    <row r="208" spans="1:35" x14ac:dyDescent="0.2">
      <c r="A208" t="s">
        <v>232</v>
      </c>
      <c r="B208" t="s">
        <v>230</v>
      </c>
      <c r="C208" t="s">
        <v>183</v>
      </c>
      <c r="D208" t="s">
        <v>10</v>
      </c>
      <c r="E208" t="s">
        <v>13</v>
      </c>
      <c r="F208" t="s">
        <v>14</v>
      </c>
    </row>
    <row r="209" spans="1:33" x14ac:dyDescent="0.2">
      <c r="A209" t="s">
        <v>232</v>
      </c>
      <c r="B209" t="s">
        <v>230</v>
      </c>
      <c r="C209" t="s">
        <v>183</v>
      </c>
      <c r="D209" t="s">
        <v>15</v>
      </c>
      <c r="E209" t="s">
        <v>6</v>
      </c>
      <c r="F209" t="s">
        <v>16</v>
      </c>
    </row>
    <row r="210" spans="1:33" x14ac:dyDescent="0.2">
      <c r="A210" t="s">
        <v>232</v>
      </c>
      <c r="B210" t="s">
        <v>230</v>
      </c>
      <c r="C210" t="s">
        <v>183</v>
      </c>
      <c r="D210" t="s">
        <v>15</v>
      </c>
      <c r="E210" t="s">
        <v>8</v>
      </c>
      <c r="F210" t="s">
        <v>17</v>
      </c>
    </row>
    <row r="211" spans="1:33" x14ac:dyDescent="0.2">
      <c r="A211" t="s">
        <v>232</v>
      </c>
      <c r="B211" t="s">
        <v>230</v>
      </c>
      <c r="C211" t="s">
        <v>183</v>
      </c>
      <c r="D211" t="s">
        <v>15</v>
      </c>
      <c r="E211" t="s">
        <v>13</v>
      </c>
      <c r="F211" t="s">
        <v>18</v>
      </c>
    </row>
    <row r="212" spans="1:33" x14ac:dyDescent="0.2">
      <c r="A212" t="s">
        <v>232</v>
      </c>
      <c r="B212" t="s">
        <v>230</v>
      </c>
      <c r="C212" t="s">
        <v>183</v>
      </c>
      <c r="D212" t="s">
        <v>19</v>
      </c>
      <c r="E212" t="s">
        <v>6</v>
      </c>
      <c r="F212" t="s">
        <v>20</v>
      </c>
    </row>
    <row r="213" spans="1:33" x14ac:dyDescent="0.2">
      <c r="A213" t="s">
        <v>232</v>
      </c>
      <c r="B213" t="s">
        <v>230</v>
      </c>
      <c r="C213" t="s">
        <v>184</v>
      </c>
      <c r="D213" t="s">
        <v>5</v>
      </c>
      <c r="E213" t="s">
        <v>6</v>
      </c>
      <c r="F213" t="s">
        <v>7</v>
      </c>
      <c r="G213">
        <v>118134</v>
      </c>
      <c r="H213">
        <v>146608.70000000001</v>
      </c>
      <c r="I213">
        <v>97723.199999999997</v>
      </c>
      <c r="J213">
        <v>88436.4</v>
      </c>
      <c r="K213">
        <v>58477.4</v>
      </c>
      <c r="L213">
        <v>47451.8</v>
      </c>
      <c r="M213">
        <v>19712.599999999999</v>
      </c>
      <c r="N213">
        <v>23063.8</v>
      </c>
      <c r="O213">
        <v>-614.4</v>
      </c>
      <c r="P213">
        <v>-113</v>
      </c>
      <c r="Q213">
        <v>-208</v>
      </c>
      <c r="R213">
        <v>23.2</v>
      </c>
      <c r="S213">
        <v>-24.2</v>
      </c>
      <c r="T213">
        <v>-5.5</v>
      </c>
      <c r="U213">
        <v>19.5</v>
      </c>
      <c r="V213">
        <v>4</v>
      </c>
      <c r="W213">
        <v>0</v>
      </c>
      <c r="X213">
        <v>0</v>
      </c>
      <c r="Y213">
        <v>0</v>
      </c>
      <c r="Z213">
        <v>-5</v>
      </c>
      <c r="AA213">
        <v>-0.7</v>
      </c>
      <c r="AB213">
        <v>0</v>
      </c>
      <c r="AC213">
        <v>-271.39999999999998</v>
      </c>
      <c r="AD213">
        <v>-231</v>
      </c>
      <c r="AE213">
        <v>-223.1</v>
      </c>
      <c r="AF213">
        <v>-181.3</v>
      </c>
      <c r="AG213">
        <v>118134</v>
      </c>
    </row>
    <row r="214" spans="1:33" x14ac:dyDescent="0.2">
      <c r="A214" t="s">
        <v>232</v>
      </c>
      <c r="B214" t="s">
        <v>230</v>
      </c>
      <c r="C214" t="s">
        <v>184</v>
      </c>
      <c r="D214" t="s">
        <v>5</v>
      </c>
      <c r="E214" t="s">
        <v>8</v>
      </c>
      <c r="F214" t="s">
        <v>9</v>
      </c>
      <c r="G214">
        <v>16955</v>
      </c>
      <c r="H214">
        <v>35580.300000000003</v>
      </c>
      <c r="I214">
        <v>22351</v>
      </c>
      <c r="J214">
        <v>31770.400000000001</v>
      </c>
      <c r="K214">
        <v>14786</v>
      </c>
      <c r="L214">
        <v>7530</v>
      </c>
      <c r="M214">
        <v>0</v>
      </c>
      <c r="N214">
        <v>0</v>
      </c>
      <c r="O214">
        <v>-20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16955</v>
      </c>
    </row>
    <row r="215" spans="1:33" x14ac:dyDescent="0.2">
      <c r="A215" t="s">
        <v>232</v>
      </c>
      <c r="B215" t="s">
        <v>230</v>
      </c>
      <c r="C215" t="s">
        <v>184</v>
      </c>
      <c r="D215" t="s">
        <v>10</v>
      </c>
      <c r="E215" t="s">
        <v>6</v>
      </c>
      <c r="F215" t="s">
        <v>11</v>
      </c>
      <c r="H215">
        <v>2331</v>
      </c>
      <c r="J215">
        <v>1580</v>
      </c>
      <c r="K215">
        <v>1600</v>
      </c>
      <c r="L215">
        <v>788</v>
      </c>
      <c r="M215">
        <v>136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2331</v>
      </c>
    </row>
    <row r="216" spans="1:33" x14ac:dyDescent="0.2">
      <c r="A216" t="s">
        <v>232</v>
      </c>
      <c r="B216" t="s">
        <v>230</v>
      </c>
      <c r="C216" t="s">
        <v>184</v>
      </c>
      <c r="D216" t="s">
        <v>10</v>
      </c>
      <c r="E216" t="s">
        <v>8</v>
      </c>
      <c r="F216" t="s">
        <v>12</v>
      </c>
      <c r="H216">
        <v>74879.199999999997</v>
      </c>
      <c r="J216">
        <v>24467.3</v>
      </c>
      <c r="K216">
        <v>4986.3</v>
      </c>
      <c r="L216">
        <v>6265.6</v>
      </c>
      <c r="M216">
        <v>485.1</v>
      </c>
      <c r="N216">
        <v>255.2</v>
      </c>
      <c r="O216">
        <v>-671</v>
      </c>
      <c r="P216">
        <v>39.6</v>
      </c>
      <c r="Q216">
        <v>33</v>
      </c>
      <c r="R216">
        <v>37.4</v>
      </c>
      <c r="S216">
        <v>23</v>
      </c>
      <c r="T216">
        <v>34.799999999999997</v>
      </c>
      <c r="U216">
        <v>30.4</v>
      </c>
      <c r="V216">
        <v>30.5</v>
      </c>
      <c r="W216">
        <v>19.8</v>
      </c>
      <c r="X216">
        <v>31.5</v>
      </c>
      <c r="Y216">
        <v>25.3</v>
      </c>
      <c r="Z216">
        <v>25.3</v>
      </c>
      <c r="AA216">
        <v>28</v>
      </c>
      <c r="AB216">
        <v>14.2</v>
      </c>
      <c r="AC216">
        <v>19.8</v>
      </c>
      <c r="AD216">
        <v>17.8</v>
      </c>
      <c r="AE216">
        <v>0</v>
      </c>
      <c r="AF216">
        <v>14.5</v>
      </c>
      <c r="AG216">
        <v>74879.199999999997</v>
      </c>
    </row>
    <row r="217" spans="1:33" x14ac:dyDescent="0.2">
      <c r="A217" t="s">
        <v>232</v>
      </c>
      <c r="B217" t="s">
        <v>230</v>
      </c>
      <c r="C217" t="s">
        <v>184</v>
      </c>
      <c r="D217" t="s">
        <v>10</v>
      </c>
      <c r="E217" t="s">
        <v>13</v>
      </c>
      <c r="F217" t="s">
        <v>14</v>
      </c>
      <c r="H217">
        <v>17278.599999999999</v>
      </c>
      <c r="J217">
        <v>19604.2</v>
      </c>
      <c r="K217">
        <v>18923.900000000001</v>
      </c>
      <c r="L217">
        <v>7546</v>
      </c>
      <c r="M217">
        <v>397.3</v>
      </c>
      <c r="N217">
        <v>3453.3</v>
      </c>
      <c r="O217">
        <v>-48.1</v>
      </c>
      <c r="P217">
        <v>-30.8</v>
      </c>
      <c r="Q217">
        <v>-51.9</v>
      </c>
      <c r="R217">
        <v>-37.799999999999997</v>
      </c>
      <c r="S217">
        <v>-22.5</v>
      </c>
      <c r="T217">
        <v>-18.2</v>
      </c>
      <c r="U217">
        <v>-2029.1</v>
      </c>
      <c r="V217">
        <v>-31.8</v>
      </c>
      <c r="W217">
        <v>-505.1</v>
      </c>
      <c r="X217">
        <v>0.1</v>
      </c>
      <c r="Y217">
        <v>0.1</v>
      </c>
      <c r="Z217">
        <v>0</v>
      </c>
      <c r="AA217">
        <v>0</v>
      </c>
      <c r="AB217">
        <v>0.1</v>
      </c>
      <c r="AC217">
        <v>0</v>
      </c>
      <c r="AD217">
        <v>0</v>
      </c>
      <c r="AE217">
        <v>0</v>
      </c>
      <c r="AF217">
        <v>0</v>
      </c>
      <c r="AG217">
        <v>17278.599999999999</v>
      </c>
    </row>
    <row r="218" spans="1:33" x14ac:dyDescent="0.2">
      <c r="A218" t="s">
        <v>232</v>
      </c>
      <c r="B218" t="s">
        <v>230</v>
      </c>
      <c r="C218" t="s">
        <v>184</v>
      </c>
      <c r="D218" t="s">
        <v>15</v>
      </c>
      <c r="E218" t="s">
        <v>6</v>
      </c>
      <c r="F218" t="s">
        <v>16</v>
      </c>
      <c r="H218">
        <v>1449.9</v>
      </c>
      <c r="J218">
        <v>2065.6</v>
      </c>
      <c r="K218">
        <v>2244.6</v>
      </c>
      <c r="L218">
        <v>4158.7</v>
      </c>
      <c r="M218">
        <v>2746.5</v>
      </c>
      <c r="N218">
        <v>5748.7</v>
      </c>
      <c r="O218">
        <v>4141.1000000000004</v>
      </c>
      <c r="P218">
        <v>4150.7</v>
      </c>
      <c r="Q218">
        <v>3998</v>
      </c>
      <c r="R218">
        <v>4098</v>
      </c>
      <c r="S218">
        <v>3449.1</v>
      </c>
      <c r="T218">
        <v>3538.8</v>
      </c>
      <c r="U218">
        <v>2670.5</v>
      </c>
      <c r="V218">
        <v>2699</v>
      </c>
      <c r="W218">
        <v>1425.7</v>
      </c>
      <c r="X218">
        <v>679.3</v>
      </c>
      <c r="Y218">
        <v>733.2</v>
      </c>
      <c r="Z218">
        <v>722.1</v>
      </c>
      <c r="AA218">
        <v>786.9</v>
      </c>
      <c r="AB218">
        <v>518</v>
      </c>
      <c r="AC218">
        <v>327.8</v>
      </c>
      <c r="AD218">
        <v>340.73</v>
      </c>
      <c r="AE218">
        <v>210.14</v>
      </c>
      <c r="AF218">
        <v>205.69</v>
      </c>
      <c r="AG218">
        <v>5554.9</v>
      </c>
    </row>
    <row r="219" spans="1:33" x14ac:dyDescent="0.2">
      <c r="A219" t="s">
        <v>232</v>
      </c>
      <c r="B219" t="s">
        <v>230</v>
      </c>
      <c r="C219" t="s">
        <v>184</v>
      </c>
      <c r="D219" t="s">
        <v>15</v>
      </c>
      <c r="E219" t="s">
        <v>8</v>
      </c>
      <c r="F219" t="s">
        <v>17</v>
      </c>
      <c r="H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3" x14ac:dyDescent="0.2">
      <c r="A220" t="s">
        <v>232</v>
      </c>
      <c r="B220" t="s">
        <v>230</v>
      </c>
      <c r="C220" t="s">
        <v>184</v>
      </c>
      <c r="D220" t="s">
        <v>15</v>
      </c>
      <c r="E220" t="s">
        <v>13</v>
      </c>
      <c r="F220" t="s">
        <v>18</v>
      </c>
      <c r="J220" s="1"/>
      <c r="K220" s="1"/>
      <c r="L220" s="1"/>
      <c r="M220" s="1"/>
      <c r="N220" s="1"/>
      <c r="O220" s="1"/>
      <c r="P220" s="1"/>
      <c r="Q220" s="1"/>
      <c r="U220">
        <v>5.8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3" x14ac:dyDescent="0.2">
      <c r="A221" t="s">
        <v>232</v>
      </c>
      <c r="B221" t="s">
        <v>230</v>
      </c>
      <c r="C221" t="s">
        <v>184</v>
      </c>
      <c r="D221" t="s">
        <v>19</v>
      </c>
      <c r="E221" t="s">
        <v>6</v>
      </c>
      <c r="F221" t="s">
        <v>20</v>
      </c>
      <c r="J221" s="1">
        <v>3664.1</v>
      </c>
      <c r="N221">
        <v>3582.6</v>
      </c>
      <c r="O221">
        <v>3156.6</v>
      </c>
      <c r="P221">
        <v>3318</v>
      </c>
      <c r="Q221">
        <v>3112.2</v>
      </c>
      <c r="R221">
        <v>2746.2</v>
      </c>
      <c r="S221">
        <v>2563.8000000000002</v>
      </c>
      <c r="T221">
        <v>1711.2</v>
      </c>
      <c r="U221">
        <v>1769.7</v>
      </c>
      <c r="V221">
        <v>857.8</v>
      </c>
      <c r="W221">
        <v>1019</v>
      </c>
      <c r="X221">
        <v>357</v>
      </c>
      <c r="Y221">
        <v>293.3</v>
      </c>
      <c r="Z221">
        <v>287.60000000000002</v>
      </c>
      <c r="AA221">
        <v>235.8</v>
      </c>
      <c r="AB221">
        <v>167.2</v>
      </c>
      <c r="AC221">
        <v>149.19999999999999</v>
      </c>
      <c r="AD221">
        <v>135.30000000000001</v>
      </c>
      <c r="AE221">
        <v>93.8</v>
      </c>
      <c r="AF221">
        <v>0.7</v>
      </c>
      <c r="AG221">
        <v>3664.1</v>
      </c>
    </row>
    <row r="222" spans="1:33" x14ac:dyDescent="0.2">
      <c r="A222" t="s">
        <v>232</v>
      </c>
      <c r="B222" t="s">
        <v>230</v>
      </c>
      <c r="C222" t="s">
        <v>185</v>
      </c>
      <c r="D222" t="s">
        <v>5</v>
      </c>
      <c r="E222" t="s">
        <v>6</v>
      </c>
      <c r="F222" t="s">
        <v>7</v>
      </c>
      <c r="G222">
        <v>1206.2</v>
      </c>
      <c r="H222">
        <v>1394.6</v>
      </c>
      <c r="I222">
        <v>1214.3</v>
      </c>
      <c r="J222">
        <v>1205.5999999999999</v>
      </c>
      <c r="L222">
        <v>2218.1999999999998</v>
      </c>
      <c r="O222">
        <v>825.6</v>
      </c>
      <c r="P222">
        <v>668.8</v>
      </c>
      <c r="Q222">
        <v>1025.5</v>
      </c>
      <c r="R222">
        <v>730</v>
      </c>
      <c r="S222">
        <v>523.9</v>
      </c>
      <c r="T222">
        <v>290</v>
      </c>
      <c r="U222">
        <v>112</v>
      </c>
      <c r="V222">
        <v>30.4</v>
      </c>
      <c r="W222">
        <v>11.2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1206.2</v>
      </c>
    </row>
    <row r="223" spans="1:33" x14ac:dyDescent="0.2">
      <c r="A223" t="s">
        <v>232</v>
      </c>
      <c r="B223" t="s">
        <v>230</v>
      </c>
      <c r="C223" t="s">
        <v>185</v>
      </c>
      <c r="D223" t="s">
        <v>5</v>
      </c>
      <c r="E223" t="s">
        <v>8</v>
      </c>
      <c r="F223" t="s">
        <v>9</v>
      </c>
      <c r="G223">
        <v>1088.4000000000001</v>
      </c>
      <c r="H223">
        <v>1088.4000000000001</v>
      </c>
      <c r="I223">
        <v>1088.4000000000001</v>
      </c>
      <c r="J223">
        <v>1011.2</v>
      </c>
      <c r="L223">
        <v>1014</v>
      </c>
      <c r="O223">
        <v>878.4</v>
      </c>
      <c r="P223">
        <v>838.2</v>
      </c>
      <c r="Q223">
        <v>905.7</v>
      </c>
      <c r="R223">
        <v>76.2</v>
      </c>
      <c r="S223">
        <v>13.2</v>
      </c>
      <c r="T223">
        <v>7.2</v>
      </c>
      <c r="U223">
        <v>2.4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1088.4000000000001</v>
      </c>
    </row>
    <row r="224" spans="1:33" x14ac:dyDescent="0.2">
      <c r="A224" t="s">
        <v>232</v>
      </c>
      <c r="B224" t="s">
        <v>230</v>
      </c>
      <c r="C224" t="s">
        <v>185</v>
      </c>
      <c r="D224" t="s">
        <v>10</v>
      </c>
      <c r="E224" t="s">
        <v>6</v>
      </c>
      <c r="F224" t="s">
        <v>11</v>
      </c>
      <c r="H224">
        <v>0</v>
      </c>
      <c r="I224">
        <v>0</v>
      </c>
      <c r="J224">
        <v>0</v>
      </c>
      <c r="L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2">
      <c r="A225" t="s">
        <v>232</v>
      </c>
      <c r="B225" t="s">
        <v>230</v>
      </c>
      <c r="C225" t="s">
        <v>185</v>
      </c>
      <c r="D225" t="s">
        <v>10</v>
      </c>
      <c r="E225" t="s">
        <v>8</v>
      </c>
      <c r="F225" t="s">
        <v>12</v>
      </c>
      <c r="H225">
        <v>54.6</v>
      </c>
      <c r="I225">
        <v>52.4</v>
      </c>
      <c r="J225">
        <v>52.1</v>
      </c>
      <c r="L225">
        <v>41.3</v>
      </c>
      <c r="O225">
        <v>33</v>
      </c>
      <c r="P225">
        <v>32.700000000000003</v>
      </c>
      <c r="Q225">
        <v>20.9</v>
      </c>
      <c r="R225">
        <v>5.5</v>
      </c>
      <c r="S225">
        <v>1.7</v>
      </c>
      <c r="T225">
        <v>0.6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54.6</v>
      </c>
    </row>
    <row r="226" spans="1:33" x14ac:dyDescent="0.2">
      <c r="A226" t="s">
        <v>232</v>
      </c>
      <c r="B226" t="s">
        <v>230</v>
      </c>
      <c r="C226" t="s">
        <v>185</v>
      </c>
      <c r="D226" t="s">
        <v>10</v>
      </c>
      <c r="E226" t="s">
        <v>13</v>
      </c>
      <c r="F226" t="s">
        <v>14</v>
      </c>
      <c r="H226">
        <v>0.3</v>
      </c>
      <c r="I226">
        <v>0.3</v>
      </c>
      <c r="J226">
        <v>0.3</v>
      </c>
      <c r="L226">
        <v>0.3</v>
      </c>
      <c r="O226">
        <v>0.3</v>
      </c>
      <c r="P226">
        <v>0.4</v>
      </c>
      <c r="Q226">
        <v>0.1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0.3</v>
      </c>
    </row>
    <row r="227" spans="1:33" x14ac:dyDescent="0.2">
      <c r="A227" t="s">
        <v>232</v>
      </c>
      <c r="B227" t="s">
        <v>230</v>
      </c>
      <c r="C227" t="s">
        <v>185</v>
      </c>
      <c r="D227" t="s">
        <v>15</v>
      </c>
      <c r="E227" t="s">
        <v>6</v>
      </c>
      <c r="F227" t="s">
        <v>16</v>
      </c>
      <c r="H227">
        <v>0.5</v>
      </c>
      <c r="I227">
        <v>0.5</v>
      </c>
      <c r="J227">
        <v>0.4</v>
      </c>
      <c r="L227">
        <v>0.4</v>
      </c>
      <c r="O227">
        <v>0.2</v>
      </c>
      <c r="P227">
        <v>0.3</v>
      </c>
      <c r="Q227">
        <v>0.3</v>
      </c>
      <c r="R227">
        <v>4.7</v>
      </c>
      <c r="S227">
        <v>42.2</v>
      </c>
      <c r="T227">
        <v>48.4</v>
      </c>
      <c r="U227">
        <v>32.5</v>
      </c>
      <c r="V227">
        <v>33.6</v>
      </c>
      <c r="W227">
        <v>34.299999999999997</v>
      </c>
      <c r="X227">
        <v>40</v>
      </c>
      <c r="Y227">
        <v>60.1</v>
      </c>
      <c r="Z227">
        <v>60.9</v>
      </c>
      <c r="AA227">
        <v>62.8</v>
      </c>
      <c r="AB227">
        <v>63</v>
      </c>
      <c r="AC227">
        <v>110</v>
      </c>
      <c r="AD227">
        <v>90.75</v>
      </c>
      <c r="AE227">
        <v>21.36</v>
      </c>
      <c r="AF227">
        <v>83.32</v>
      </c>
      <c r="AG227">
        <v>39.5</v>
      </c>
    </row>
    <row r="228" spans="1:33" x14ac:dyDescent="0.2">
      <c r="A228" t="s">
        <v>232</v>
      </c>
      <c r="B228" t="s">
        <v>230</v>
      </c>
      <c r="C228" t="s">
        <v>185</v>
      </c>
      <c r="D228" t="s">
        <v>15</v>
      </c>
      <c r="E228" t="s">
        <v>8</v>
      </c>
      <c r="F228" t="s">
        <v>17</v>
      </c>
      <c r="H228">
        <v>0</v>
      </c>
      <c r="I228">
        <v>0</v>
      </c>
      <c r="J228">
        <v>0</v>
      </c>
      <c r="L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</row>
    <row r="229" spans="1:33" x14ac:dyDescent="0.2">
      <c r="A229" t="s">
        <v>232</v>
      </c>
      <c r="B229" t="s">
        <v>230</v>
      </c>
      <c r="C229" t="s">
        <v>185</v>
      </c>
      <c r="D229" t="s">
        <v>15</v>
      </c>
      <c r="E229" t="s">
        <v>13</v>
      </c>
      <c r="F229" t="s">
        <v>18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1.4</v>
      </c>
      <c r="AF229">
        <v>2.2999999999999998</v>
      </c>
    </row>
    <row r="230" spans="1:33" x14ac:dyDescent="0.2">
      <c r="A230" t="s">
        <v>232</v>
      </c>
      <c r="B230" t="s">
        <v>230</v>
      </c>
      <c r="C230" t="s">
        <v>185</v>
      </c>
      <c r="D230" t="s">
        <v>19</v>
      </c>
      <c r="E230" t="s">
        <v>6</v>
      </c>
      <c r="F230" t="s">
        <v>20</v>
      </c>
      <c r="J230">
        <v>15.6</v>
      </c>
      <c r="L230">
        <v>5</v>
      </c>
      <c r="O230">
        <v>2.1</v>
      </c>
      <c r="P230">
        <v>1.2</v>
      </c>
      <c r="Q230">
        <v>18</v>
      </c>
      <c r="R230">
        <v>13.2</v>
      </c>
      <c r="S230">
        <v>16.899999999999999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19.8</v>
      </c>
      <c r="Z230">
        <v>60</v>
      </c>
      <c r="AA230">
        <v>66</v>
      </c>
      <c r="AB230">
        <v>67.2</v>
      </c>
      <c r="AC230">
        <v>0</v>
      </c>
      <c r="AD230">
        <v>6</v>
      </c>
      <c r="AE230">
        <v>0</v>
      </c>
      <c r="AF230">
        <v>19</v>
      </c>
      <c r="AG230">
        <v>15.6</v>
      </c>
    </row>
    <row r="231" spans="1:33" x14ac:dyDescent="0.2">
      <c r="A231" t="s">
        <v>232</v>
      </c>
      <c r="B231" t="s">
        <v>230</v>
      </c>
      <c r="C231" t="s">
        <v>186</v>
      </c>
      <c r="D231" t="s">
        <v>5</v>
      </c>
      <c r="E231" t="s">
        <v>6</v>
      </c>
      <c r="F231" t="s">
        <v>7</v>
      </c>
      <c r="G231">
        <v>6102</v>
      </c>
      <c r="H231">
        <v>4736.5</v>
      </c>
      <c r="N231">
        <v>664.8</v>
      </c>
      <c r="O231">
        <v>307</v>
      </c>
      <c r="P231">
        <v>23</v>
      </c>
      <c r="Q231">
        <v>25.3</v>
      </c>
      <c r="R231">
        <v>21.6</v>
      </c>
      <c r="S231">
        <v>35.200000000000003</v>
      </c>
      <c r="T231">
        <v>0</v>
      </c>
      <c r="U231">
        <v>0</v>
      </c>
      <c r="V231">
        <v>0</v>
      </c>
      <c r="AG231">
        <v>6102</v>
      </c>
    </row>
    <row r="232" spans="1:33" x14ac:dyDescent="0.2">
      <c r="A232" t="s">
        <v>232</v>
      </c>
      <c r="B232" t="s">
        <v>230</v>
      </c>
      <c r="C232" t="s">
        <v>186</v>
      </c>
      <c r="D232" t="s">
        <v>5</v>
      </c>
      <c r="E232" t="s">
        <v>8</v>
      </c>
      <c r="F232" t="s">
        <v>9</v>
      </c>
      <c r="G232">
        <v>61.2</v>
      </c>
      <c r="N232">
        <v>30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AG232">
        <v>61.2</v>
      </c>
    </row>
    <row r="233" spans="1:33" x14ac:dyDescent="0.2">
      <c r="A233" t="s">
        <v>232</v>
      </c>
      <c r="B233" t="s">
        <v>230</v>
      </c>
      <c r="C233" t="s">
        <v>186</v>
      </c>
      <c r="D233" t="s">
        <v>10</v>
      </c>
      <c r="E233" t="s">
        <v>6</v>
      </c>
      <c r="F233" t="s">
        <v>11</v>
      </c>
      <c r="H233">
        <v>0</v>
      </c>
      <c r="K233" s="1"/>
      <c r="N233">
        <v>0</v>
      </c>
      <c r="O233">
        <v>0</v>
      </c>
      <c r="P233" s="1">
        <v>0</v>
      </c>
      <c r="Q233" s="1">
        <v>0</v>
      </c>
      <c r="R233">
        <v>0</v>
      </c>
      <c r="S233">
        <v>0</v>
      </c>
      <c r="T233" s="1">
        <v>0</v>
      </c>
      <c r="U233">
        <v>0</v>
      </c>
      <c r="V233">
        <v>0</v>
      </c>
      <c r="AG233">
        <v>0</v>
      </c>
    </row>
    <row r="234" spans="1:33" x14ac:dyDescent="0.2">
      <c r="A234" t="s">
        <v>232</v>
      </c>
      <c r="B234" t="s">
        <v>230</v>
      </c>
      <c r="C234" t="s">
        <v>186</v>
      </c>
      <c r="D234" t="s">
        <v>10</v>
      </c>
      <c r="E234" t="s">
        <v>8</v>
      </c>
      <c r="F234" t="s">
        <v>12</v>
      </c>
      <c r="H234">
        <v>19.8</v>
      </c>
      <c r="N234">
        <v>16.5</v>
      </c>
      <c r="O234">
        <v>16.5</v>
      </c>
      <c r="P234">
        <v>13.2</v>
      </c>
      <c r="Q234">
        <v>0</v>
      </c>
      <c r="R234">
        <v>0.2</v>
      </c>
      <c r="S234">
        <v>0</v>
      </c>
      <c r="T234">
        <v>0</v>
      </c>
      <c r="U234">
        <v>0</v>
      </c>
      <c r="V234">
        <v>0</v>
      </c>
      <c r="AG234">
        <v>19.8</v>
      </c>
    </row>
    <row r="235" spans="1:33" x14ac:dyDescent="0.2">
      <c r="A235" t="s">
        <v>232</v>
      </c>
      <c r="B235" t="s">
        <v>230</v>
      </c>
      <c r="C235" t="s">
        <v>186</v>
      </c>
      <c r="D235" t="s">
        <v>10</v>
      </c>
      <c r="E235" t="s">
        <v>13</v>
      </c>
      <c r="F235" t="s">
        <v>14</v>
      </c>
      <c r="H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AG235">
        <v>0</v>
      </c>
    </row>
    <row r="236" spans="1:33" x14ac:dyDescent="0.2">
      <c r="A236" t="s">
        <v>232</v>
      </c>
      <c r="B236" t="s">
        <v>230</v>
      </c>
      <c r="C236" t="s">
        <v>186</v>
      </c>
      <c r="D236" t="s">
        <v>15</v>
      </c>
      <c r="E236" t="s">
        <v>6</v>
      </c>
      <c r="F236" t="s">
        <v>16</v>
      </c>
      <c r="H236">
        <v>5.3</v>
      </c>
      <c r="N236">
        <v>3.6</v>
      </c>
      <c r="O236">
        <v>4.3</v>
      </c>
      <c r="P236">
        <v>7</v>
      </c>
      <c r="Q236">
        <v>5.5</v>
      </c>
      <c r="R236">
        <v>3.3</v>
      </c>
      <c r="S236">
        <v>2.5</v>
      </c>
      <c r="T236">
        <v>2.6</v>
      </c>
      <c r="U236">
        <v>3</v>
      </c>
      <c r="V236">
        <v>2.2000000000000002</v>
      </c>
      <c r="AG236">
        <v>137.9</v>
      </c>
    </row>
    <row r="237" spans="1:33" x14ac:dyDescent="0.2">
      <c r="A237" t="s">
        <v>232</v>
      </c>
      <c r="B237" t="s">
        <v>230</v>
      </c>
      <c r="C237" t="s">
        <v>186</v>
      </c>
      <c r="D237" t="s">
        <v>15</v>
      </c>
      <c r="E237" t="s">
        <v>8</v>
      </c>
      <c r="F237" t="s">
        <v>17</v>
      </c>
      <c r="H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33" x14ac:dyDescent="0.2">
      <c r="A238" t="s">
        <v>232</v>
      </c>
      <c r="B238" t="s">
        <v>230</v>
      </c>
      <c r="C238" t="s">
        <v>186</v>
      </c>
      <c r="D238" t="s">
        <v>15</v>
      </c>
      <c r="E238" t="s">
        <v>13</v>
      </c>
      <c r="F238" t="s">
        <v>18</v>
      </c>
      <c r="U238">
        <v>0</v>
      </c>
      <c r="V238">
        <v>0</v>
      </c>
    </row>
    <row r="239" spans="1:33" x14ac:dyDescent="0.2">
      <c r="A239" t="s">
        <v>232</v>
      </c>
      <c r="B239" t="s">
        <v>230</v>
      </c>
      <c r="C239" t="s">
        <v>186</v>
      </c>
      <c r="D239" t="s">
        <v>19</v>
      </c>
      <c r="E239" t="s">
        <v>6</v>
      </c>
      <c r="F239" t="s">
        <v>20</v>
      </c>
      <c r="J239" s="1">
        <v>15.3</v>
      </c>
      <c r="K239" s="1"/>
      <c r="L239" s="1"/>
      <c r="M239" s="1"/>
      <c r="N239" s="1">
        <v>12</v>
      </c>
      <c r="O239" s="1">
        <v>15</v>
      </c>
      <c r="P239" s="1">
        <v>0</v>
      </c>
      <c r="Q239" s="1">
        <v>9</v>
      </c>
      <c r="R239" s="1">
        <v>0</v>
      </c>
      <c r="S239" s="1">
        <v>0.5</v>
      </c>
      <c r="T239" s="1">
        <v>8.8000000000000007</v>
      </c>
      <c r="U239" s="1">
        <v>0</v>
      </c>
      <c r="V239" s="1">
        <v>0</v>
      </c>
      <c r="AG239">
        <v>15.3</v>
      </c>
    </row>
    <row r="240" spans="1:33" x14ac:dyDescent="0.2">
      <c r="A240" t="s">
        <v>232</v>
      </c>
      <c r="B240" t="s">
        <v>230</v>
      </c>
      <c r="C240" t="s">
        <v>187</v>
      </c>
      <c r="D240" t="s">
        <v>5</v>
      </c>
      <c r="E240" t="s">
        <v>6</v>
      </c>
      <c r="F240" t="s">
        <v>7</v>
      </c>
      <c r="G240">
        <v>37.200000000000003</v>
      </c>
      <c r="H240">
        <v>13</v>
      </c>
      <c r="I240">
        <v>3.4</v>
      </c>
      <c r="J240">
        <v>19</v>
      </c>
      <c r="K240" s="1">
        <v>10.4</v>
      </c>
      <c r="L240">
        <v>6.2</v>
      </c>
      <c r="M240">
        <v>3.6</v>
      </c>
      <c r="N240">
        <v>1.1000000000000001</v>
      </c>
      <c r="O240">
        <v>0</v>
      </c>
      <c r="P240">
        <v>0</v>
      </c>
      <c r="Q240">
        <v>-0.1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-0.1</v>
      </c>
      <c r="X240">
        <v>0</v>
      </c>
      <c r="Y240">
        <v>0</v>
      </c>
      <c r="Z240">
        <v>0</v>
      </c>
      <c r="AA240">
        <v>0</v>
      </c>
      <c r="AB240">
        <v>0</v>
      </c>
      <c r="AC240" s="1">
        <v>0</v>
      </c>
      <c r="AD240" s="1">
        <v>0</v>
      </c>
      <c r="AE240">
        <v>0</v>
      </c>
      <c r="AG240">
        <v>37.200000000000003</v>
      </c>
    </row>
    <row r="241" spans="1:35" x14ac:dyDescent="0.2">
      <c r="A241" t="s">
        <v>232</v>
      </c>
      <c r="B241" t="s">
        <v>230</v>
      </c>
      <c r="C241" t="s">
        <v>187</v>
      </c>
      <c r="D241" t="s">
        <v>5</v>
      </c>
      <c r="E241" t="s">
        <v>8</v>
      </c>
      <c r="F241" t="s">
        <v>9</v>
      </c>
      <c r="G241">
        <v>6</v>
      </c>
      <c r="H241">
        <v>0</v>
      </c>
      <c r="I241">
        <v>3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G241">
        <v>6</v>
      </c>
    </row>
    <row r="242" spans="1:35" x14ac:dyDescent="0.2">
      <c r="A242" t="s">
        <v>232</v>
      </c>
      <c r="B242" t="s">
        <v>230</v>
      </c>
      <c r="C242" t="s">
        <v>187</v>
      </c>
      <c r="D242" t="s">
        <v>10</v>
      </c>
      <c r="E242" t="s">
        <v>6</v>
      </c>
      <c r="F242" t="s">
        <v>11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G242">
        <v>0</v>
      </c>
    </row>
    <row r="243" spans="1:35" x14ac:dyDescent="0.2">
      <c r="A243" t="s">
        <v>232</v>
      </c>
      <c r="B243" t="s">
        <v>230</v>
      </c>
      <c r="C243" t="s">
        <v>187</v>
      </c>
      <c r="D243" t="s">
        <v>10</v>
      </c>
      <c r="E243" t="s">
        <v>8</v>
      </c>
      <c r="F243" t="s">
        <v>12</v>
      </c>
      <c r="H243">
        <v>0</v>
      </c>
      <c r="I243">
        <v>0</v>
      </c>
      <c r="J243">
        <v>0</v>
      </c>
      <c r="K243">
        <v>0</v>
      </c>
      <c r="L243">
        <v>0.2</v>
      </c>
      <c r="M243">
        <v>0.3</v>
      </c>
      <c r="N243">
        <v>0.3</v>
      </c>
      <c r="O243">
        <v>0.2</v>
      </c>
      <c r="P243" s="1">
        <v>0</v>
      </c>
      <c r="Q243" s="1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G243">
        <v>0</v>
      </c>
    </row>
    <row r="244" spans="1:35" x14ac:dyDescent="0.2">
      <c r="A244" t="s">
        <v>232</v>
      </c>
      <c r="B244" t="s">
        <v>230</v>
      </c>
      <c r="C244" t="s">
        <v>187</v>
      </c>
      <c r="D244" t="s">
        <v>10</v>
      </c>
      <c r="E244" t="s">
        <v>13</v>
      </c>
      <c r="F244" t="s">
        <v>14</v>
      </c>
      <c r="H244">
        <v>4.7</v>
      </c>
      <c r="I244">
        <v>4.3</v>
      </c>
      <c r="J244">
        <v>4.8</v>
      </c>
      <c r="K244">
        <v>4.0999999999999996</v>
      </c>
      <c r="L244">
        <v>3.5</v>
      </c>
      <c r="M244">
        <v>1.5</v>
      </c>
      <c r="N244">
        <v>0.1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G244">
        <v>4.7</v>
      </c>
    </row>
    <row r="245" spans="1:35" x14ac:dyDescent="0.2">
      <c r="A245" t="s">
        <v>232</v>
      </c>
      <c r="B245" t="s">
        <v>230</v>
      </c>
      <c r="C245" t="s">
        <v>187</v>
      </c>
      <c r="D245" t="s">
        <v>15</v>
      </c>
      <c r="E245" t="s">
        <v>6</v>
      </c>
      <c r="F245" t="s">
        <v>16</v>
      </c>
      <c r="H245">
        <v>0.3</v>
      </c>
      <c r="I245">
        <v>0.3</v>
      </c>
      <c r="J245">
        <v>0.3</v>
      </c>
      <c r="K245">
        <v>0.3</v>
      </c>
      <c r="L245">
        <v>0.3</v>
      </c>
      <c r="M245">
        <v>0.3</v>
      </c>
      <c r="N245">
        <v>0.3</v>
      </c>
      <c r="O245">
        <v>0.2</v>
      </c>
      <c r="P245">
        <v>0.2</v>
      </c>
      <c r="Q245">
        <v>0.1</v>
      </c>
      <c r="R245">
        <v>0.1</v>
      </c>
      <c r="S245">
        <v>0.1</v>
      </c>
      <c r="T245">
        <v>0.1</v>
      </c>
      <c r="U245">
        <v>0.1</v>
      </c>
      <c r="V245">
        <v>0.1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G245">
        <v>0.7</v>
      </c>
    </row>
    <row r="246" spans="1:35" x14ac:dyDescent="0.2">
      <c r="A246" t="s">
        <v>232</v>
      </c>
      <c r="B246" t="s">
        <v>230</v>
      </c>
      <c r="C246" t="s">
        <v>187</v>
      </c>
      <c r="D246" t="s">
        <v>15</v>
      </c>
      <c r="E246" t="s">
        <v>8</v>
      </c>
      <c r="F246" t="s">
        <v>17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5" x14ac:dyDescent="0.2">
      <c r="A247" t="s">
        <v>232</v>
      </c>
      <c r="B247" t="s">
        <v>230</v>
      </c>
      <c r="C247" t="s">
        <v>187</v>
      </c>
      <c r="D247" t="s">
        <v>15</v>
      </c>
      <c r="E247" t="s">
        <v>13</v>
      </c>
      <c r="F247" t="s">
        <v>18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5" x14ac:dyDescent="0.2">
      <c r="A248" t="s">
        <v>232</v>
      </c>
      <c r="B248" t="s">
        <v>230</v>
      </c>
      <c r="C248" t="s">
        <v>187</v>
      </c>
      <c r="D248" t="s">
        <v>19</v>
      </c>
      <c r="E248" t="s">
        <v>6</v>
      </c>
      <c r="F248" t="s">
        <v>20</v>
      </c>
      <c r="J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G248">
        <v>0</v>
      </c>
    </row>
    <row r="249" spans="1:35" x14ac:dyDescent="0.2">
      <c r="A249" t="s">
        <v>232</v>
      </c>
      <c r="B249" t="s">
        <v>230</v>
      </c>
      <c r="C249" t="s">
        <v>188</v>
      </c>
      <c r="D249" t="s">
        <v>5</v>
      </c>
      <c r="E249" t="s">
        <v>6</v>
      </c>
      <c r="F249" t="s">
        <v>7</v>
      </c>
      <c r="G249">
        <v>5462.1</v>
      </c>
      <c r="H249">
        <v>5528</v>
      </c>
      <c r="I249">
        <v>4178.8999999999996</v>
      </c>
      <c r="J249" s="1">
        <v>3814.2</v>
      </c>
      <c r="K249" s="1">
        <v>2449.9</v>
      </c>
      <c r="M249">
        <v>596.29999999999995</v>
      </c>
      <c r="N249">
        <v>360.5</v>
      </c>
      <c r="O249">
        <v>288.7</v>
      </c>
      <c r="P249">
        <v>99.9</v>
      </c>
      <c r="Q249">
        <v>103.8</v>
      </c>
      <c r="R249">
        <v>85.3</v>
      </c>
      <c r="S249">
        <v>36.5</v>
      </c>
      <c r="T249">
        <v>0</v>
      </c>
      <c r="U249">
        <v>0</v>
      </c>
      <c r="V249">
        <v>0</v>
      </c>
      <c r="AG249">
        <v>5462.1</v>
      </c>
      <c r="AI249" s="1"/>
    </row>
    <row r="250" spans="1:35" x14ac:dyDescent="0.2">
      <c r="A250" t="s">
        <v>232</v>
      </c>
      <c r="B250" t="s">
        <v>230</v>
      </c>
      <c r="C250" t="s">
        <v>188</v>
      </c>
      <c r="D250" t="s">
        <v>5</v>
      </c>
      <c r="E250" t="s">
        <v>8</v>
      </c>
      <c r="F250" t="s">
        <v>9</v>
      </c>
      <c r="G250">
        <v>39.6</v>
      </c>
      <c r="M250">
        <v>0</v>
      </c>
      <c r="N250">
        <v>0</v>
      </c>
      <c r="O250">
        <v>0.9</v>
      </c>
      <c r="P250">
        <v>14.7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AG250">
        <v>39.6</v>
      </c>
    </row>
    <row r="251" spans="1:35" x14ac:dyDescent="0.2">
      <c r="A251" t="s">
        <v>232</v>
      </c>
      <c r="B251" t="s">
        <v>230</v>
      </c>
      <c r="C251" t="s">
        <v>188</v>
      </c>
      <c r="D251" t="s">
        <v>10</v>
      </c>
      <c r="E251" t="s">
        <v>6</v>
      </c>
      <c r="F251" t="s">
        <v>11</v>
      </c>
      <c r="H251">
        <v>0</v>
      </c>
      <c r="M251">
        <v>0.3</v>
      </c>
      <c r="N251">
        <v>0</v>
      </c>
      <c r="O251">
        <v>0.1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AG251">
        <v>0</v>
      </c>
    </row>
    <row r="252" spans="1:35" x14ac:dyDescent="0.2">
      <c r="A252" t="s">
        <v>232</v>
      </c>
      <c r="B252" t="s">
        <v>230</v>
      </c>
      <c r="C252" t="s">
        <v>188</v>
      </c>
      <c r="D252" t="s">
        <v>10</v>
      </c>
      <c r="E252" t="s">
        <v>8</v>
      </c>
      <c r="F252" t="s">
        <v>12</v>
      </c>
      <c r="H252">
        <v>75.599999999999994</v>
      </c>
      <c r="M252">
        <v>44.7</v>
      </c>
      <c r="N252">
        <v>10.5</v>
      </c>
      <c r="O252">
        <v>8.3000000000000007</v>
      </c>
      <c r="P252">
        <v>5.6</v>
      </c>
      <c r="Q252">
        <v>4.5999999999999996</v>
      </c>
      <c r="R252">
        <v>0</v>
      </c>
      <c r="S252">
        <v>0</v>
      </c>
      <c r="T252">
        <v>-0.7</v>
      </c>
      <c r="U252">
        <v>0</v>
      </c>
      <c r="V252">
        <v>0</v>
      </c>
      <c r="AG252">
        <v>75.599999999999994</v>
      </c>
    </row>
    <row r="253" spans="1:35" x14ac:dyDescent="0.2">
      <c r="A253" t="s">
        <v>232</v>
      </c>
      <c r="B253" t="s">
        <v>230</v>
      </c>
      <c r="C253" t="s">
        <v>188</v>
      </c>
      <c r="D253" t="s">
        <v>10</v>
      </c>
      <c r="E253" t="s">
        <v>13</v>
      </c>
      <c r="F253" t="s">
        <v>14</v>
      </c>
      <c r="H253">
        <v>18</v>
      </c>
      <c r="I253">
        <v>0.3</v>
      </c>
      <c r="J253">
        <v>0.3</v>
      </c>
      <c r="M253">
        <v>1.5</v>
      </c>
      <c r="N253">
        <v>0.5</v>
      </c>
      <c r="O253">
        <v>0.5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AG253">
        <v>18</v>
      </c>
    </row>
    <row r="254" spans="1:35" x14ac:dyDescent="0.2">
      <c r="A254" t="s">
        <v>232</v>
      </c>
      <c r="B254" t="s">
        <v>230</v>
      </c>
      <c r="C254" t="s">
        <v>188</v>
      </c>
      <c r="D254" t="s">
        <v>15</v>
      </c>
      <c r="E254" t="s">
        <v>6</v>
      </c>
      <c r="F254" t="s">
        <v>16</v>
      </c>
      <c r="H254">
        <v>0.8</v>
      </c>
      <c r="I254">
        <v>0.9</v>
      </c>
      <c r="J254">
        <v>1.8</v>
      </c>
      <c r="K254">
        <v>0.8</v>
      </c>
      <c r="M254">
        <v>1.2</v>
      </c>
      <c r="N254">
        <v>18.8</v>
      </c>
      <c r="O254">
        <v>2.6</v>
      </c>
      <c r="P254">
        <v>2.1</v>
      </c>
      <c r="Q254">
        <v>2.2000000000000002</v>
      </c>
      <c r="R254">
        <v>2.6</v>
      </c>
      <c r="S254">
        <v>4.4000000000000004</v>
      </c>
      <c r="T254">
        <v>6.4</v>
      </c>
      <c r="U254">
        <v>8.6999999999999993</v>
      </c>
      <c r="V254">
        <v>7</v>
      </c>
      <c r="AG254">
        <v>155.6</v>
      </c>
    </row>
    <row r="255" spans="1:35" x14ac:dyDescent="0.2">
      <c r="A255" t="s">
        <v>232</v>
      </c>
      <c r="B255" t="s">
        <v>230</v>
      </c>
      <c r="C255" t="s">
        <v>188</v>
      </c>
      <c r="D255" t="s">
        <v>15</v>
      </c>
      <c r="E255" t="s">
        <v>8</v>
      </c>
      <c r="F255" t="s">
        <v>17</v>
      </c>
      <c r="H255">
        <v>0</v>
      </c>
      <c r="I255">
        <v>0</v>
      </c>
      <c r="J255">
        <v>0</v>
      </c>
      <c r="K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AI255" s="1"/>
    </row>
    <row r="256" spans="1:35" x14ac:dyDescent="0.2">
      <c r="A256" t="s">
        <v>232</v>
      </c>
      <c r="B256" t="s">
        <v>230</v>
      </c>
      <c r="C256" t="s">
        <v>188</v>
      </c>
      <c r="D256" t="s">
        <v>15</v>
      </c>
      <c r="E256" t="s">
        <v>13</v>
      </c>
      <c r="F256" t="s">
        <v>18</v>
      </c>
      <c r="U256">
        <v>0</v>
      </c>
      <c r="V256">
        <v>0</v>
      </c>
    </row>
    <row r="257" spans="1:33" x14ac:dyDescent="0.2">
      <c r="A257" t="s">
        <v>232</v>
      </c>
      <c r="B257" t="s">
        <v>230</v>
      </c>
      <c r="C257" t="s">
        <v>188</v>
      </c>
      <c r="D257" t="s">
        <v>19</v>
      </c>
      <c r="E257" t="s">
        <v>6</v>
      </c>
      <c r="F257" t="s">
        <v>20</v>
      </c>
      <c r="J257">
        <v>32.9</v>
      </c>
      <c r="M257">
        <v>21.6</v>
      </c>
      <c r="N257">
        <v>31.4</v>
      </c>
      <c r="O257">
        <v>27.4</v>
      </c>
      <c r="P257">
        <v>0</v>
      </c>
      <c r="Q257">
        <v>0</v>
      </c>
      <c r="R257">
        <v>0</v>
      </c>
      <c r="S257">
        <v>9.6</v>
      </c>
      <c r="T257">
        <v>6</v>
      </c>
      <c r="U257">
        <v>6</v>
      </c>
      <c r="V257">
        <v>6</v>
      </c>
      <c r="AG257">
        <v>32.9</v>
      </c>
    </row>
    <row r="258" spans="1:33" x14ac:dyDescent="0.2">
      <c r="A258" t="s">
        <v>232</v>
      </c>
      <c r="B258" t="s">
        <v>230</v>
      </c>
      <c r="C258" t="s">
        <v>189</v>
      </c>
      <c r="D258" t="s">
        <v>5</v>
      </c>
      <c r="E258" t="s">
        <v>6</v>
      </c>
      <c r="F258" t="s">
        <v>7</v>
      </c>
    </row>
    <row r="259" spans="1:33" x14ac:dyDescent="0.2">
      <c r="A259" t="s">
        <v>232</v>
      </c>
      <c r="B259" t="s">
        <v>230</v>
      </c>
      <c r="C259" t="s">
        <v>189</v>
      </c>
      <c r="D259" t="s">
        <v>5</v>
      </c>
      <c r="E259" t="s">
        <v>8</v>
      </c>
      <c r="F259" t="s">
        <v>9</v>
      </c>
    </row>
    <row r="260" spans="1:33" x14ac:dyDescent="0.2">
      <c r="A260" t="s">
        <v>232</v>
      </c>
      <c r="B260" t="s">
        <v>230</v>
      </c>
      <c r="C260" t="s">
        <v>189</v>
      </c>
      <c r="D260" t="s">
        <v>10</v>
      </c>
      <c r="E260" t="s">
        <v>6</v>
      </c>
      <c r="F260" t="s">
        <v>11</v>
      </c>
    </row>
    <row r="261" spans="1:33" x14ac:dyDescent="0.2">
      <c r="A261" t="s">
        <v>232</v>
      </c>
      <c r="B261" t="s">
        <v>230</v>
      </c>
      <c r="C261" t="s">
        <v>189</v>
      </c>
      <c r="D261" t="s">
        <v>10</v>
      </c>
      <c r="E261" t="s">
        <v>8</v>
      </c>
      <c r="F261" t="s">
        <v>12</v>
      </c>
    </row>
    <row r="262" spans="1:33" x14ac:dyDescent="0.2">
      <c r="A262" t="s">
        <v>232</v>
      </c>
      <c r="B262" t="s">
        <v>230</v>
      </c>
      <c r="C262" t="s">
        <v>189</v>
      </c>
      <c r="D262" t="s">
        <v>10</v>
      </c>
      <c r="E262" t="s">
        <v>13</v>
      </c>
      <c r="F262" t="s">
        <v>14</v>
      </c>
    </row>
    <row r="263" spans="1:33" x14ac:dyDescent="0.2">
      <c r="A263" t="s">
        <v>232</v>
      </c>
      <c r="B263" t="s">
        <v>230</v>
      </c>
      <c r="C263" t="s">
        <v>189</v>
      </c>
      <c r="D263" t="s">
        <v>15</v>
      </c>
      <c r="E263" t="s">
        <v>6</v>
      </c>
      <c r="F263" t="s">
        <v>16</v>
      </c>
    </row>
    <row r="264" spans="1:33" x14ac:dyDescent="0.2">
      <c r="A264" t="s">
        <v>232</v>
      </c>
      <c r="B264" t="s">
        <v>230</v>
      </c>
      <c r="C264" t="s">
        <v>189</v>
      </c>
      <c r="D264" t="s">
        <v>15</v>
      </c>
      <c r="E264" t="s">
        <v>8</v>
      </c>
      <c r="F264" t="s">
        <v>17</v>
      </c>
    </row>
    <row r="265" spans="1:33" x14ac:dyDescent="0.2">
      <c r="A265" t="s">
        <v>232</v>
      </c>
      <c r="B265" t="s">
        <v>230</v>
      </c>
      <c r="C265" t="s">
        <v>189</v>
      </c>
      <c r="D265" t="s">
        <v>15</v>
      </c>
      <c r="E265" t="s">
        <v>13</v>
      </c>
      <c r="F265" t="s">
        <v>18</v>
      </c>
    </row>
    <row r="266" spans="1:33" x14ac:dyDescent="0.2">
      <c r="A266" t="s">
        <v>232</v>
      </c>
      <c r="B266" t="s">
        <v>230</v>
      </c>
      <c r="C266" t="s">
        <v>189</v>
      </c>
      <c r="D266" t="s">
        <v>19</v>
      </c>
      <c r="E266" t="s">
        <v>6</v>
      </c>
      <c r="F266" t="s">
        <v>20</v>
      </c>
    </row>
    <row r="267" spans="1:33" x14ac:dyDescent="0.2">
      <c r="A267" t="s">
        <v>232</v>
      </c>
      <c r="B267" t="s">
        <v>230</v>
      </c>
      <c r="C267" t="s">
        <v>190</v>
      </c>
      <c r="D267" t="s">
        <v>5</v>
      </c>
      <c r="E267" t="s">
        <v>6</v>
      </c>
      <c r="F267" t="s">
        <v>7</v>
      </c>
      <c r="G267">
        <v>286.7</v>
      </c>
      <c r="H267">
        <v>366.3</v>
      </c>
      <c r="I267">
        <v>179.4</v>
      </c>
      <c r="J267">
        <v>85.2</v>
      </c>
      <c r="K267">
        <v>64.8</v>
      </c>
      <c r="L267">
        <v>61.9</v>
      </c>
      <c r="M267">
        <v>61.2</v>
      </c>
      <c r="N267">
        <v>62.8</v>
      </c>
      <c r="O267">
        <v>70.2</v>
      </c>
      <c r="P267">
        <v>60.1</v>
      </c>
      <c r="Q267">
        <v>106.6</v>
      </c>
      <c r="R267">
        <v>97.2</v>
      </c>
      <c r="S267">
        <v>67.599999999999994</v>
      </c>
      <c r="T267">
        <v>63.1</v>
      </c>
      <c r="U267">
        <v>10.3</v>
      </c>
      <c r="V267">
        <v>14</v>
      </c>
      <c r="AG267">
        <v>286.7</v>
      </c>
    </row>
    <row r="268" spans="1:33" x14ac:dyDescent="0.2">
      <c r="A268" t="s">
        <v>232</v>
      </c>
      <c r="B268" t="s">
        <v>230</v>
      </c>
      <c r="C268" t="s">
        <v>190</v>
      </c>
      <c r="D268" t="s">
        <v>5</v>
      </c>
      <c r="E268" t="s">
        <v>8</v>
      </c>
      <c r="F268" t="s">
        <v>9</v>
      </c>
      <c r="G268">
        <v>18.399999999999999</v>
      </c>
      <c r="H268">
        <v>13.2</v>
      </c>
      <c r="I268">
        <v>15.3</v>
      </c>
      <c r="J268" s="1">
        <v>17</v>
      </c>
      <c r="K268" s="1">
        <v>9</v>
      </c>
      <c r="L268" s="1">
        <v>5</v>
      </c>
      <c r="M268" s="1">
        <v>0</v>
      </c>
      <c r="N268" s="1">
        <v>0</v>
      </c>
      <c r="O268">
        <v>0</v>
      </c>
      <c r="P268">
        <v>0</v>
      </c>
      <c r="Q268">
        <v>0</v>
      </c>
      <c r="R268">
        <v>130</v>
      </c>
      <c r="S268">
        <v>0</v>
      </c>
      <c r="T268">
        <v>0</v>
      </c>
      <c r="U268">
        <v>0</v>
      </c>
      <c r="V268">
        <v>0</v>
      </c>
      <c r="AG268">
        <v>18.399999999999999</v>
      </c>
    </row>
    <row r="269" spans="1:33" x14ac:dyDescent="0.2">
      <c r="A269" t="s">
        <v>232</v>
      </c>
      <c r="B269" t="s">
        <v>230</v>
      </c>
      <c r="C269" t="s">
        <v>190</v>
      </c>
      <c r="D269" t="s">
        <v>10</v>
      </c>
      <c r="E269" t="s">
        <v>6</v>
      </c>
      <c r="F269" t="s">
        <v>11</v>
      </c>
      <c r="H269">
        <v>0.3</v>
      </c>
      <c r="J269" s="1">
        <v>0</v>
      </c>
      <c r="K269">
        <v>0</v>
      </c>
      <c r="L269">
        <v>0.2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AG269">
        <v>0.3</v>
      </c>
    </row>
    <row r="270" spans="1:33" x14ac:dyDescent="0.2">
      <c r="A270" t="s">
        <v>232</v>
      </c>
      <c r="B270" t="s">
        <v>230</v>
      </c>
      <c r="C270" t="s">
        <v>190</v>
      </c>
      <c r="D270" t="s">
        <v>10</v>
      </c>
      <c r="E270" t="s">
        <v>8</v>
      </c>
      <c r="F270" t="s">
        <v>12</v>
      </c>
      <c r="H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AG270">
        <v>0</v>
      </c>
    </row>
    <row r="271" spans="1:33" x14ac:dyDescent="0.2">
      <c r="A271" t="s">
        <v>232</v>
      </c>
      <c r="B271" t="s">
        <v>230</v>
      </c>
      <c r="C271" t="s">
        <v>190</v>
      </c>
      <c r="D271" t="s">
        <v>10</v>
      </c>
      <c r="E271" t="s">
        <v>13</v>
      </c>
      <c r="F271" t="s">
        <v>14</v>
      </c>
      <c r="H271">
        <v>3</v>
      </c>
      <c r="J271">
        <v>2.6</v>
      </c>
      <c r="K271">
        <v>2.5</v>
      </c>
      <c r="L271">
        <v>2.9</v>
      </c>
      <c r="M271">
        <v>2</v>
      </c>
      <c r="N271">
        <v>2.1</v>
      </c>
      <c r="O271">
        <v>0.2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AG271">
        <v>3</v>
      </c>
    </row>
    <row r="272" spans="1:33" x14ac:dyDescent="0.2">
      <c r="A272" t="s">
        <v>232</v>
      </c>
      <c r="B272" t="s">
        <v>230</v>
      </c>
      <c r="C272" t="s">
        <v>190</v>
      </c>
      <c r="D272" t="s">
        <v>15</v>
      </c>
      <c r="E272" t="s">
        <v>6</v>
      </c>
      <c r="F272" t="s">
        <v>16</v>
      </c>
      <c r="H272">
        <v>1.4</v>
      </c>
      <c r="J272">
        <v>1.4</v>
      </c>
      <c r="K272">
        <v>1.6</v>
      </c>
      <c r="L272">
        <v>1.9</v>
      </c>
      <c r="M272">
        <v>4.9000000000000004</v>
      </c>
      <c r="N272">
        <v>7.4</v>
      </c>
      <c r="O272">
        <v>4.5999999999999996</v>
      </c>
      <c r="P272">
        <v>5.9</v>
      </c>
      <c r="Q272">
        <v>15.5</v>
      </c>
      <c r="R272">
        <v>9.9</v>
      </c>
      <c r="S272">
        <v>13.9</v>
      </c>
      <c r="T272">
        <v>15.4</v>
      </c>
      <c r="U272">
        <v>6.9</v>
      </c>
      <c r="V272">
        <v>5.8</v>
      </c>
      <c r="AG272">
        <v>11.7</v>
      </c>
    </row>
    <row r="273" spans="1:35" x14ac:dyDescent="0.2">
      <c r="A273" t="s">
        <v>232</v>
      </c>
      <c r="B273" t="s">
        <v>230</v>
      </c>
      <c r="C273" t="s">
        <v>190</v>
      </c>
      <c r="D273" t="s">
        <v>15</v>
      </c>
      <c r="E273" t="s">
        <v>8</v>
      </c>
      <c r="F273" t="s">
        <v>17</v>
      </c>
      <c r="H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AI273" s="1"/>
    </row>
    <row r="274" spans="1:35" x14ac:dyDescent="0.2">
      <c r="A274" t="s">
        <v>232</v>
      </c>
      <c r="B274" t="s">
        <v>230</v>
      </c>
      <c r="C274" t="s">
        <v>190</v>
      </c>
      <c r="D274" t="s">
        <v>15</v>
      </c>
      <c r="E274" t="s">
        <v>13</v>
      </c>
      <c r="F274" t="s">
        <v>18</v>
      </c>
      <c r="U274">
        <v>0</v>
      </c>
      <c r="V274">
        <v>0</v>
      </c>
      <c r="AI274" s="1"/>
    </row>
    <row r="275" spans="1:35" x14ac:dyDescent="0.2">
      <c r="A275" t="s">
        <v>232</v>
      </c>
      <c r="B275" t="s">
        <v>230</v>
      </c>
      <c r="C275" t="s">
        <v>190</v>
      </c>
      <c r="D275" t="s">
        <v>19</v>
      </c>
      <c r="E275" t="s">
        <v>6</v>
      </c>
      <c r="F275" t="s">
        <v>20</v>
      </c>
      <c r="J275">
        <v>24</v>
      </c>
      <c r="K275">
        <v>18</v>
      </c>
      <c r="M275">
        <v>67.2</v>
      </c>
      <c r="N275">
        <v>37.200000000000003</v>
      </c>
      <c r="O275">
        <v>23.4</v>
      </c>
      <c r="P275">
        <v>16.100000000000001</v>
      </c>
      <c r="Q275">
        <v>21.3</v>
      </c>
      <c r="R275">
        <v>24</v>
      </c>
      <c r="S275">
        <v>18</v>
      </c>
      <c r="T275">
        <v>16.2</v>
      </c>
      <c r="U275">
        <v>23.3</v>
      </c>
      <c r="V275">
        <v>24</v>
      </c>
      <c r="AG275">
        <v>24</v>
      </c>
    </row>
    <row r="276" spans="1:35" x14ac:dyDescent="0.2">
      <c r="A276" t="s">
        <v>232</v>
      </c>
      <c r="B276" t="s">
        <v>230</v>
      </c>
      <c r="C276" t="s">
        <v>191</v>
      </c>
      <c r="D276" t="s">
        <v>5</v>
      </c>
      <c r="E276" t="s">
        <v>6</v>
      </c>
      <c r="F276" t="s">
        <v>7</v>
      </c>
      <c r="G276">
        <v>6.2</v>
      </c>
      <c r="H276">
        <v>6.2</v>
      </c>
      <c r="K276">
        <v>6.2</v>
      </c>
      <c r="L276">
        <v>8.5</v>
      </c>
      <c r="M276">
        <v>5.2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6.2</v>
      </c>
    </row>
    <row r="277" spans="1:35" x14ac:dyDescent="0.2">
      <c r="A277" t="s">
        <v>232</v>
      </c>
      <c r="B277" t="s">
        <v>230</v>
      </c>
      <c r="C277" t="s">
        <v>191</v>
      </c>
      <c r="D277" t="s">
        <v>5</v>
      </c>
      <c r="E277" t="s">
        <v>8</v>
      </c>
      <c r="F277" t="s">
        <v>9</v>
      </c>
      <c r="G277">
        <v>0</v>
      </c>
      <c r="H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5" x14ac:dyDescent="0.2">
      <c r="A278" t="s">
        <v>232</v>
      </c>
      <c r="B278" t="s">
        <v>230</v>
      </c>
      <c r="C278" t="s">
        <v>191</v>
      </c>
      <c r="D278" t="s">
        <v>10</v>
      </c>
      <c r="E278" t="s">
        <v>6</v>
      </c>
      <c r="F278" t="s">
        <v>11</v>
      </c>
      <c r="H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5" x14ac:dyDescent="0.2">
      <c r="A279" t="s">
        <v>232</v>
      </c>
      <c r="B279" t="s">
        <v>230</v>
      </c>
      <c r="C279" t="s">
        <v>191</v>
      </c>
      <c r="D279" t="s">
        <v>10</v>
      </c>
      <c r="E279" t="s">
        <v>8</v>
      </c>
      <c r="F279" t="s">
        <v>12</v>
      </c>
      <c r="H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s="1"/>
    </row>
    <row r="280" spans="1:35" x14ac:dyDescent="0.2">
      <c r="A280" t="s">
        <v>232</v>
      </c>
      <c r="B280" t="s">
        <v>230</v>
      </c>
      <c r="C280" t="s">
        <v>191</v>
      </c>
      <c r="D280" t="s">
        <v>10</v>
      </c>
      <c r="E280" t="s">
        <v>13</v>
      </c>
      <c r="F280" t="s">
        <v>14</v>
      </c>
      <c r="H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s="1"/>
    </row>
    <row r="281" spans="1:35" x14ac:dyDescent="0.2">
      <c r="A281" t="s">
        <v>232</v>
      </c>
      <c r="B281" t="s">
        <v>230</v>
      </c>
      <c r="C281" t="s">
        <v>191</v>
      </c>
      <c r="D281" t="s">
        <v>15</v>
      </c>
      <c r="E281" t="s">
        <v>6</v>
      </c>
      <c r="F281" t="s">
        <v>16</v>
      </c>
      <c r="G281">
        <v>2.2000000000000002</v>
      </c>
      <c r="H281">
        <v>2.2000000000000002</v>
      </c>
      <c r="K281">
        <v>2.2000000000000002</v>
      </c>
      <c r="L281">
        <v>1.8</v>
      </c>
      <c r="M281">
        <v>1.5</v>
      </c>
      <c r="N281">
        <v>0.9</v>
      </c>
      <c r="O281">
        <v>0</v>
      </c>
      <c r="P281">
        <v>0</v>
      </c>
      <c r="Q281">
        <v>0</v>
      </c>
      <c r="R281">
        <v>0</v>
      </c>
      <c r="S281">
        <v>0.1</v>
      </c>
      <c r="T281">
        <v>0.1</v>
      </c>
      <c r="U281">
        <v>0.1</v>
      </c>
      <c r="V281">
        <v>1.5</v>
      </c>
      <c r="W281">
        <v>0.2</v>
      </c>
      <c r="X281">
        <v>0.1</v>
      </c>
      <c r="Y281">
        <v>0.1</v>
      </c>
      <c r="Z281">
        <v>0.1</v>
      </c>
      <c r="AA281">
        <v>0.1</v>
      </c>
      <c r="AB281">
        <v>0.1</v>
      </c>
      <c r="AC281">
        <v>0</v>
      </c>
      <c r="AD281">
        <v>0.01</v>
      </c>
      <c r="AE281">
        <v>0.01</v>
      </c>
      <c r="AF281">
        <v>0.01</v>
      </c>
      <c r="AG281">
        <v>2.4</v>
      </c>
    </row>
    <row r="282" spans="1:35" x14ac:dyDescent="0.2">
      <c r="A282" t="s">
        <v>232</v>
      </c>
      <c r="B282" t="s">
        <v>230</v>
      </c>
      <c r="C282" t="s">
        <v>191</v>
      </c>
      <c r="D282" t="s">
        <v>15</v>
      </c>
      <c r="E282" t="s">
        <v>8</v>
      </c>
      <c r="F282" t="s">
        <v>17</v>
      </c>
      <c r="G282">
        <v>0</v>
      </c>
      <c r="H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I282" s="1"/>
    </row>
    <row r="283" spans="1:35" x14ac:dyDescent="0.2">
      <c r="A283" t="s">
        <v>232</v>
      </c>
      <c r="B283" t="s">
        <v>230</v>
      </c>
      <c r="C283" t="s">
        <v>191</v>
      </c>
      <c r="D283" t="s">
        <v>15</v>
      </c>
      <c r="E283" t="s">
        <v>13</v>
      </c>
      <c r="F283" t="s">
        <v>18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5" x14ac:dyDescent="0.2">
      <c r="A284" t="s">
        <v>232</v>
      </c>
      <c r="B284" t="s">
        <v>230</v>
      </c>
      <c r="C284" t="s">
        <v>191</v>
      </c>
      <c r="D284" t="s">
        <v>19</v>
      </c>
      <c r="E284" t="s">
        <v>6</v>
      </c>
      <c r="F284" t="s">
        <v>20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5" x14ac:dyDescent="0.2">
      <c r="A285" t="s">
        <v>232</v>
      </c>
      <c r="B285" t="s">
        <v>230</v>
      </c>
      <c r="C285" t="s">
        <v>192</v>
      </c>
      <c r="D285" t="s">
        <v>5</v>
      </c>
      <c r="E285" t="s">
        <v>6</v>
      </c>
      <c r="F285" t="s">
        <v>7</v>
      </c>
    </row>
    <row r="286" spans="1:35" x14ac:dyDescent="0.2">
      <c r="A286" t="s">
        <v>232</v>
      </c>
      <c r="B286" t="s">
        <v>230</v>
      </c>
      <c r="C286" t="s">
        <v>192</v>
      </c>
      <c r="D286" t="s">
        <v>5</v>
      </c>
      <c r="E286" t="s">
        <v>8</v>
      </c>
      <c r="F286" t="s">
        <v>9</v>
      </c>
      <c r="AI286" s="1"/>
    </row>
    <row r="287" spans="1:35" x14ac:dyDescent="0.2">
      <c r="A287" t="s">
        <v>232</v>
      </c>
      <c r="B287" t="s">
        <v>230</v>
      </c>
      <c r="C287" t="s">
        <v>192</v>
      </c>
      <c r="D287" t="s">
        <v>10</v>
      </c>
      <c r="E287" t="s">
        <v>6</v>
      </c>
      <c r="F287" t="s">
        <v>11</v>
      </c>
      <c r="J287" s="1"/>
      <c r="K287" s="1"/>
      <c r="L287" s="1"/>
      <c r="M287" s="1"/>
      <c r="N287" s="1"/>
      <c r="O287" s="1"/>
      <c r="P287" s="1"/>
      <c r="R287" s="1"/>
      <c r="S287" s="1"/>
      <c r="T287" s="1"/>
      <c r="W287" s="1"/>
    </row>
    <row r="288" spans="1:35" x14ac:dyDescent="0.2">
      <c r="A288" t="s">
        <v>232</v>
      </c>
      <c r="B288" t="s">
        <v>230</v>
      </c>
      <c r="C288" t="s">
        <v>192</v>
      </c>
      <c r="D288" t="s">
        <v>10</v>
      </c>
      <c r="E288" t="s">
        <v>8</v>
      </c>
      <c r="F288" t="s">
        <v>12</v>
      </c>
    </row>
    <row r="289" spans="1:35" x14ac:dyDescent="0.2">
      <c r="A289" t="s">
        <v>232</v>
      </c>
      <c r="B289" t="s">
        <v>230</v>
      </c>
      <c r="C289" t="s">
        <v>192</v>
      </c>
      <c r="D289" t="s">
        <v>10</v>
      </c>
      <c r="E289" t="s">
        <v>13</v>
      </c>
      <c r="F289" t="s">
        <v>14</v>
      </c>
    </row>
    <row r="290" spans="1:35" x14ac:dyDescent="0.2">
      <c r="A290" t="s">
        <v>232</v>
      </c>
      <c r="B290" t="s">
        <v>230</v>
      </c>
      <c r="C290" t="s">
        <v>192</v>
      </c>
      <c r="D290" t="s">
        <v>15</v>
      </c>
      <c r="E290" t="s">
        <v>6</v>
      </c>
      <c r="F290" t="s">
        <v>16</v>
      </c>
      <c r="S290" s="1"/>
      <c r="T290" s="1"/>
      <c r="AI290" s="1"/>
    </row>
    <row r="291" spans="1:35" x14ac:dyDescent="0.2">
      <c r="A291" t="s">
        <v>232</v>
      </c>
      <c r="B291" t="s">
        <v>230</v>
      </c>
      <c r="C291" t="s">
        <v>192</v>
      </c>
      <c r="D291" t="s">
        <v>15</v>
      </c>
      <c r="E291" t="s">
        <v>8</v>
      </c>
      <c r="F291" t="s">
        <v>17</v>
      </c>
    </row>
    <row r="292" spans="1:35" x14ac:dyDescent="0.2">
      <c r="A292" t="s">
        <v>232</v>
      </c>
      <c r="B292" t="s">
        <v>230</v>
      </c>
      <c r="C292" t="s">
        <v>192</v>
      </c>
      <c r="D292" t="s">
        <v>15</v>
      </c>
      <c r="E292" t="s">
        <v>13</v>
      </c>
      <c r="F292" t="s">
        <v>18</v>
      </c>
    </row>
    <row r="293" spans="1:35" x14ac:dyDescent="0.2">
      <c r="A293" t="s">
        <v>232</v>
      </c>
      <c r="B293" t="s">
        <v>230</v>
      </c>
      <c r="C293" t="s">
        <v>192</v>
      </c>
      <c r="D293" t="s">
        <v>19</v>
      </c>
      <c r="E293" t="s">
        <v>6</v>
      </c>
      <c r="F293" t="s">
        <v>20</v>
      </c>
      <c r="AI293" s="1"/>
    </row>
    <row r="294" spans="1:35" x14ac:dyDescent="0.2">
      <c r="A294" t="s">
        <v>232</v>
      </c>
      <c r="B294" t="s">
        <v>230</v>
      </c>
      <c r="C294" t="s">
        <v>193</v>
      </c>
      <c r="D294" t="s">
        <v>5</v>
      </c>
      <c r="E294" t="s">
        <v>6</v>
      </c>
      <c r="F294" t="s">
        <v>7</v>
      </c>
      <c r="G294">
        <v>2088</v>
      </c>
      <c r="H294">
        <v>1184.5</v>
      </c>
      <c r="I294">
        <v>558.4</v>
      </c>
      <c r="J294">
        <v>752.5</v>
      </c>
      <c r="K294">
        <v>651.20000000000005</v>
      </c>
      <c r="L294">
        <v>805.5</v>
      </c>
      <c r="M294">
        <v>337.8</v>
      </c>
      <c r="N294">
        <v>188.9</v>
      </c>
      <c r="O294">
        <v>1.6</v>
      </c>
      <c r="P294">
        <v>0</v>
      </c>
      <c r="Q294">
        <v>0</v>
      </c>
      <c r="R294">
        <v>0</v>
      </c>
      <c r="S294">
        <v>-2.6</v>
      </c>
      <c r="T294">
        <v>0</v>
      </c>
      <c r="U294">
        <v>-4.7</v>
      </c>
      <c r="V294">
        <v>0</v>
      </c>
      <c r="W294">
        <v>-1.1000000000000001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2088</v>
      </c>
      <c r="AI294" s="1"/>
    </row>
    <row r="295" spans="1:35" x14ac:dyDescent="0.2">
      <c r="A295" t="s">
        <v>232</v>
      </c>
      <c r="B295" t="s">
        <v>230</v>
      </c>
      <c r="C295" t="s">
        <v>193</v>
      </c>
      <c r="D295" t="s">
        <v>5</v>
      </c>
      <c r="E295" t="s">
        <v>8</v>
      </c>
      <c r="F295" t="s">
        <v>9</v>
      </c>
      <c r="G295">
        <v>490</v>
      </c>
      <c r="H295">
        <v>936</v>
      </c>
      <c r="I295">
        <v>637</v>
      </c>
      <c r="J295">
        <v>3.1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-43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25.3</v>
      </c>
      <c r="AG295">
        <v>490</v>
      </c>
    </row>
    <row r="296" spans="1:35" x14ac:dyDescent="0.2">
      <c r="A296" t="s">
        <v>232</v>
      </c>
      <c r="B296" t="s">
        <v>230</v>
      </c>
      <c r="C296" t="s">
        <v>193</v>
      </c>
      <c r="D296" t="s">
        <v>10</v>
      </c>
      <c r="E296" t="s">
        <v>6</v>
      </c>
      <c r="F296" t="s">
        <v>11</v>
      </c>
      <c r="H296">
        <v>0.1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0.1</v>
      </c>
    </row>
    <row r="297" spans="1:35" x14ac:dyDescent="0.2">
      <c r="A297" t="s">
        <v>232</v>
      </c>
      <c r="B297" t="s">
        <v>230</v>
      </c>
      <c r="C297" t="s">
        <v>193</v>
      </c>
      <c r="D297" t="s">
        <v>10</v>
      </c>
      <c r="E297" t="s">
        <v>8</v>
      </c>
      <c r="F297" t="s">
        <v>12</v>
      </c>
      <c r="H297">
        <v>3.3</v>
      </c>
      <c r="K297">
        <v>0.2</v>
      </c>
      <c r="L297">
        <v>0.3</v>
      </c>
      <c r="M297">
        <v>0.1</v>
      </c>
      <c r="N297">
        <v>0.1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0.1</v>
      </c>
      <c r="AD297">
        <v>0</v>
      </c>
      <c r="AE297">
        <v>0</v>
      </c>
      <c r="AF297">
        <v>0</v>
      </c>
      <c r="AG297">
        <v>3.3</v>
      </c>
    </row>
    <row r="298" spans="1:35" x14ac:dyDescent="0.2">
      <c r="A298" t="s">
        <v>232</v>
      </c>
      <c r="B298" t="s">
        <v>230</v>
      </c>
      <c r="C298" t="s">
        <v>193</v>
      </c>
      <c r="D298" t="s">
        <v>10</v>
      </c>
      <c r="E298" t="s">
        <v>13</v>
      </c>
      <c r="F298" t="s">
        <v>14</v>
      </c>
      <c r="H298">
        <v>98.2</v>
      </c>
      <c r="K298">
        <v>50.8</v>
      </c>
      <c r="L298">
        <v>27</v>
      </c>
      <c r="M298">
        <v>10.1</v>
      </c>
      <c r="N298">
        <v>16.8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98.2</v>
      </c>
    </row>
    <row r="299" spans="1:35" x14ac:dyDescent="0.2">
      <c r="A299" t="s">
        <v>232</v>
      </c>
      <c r="B299" t="s">
        <v>230</v>
      </c>
      <c r="C299" t="s">
        <v>193</v>
      </c>
      <c r="D299" t="s">
        <v>15</v>
      </c>
      <c r="E299" t="s">
        <v>6</v>
      </c>
      <c r="F299" t="s">
        <v>16</v>
      </c>
      <c r="H299">
        <v>22.9</v>
      </c>
      <c r="K299">
        <v>19.600000000000001</v>
      </c>
      <c r="L299">
        <v>26.3</v>
      </c>
      <c r="M299">
        <v>23.1</v>
      </c>
      <c r="N299">
        <v>40</v>
      </c>
      <c r="O299">
        <v>38.6</v>
      </c>
      <c r="P299">
        <v>22.3</v>
      </c>
      <c r="Q299">
        <v>28.5</v>
      </c>
      <c r="R299">
        <v>28.3</v>
      </c>
      <c r="S299">
        <v>24.8</v>
      </c>
      <c r="T299">
        <v>21.6</v>
      </c>
      <c r="U299">
        <v>21.2</v>
      </c>
      <c r="V299">
        <v>22.8</v>
      </c>
      <c r="W299">
        <v>23.5</v>
      </c>
      <c r="X299">
        <v>24.3</v>
      </c>
      <c r="Y299">
        <v>21.9</v>
      </c>
      <c r="Z299">
        <v>23.2</v>
      </c>
      <c r="AA299">
        <v>17.8</v>
      </c>
      <c r="AB299">
        <v>17.5</v>
      </c>
      <c r="AC299">
        <v>11.5</v>
      </c>
      <c r="AD299">
        <v>11.5</v>
      </c>
      <c r="AE299">
        <v>9.4700000000000006</v>
      </c>
      <c r="AF299">
        <v>10.3</v>
      </c>
      <c r="AG299">
        <v>56.1</v>
      </c>
    </row>
    <row r="300" spans="1:35" x14ac:dyDescent="0.2">
      <c r="A300" t="s">
        <v>232</v>
      </c>
      <c r="B300" t="s">
        <v>230</v>
      </c>
      <c r="C300" t="s">
        <v>193</v>
      </c>
      <c r="D300" t="s">
        <v>15</v>
      </c>
      <c r="E300" t="s">
        <v>8</v>
      </c>
      <c r="F300" t="s">
        <v>17</v>
      </c>
      <c r="H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</row>
    <row r="301" spans="1:35" x14ac:dyDescent="0.2">
      <c r="A301" t="s">
        <v>232</v>
      </c>
      <c r="B301" t="s">
        <v>230</v>
      </c>
      <c r="C301" t="s">
        <v>193</v>
      </c>
      <c r="D301" t="s">
        <v>15</v>
      </c>
      <c r="E301" t="s">
        <v>13</v>
      </c>
      <c r="F301" t="s">
        <v>18</v>
      </c>
      <c r="J301" s="1"/>
      <c r="K301" s="1"/>
      <c r="L301" s="1"/>
      <c r="M301" s="1"/>
      <c r="N301" s="1"/>
      <c r="O301" s="1"/>
      <c r="P301" s="1"/>
      <c r="Q301" s="1"/>
      <c r="R301" s="1"/>
      <c r="T301" s="1"/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H301" s="1"/>
    </row>
    <row r="302" spans="1:35" x14ac:dyDescent="0.2">
      <c r="A302" t="s">
        <v>232</v>
      </c>
      <c r="B302" t="s">
        <v>230</v>
      </c>
      <c r="C302" t="s">
        <v>193</v>
      </c>
      <c r="D302" t="s">
        <v>19</v>
      </c>
      <c r="E302" t="s">
        <v>6</v>
      </c>
      <c r="F302" t="s">
        <v>20</v>
      </c>
      <c r="J302" s="1">
        <v>81</v>
      </c>
      <c r="K302" s="1"/>
      <c r="L302" s="1"/>
      <c r="M302" s="1">
        <v>88.5</v>
      </c>
      <c r="N302" s="1">
        <v>77.099999999999994</v>
      </c>
      <c r="O302" s="1">
        <v>58.5</v>
      </c>
      <c r="P302">
        <v>57.6</v>
      </c>
      <c r="Q302">
        <v>21</v>
      </c>
      <c r="R302">
        <v>39.799999999999997</v>
      </c>
      <c r="S302">
        <v>40</v>
      </c>
      <c r="T302">
        <v>10.8</v>
      </c>
      <c r="U302">
        <v>26.3</v>
      </c>
      <c r="V302">
        <v>12.5</v>
      </c>
      <c r="W302">
        <v>10.199999999999999</v>
      </c>
      <c r="X302">
        <v>24.3</v>
      </c>
      <c r="Y302">
        <v>18.3</v>
      </c>
      <c r="Z302">
        <v>10.1</v>
      </c>
      <c r="AA302">
        <v>0</v>
      </c>
      <c r="AB302">
        <v>0</v>
      </c>
      <c r="AC302">
        <v>0</v>
      </c>
      <c r="AD302">
        <v>0</v>
      </c>
      <c r="AE302">
        <v>-4</v>
      </c>
      <c r="AF302">
        <v>-2.1</v>
      </c>
      <c r="AG302">
        <v>81</v>
      </c>
      <c r="AI302" s="1"/>
    </row>
    <row r="303" spans="1:35" x14ac:dyDescent="0.2">
      <c r="A303" t="s">
        <v>232</v>
      </c>
      <c r="B303" t="s">
        <v>230</v>
      </c>
      <c r="C303" t="s">
        <v>194</v>
      </c>
      <c r="D303" t="s">
        <v>5</v>
      </c>
      <c r="E303" t="s">
        <v>6</v>
      </c>
      <c r="F303" t="s">
        <v>7</v>
      </c>
      <c r="G303">
        <v>1313</v>
      </c>
      <c r="H303">
        <v>907.6</v>
      </c>
      <c r="I303">
        <v>722.4</v>
      </c>
      <c r="J303">
        <v>414.4</v>
      </c>
      <c r="K303">
        <v>255.1</v>
      </c>
      <c r="L303">
        <v>221.6</v>
      </c>
      <c r="M303">
        <v>172.6</v>
      </c>
      <c r="N303">
        <v>3.2</v>
      </c>
      <c r="O303">
        <v>2.8</v>
      </c>
      <c r="P303">
        <v>2.6</v>
      </c>
      <c r="Q303">
        <v>-16.399999999999999</v>
      </c>
      <c r="R303">
        <v>-60.2</v>
      </c>
      <c r="S303">
        <v>-39.799999999999997</v>
      </c>
      <c r="T303">
        <v>-48.1</v>
      </c>
      <c r="U303">
        <v>-73.5</v>
      </c>
      <c r="V303">
        <v>-65.5</v>
      </c>
      <c r="W303">
        <v>-54.6</v>
      </c>
      <c r="X303">
        <v>-21.8</v>
      </c>
      <c r="Y303">
        <v>-26.7</v>
      </c>
      <c r="Z303">
        <v>-64.2</v>
      </c>
      <c r="AA303">
        <v>-3.8</v>
      </c>
      <c r="AB303">
        <v>-20.7</v>
      </c>
      <c r="AC303">
        <v>-0.3</v>
      </c>
      <c r="AD303">
        <v>-0.1</v>
      </c>
      <c r="AE303">
        <v>0</v>
      </c>
      <c r="AF303">
        <v>0</v>
      </c>
      <c r="AG303">
        <v>1313</v>
      </c>
      <c r="AI303" s="1"/>
    </row>
    <row r="304" spans="1:35" x14ac:dyDescent="0.2">
      <c r="A304" t="s">
        <v>232</v>
      </c>
      <c r="B304" t="s">
        <v>230</v>
      </c>
      <c r="C304" t="s">
        <v>194</v>
      </c>
      <c r="D304" t="s">
        <v>5</v>
      </c>
      <c r="E304" t="s">
        <v>8</v>
      </c>
      <c r="F304" t="s">
        <v>9</v>
      </c>
      <c r="G304">
        <v>1411</v>
      </c>
      <c r="H304">
        <v>872</v>
      </c>
      <c r="I304">
        <v>1332</v>
      </c>
      <c r="J304">
        <v>879</v>
      </c>
      <c r="K304">
        <v>437</v>
      </c>
      <c r="L304">
        <v>220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-13</v>
      </c>
      <c r="W304">
        <v>-20.6</v>
      </c>
      <c r="X304">
        <v>0</v>
      </c>
      <c r="Y304">
        <v>0</v>
      </c>
      <c r="Z304">
        <v>0</v>
      </c>
      <c r="AA304">
        <v>4.8</v>
      </c>
      <c r="AB304">
        <v>0</v>
      </c>
      <c r="AC304">
        <v>2</v>
      </c>
      <c r="AD304">
        <v>0</v>
      </c>
      <c r="AE304">
        <v>0</v>
      </c>
      <c r="AF304">
        <v>0</v>
      </c>
      <c r="AG304">
        <v>1411</v>
      </c>
      <c r="AI304" s="1"/>
    </row>
    <row r="305" spans="1:35" x14ac:dyDescent="0.2">
      <c r="A305" t="s">
        <v>232</v>
      </c>
      <c r="B305" t="s">
        <v>230</v>
      </c>
      <c r="C305" t="s">
        <v>194</v>
      </c>
      <c r="D305" t="s">
        <v>10</v>
      </c>
      <c r="E305" t="s">
        <v>6</v>
      </c>
      <c r="F305" t="s">
        <v>11</v>
      </c>
      <c r="H305">
        <v>1</v>
      </c>
      <c r="I305">
        <v>1</v>
      </c>
      <c r="J305">
        <v>1</v>
      </c>
      <c r="K305">
        <v>0</v>
      </c>
      <c r="L305">
        <v>1</v>
      </c>
      <c r="M305" s="1">
        <v>1</v>
      </c>
      <c r="N305">
        <v>0</v>
      </c>
      <c r="O305">
        <v>0</v>
      </c>
      <c r="P305" s="1">
        <v>0</v>
      </c>
      <c r="Q305" s="1">
        <v>0</v>
      </c>
      <c r="R305" s="1">
        <v>0</v>
      </c>
      <c r="S305" s="1">
        <v>0</v>
      </c>
      <c r="T305" s="1">
        <v>-0.1</v>
      </c>
      <c r="U305" s="1">
        <v>-1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-0.1</v>
      </c>
      <c r="AD305" s="1">
        <v>0</v>
      </c>
      <c r="AE305" s="1">
        <v>0</v>
      </c>
      <c r="AF305" s="1">
        <v>0</v>
      </c>
      <c r="AG305" s="1">
        <v>1</v>
      </c>
      <c r="AH305" s="1"/>
      <c r="AI305" s="1"/>
    </row>
    <row r="306" spans="1:35" x14ac:dyDescent="0.2">
      <c r="A306" t="s">
        <v>232</v>
      </c>
      <c r="B306" t="s">
        <v>230</v>
      </c>
      <c r="C306" t="s">
        <v>194</v>
      </c>
      <c r="D306" t="s">
        <v>10</v>
      </c>
      <c r="E306" t="s">
        <v>8</v>
      </c>
      <c r="F306" t="s">
        <v>12</v>
      </c>
      <c r="H306">
        <v>3.3</v>
      </c>
      <c r="I306">
        <v>3.3</v>
      </c>
      <c r="J306" s="1">
        <v>2.2000000000000002</v>
      </c>
      <c r="K306" s="1">
        <v>0.6</v>
      </c>
      <c r="L306">
        <v>1.1000000000000001</v>
      </c>
      <c r="M306">
        <v>1.1000000000000001</v>
      </c>
      <c r="N306">
        <v>0.5</v>
      </c>
      <c r="O306">
        <v>0.4</v>
      </c>
      <c r="P306">
        <v>0.4</v>
      </c>
      <c r="Q306">
        <v>0.2</v>
      </c>
      <c r="R306">
        <v>0.5</v>
      </c>
      <c r="S306">
        <v>0.3</v>
      </c>
      <c r="T306">
        <v>0.1</v>
      </c>
      <c r="U306">
        <v>0</v>
      </c>
      <c r="V306">
        <v>0</v>
      </c>
      <c r="W306">
        <v>-28</v>
      </c>
      <c r="X306">
        <v>0</v>
      </c>
      <c r="Y306">
        <v>-197.6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3.3</v>
      </c>
    </row>
    <row r="307" spans="1:35" x14ac:dyDescent="0.2">
      <c r="A307" t="s">
        <v>232</v>
      </c>
      <c r="B307" t="s">
        <v>230</v>
      </c>
      <c r="C307" t="s">
        <v>194</v>
      </c>
      <c r="D307" t="s">
        <v>10</v>
      </c>
      <c r="E307" t="s">
        <v>13</v>
      </c>
      <c r="F307" t="s">
        <v>14</v>
      </c>
      <c r="H307">
        <v>88.4</v>
      </c>
      <c r="I307">
        <v>96</v>
      </c>
      <c r="J307">
        <v>98</v>
      </c>
      <c r="K307">
        <v>99.6</v>
      </c>
      <c r="L307">
        <v>60.6</v>
      </c>
      <c r="M307">
        <v>34.799999999999997</v>
      </c>
      <c r="N307">
        <v>30.8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88.4</v>
      </c>
    </row>
    <row r="308" spans="1:35" x14ac:dyDescent="0.2">
      <c r="A308" t="s">
        <v>232</v>
      </c>
      <c r="B308" t="s">
        <v>230</v>
      </c>
      <c r="C308" t="s">
        <v>194</v>
      </c>
      <c r="D308" t="s">
        <v>15</v>
      </c>
      <c r="E308" t="s">
        <v>6</v>
      </c>
      <c r="F308" t="s">
        <v>16</v>
      </c>
      <c r="H308">
        <v>50.6</v>
      </c>
      <c r="I308">
        <v>41.7</v>
      </c>
      <c r="J308">
        <v>54.8</v>
      </c>
      <c r="K308">
        <v>47.7</v>
      </c>
      <c r="L308">
        <v>42.8</v>
      </c>
      <c r="M308">
        <v>54.9</v>
      </c>
      <c r="N308">
        <v>52.8</v>
      </c>
      <c r="O308">
        <v>62.4</v>
      </c>
      <c r="P308">
        <v>61.9</v>
      </c>
      <c r="Q308">
        <v>64</v>
      </c>
      <c r="R308">
        <v>56.7</v>
      </c>
      <c r="S308">
        <v>55.1</v>
      </c>
      <c r="T308">
        <v>46.1</v>
      </c>
      <c r="U308">
        <v>29.4</v>
      </c>
      <c r="V308">
        <v>21.4</v>
      </c>
      <c r="W308">
        <v>17.5</v>
      </c>
      <c r="X308">
        <v>14.7</v>
      </c>
      <c r="Y308">
        <v>16.8</v>
      </c>
      <c r="Z308">
        <v>17.5</v>
      </c>
      <c r="AA308">
        <v>14.6</v>
      </c>
      <c r="AB308">
        <v>15.8</v>
      </c>
      <c r="AC308">
        <v>0</v>
      </c>
      <c r="AD308">
        <v>-0.06</v>
      </c>
      <c r="AE308">
        <v>0</v>
      </c>
      <c r="AF308">
        <v>0</v>
      </c>
      <c r="AG308">
        <v>76</v>
      </c>
    </row>
    <row r="309" spans="1:35" x14ac:dyDescent="0.2">
      <c r="A309" t="s">
        <v>232</v>
      </c>
      <c r="B309" t="s">
        <v>230</v>
      </c>
      <c r="C309" t="s">
        <v>194</v>
      </c>
      <c r="D309" t="s">
        <v>15</v>
      </c>
      <c r="E309" t="s">
        <v>8</v>
      </c>
      <c r="F309" t="s">
        <v>17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5" x14ac:dyDescent="0.2">
      <c r="A310" t="s">
        <v>232</v>
      </c>
      <c r="B310" t="s">
        <v>230</v>
      </c>
      <c r="C310" t="s">
        <v>194</v>
      </c>
      <c r="D310" t="s">
        <v>15</v>
      </c>
      <c r="E310" t="s">
        <v>13</v>
      </c>
      <c r="F310" t="s">
        <v>18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5" x14ac:dyDescent="0.2">
      <c r="A311" t="s">
        <v>232</v>
      </c>
      <c r="B311" t="s">
        <v>230</v>
      </c>
      <c r="C311" t="s">
        <v>194</v>
      </c>
      <c r="D311" t="s">
        <v>19</v>
      </c>
      <c r="E311" t="s">
        <v>6</v>
      </c>
      <c r="F311" t="s">
        <v>20</v>
      </c>
      <c r="J311">
        <v>6.1</v>
      </c>
      <c r="K311">
        <v>5.6</v>
      </c>
      <c r="L311">
        <v>8.4</v>
      </c>
      <c r="M311">
        <v>3.6</v>
      </c>
      <c r="N311">
        <v>5.4</v>
      </c>
      <c r="O311">
        <v>5.8</v>
      </c>
      <c r="P311">
        <v>3.5</v>
      </c>
      <c r="Q311">
        <v>3.6</v>
      </c>
      <c r="R311">
        <v>4.5</v>
      </c>
      <c r="S311">
        <v>2.7</v>
      </c>
      <c r="T311">
        <v>2.2999999999999998</v>
      </c>
      <c r="U311">
        <v>2.2999999999999998</v>
      </c>
      <c r="V311">
        <v>1.3</v>
      </c>
      <c r="W311">
        <v>1.4</v>
      </c>
      <c r="X311">
        <v>0</v>
      </c>
      <c r="Y311">
        <v>0</v>
      </c>
      <c r="Z311">
        <v>0</v>
      </c>
      <c r="AA311">
        <v>0</v>
      </c>
      <c r="AB311">
        <v>-0.2</v>
      </c>
      <c r="AC311">
        <v>0</v>
      </c>
      <c r="AD311">
        <v>0</v>
      </c>
      <c r="AE311">
        <v>0</v>
      </c>
      <c r="AF311">
        <v>0</v>
      </c>
      <c r="AG311">
        <v>6.1</v>
      </c>
    </row>
    <row r="312" spans="1:35" x14ac:dyDescent="0.2">
      <c r="A312" t="s">
        <v>232</v>
      </c>
      <c r="B312" t="s">
        <v>230</v>
      </c>
      <c r="C312" t="s">
        <v>195</v>
      </c>
      <c r="D312" t="s">
        <v>5</v>
      </c>
      <c r="E312" t="s">
        <v>6</v>
      </c>
      <c r="F312" t="s">
        <v>7</v>
      </c>
      <c r="G312">
        <v>4986</v>
      </c>
      <c r="H312">
        <v>4986</v>
      </c>
      <c r="I312">
        <v>4939</v>
      </c>
      <c r="J312">
        <v>2562.4</v>
      </c>
      <c r="K312">
        <v>2537</v>
      </c>
      <c r="L312">
        <v>2589.1999999999998</v>
      </c>
      <c r="M312">
        <v>1677.6</v>
      </c>
      <c r="N312">
        <v>1756</v>
      </c>
      <c r="O312">
        <v>549.4</v>
      </c>
      <c r="P312">
        <v>308.3</v>
      </c>
      <c r="Q312">
        <v>314.10000000000002</v>
      </c>
      <c r="R312">
        <v>187</v>
      </c>
      <c r="S312">
        <v>174.8</v>
      </c>
      <c r="T312">
        <v>179</v>
      </c>
      <c r="U312">
        <v>201.5</v>
      </c>
      <c r="V312">
        <v>126.3</v>
      </c>
      <c r="AG312">
        <v>4986</v>
      </c>
    </row>
    <row r="313" spans="1:35" x14ac:dyDescent="0.2">
      <c r="A313" t="s">
        <v>232</v>
      </c>
      <c r="B313" t="s">
        <v>230</v>
      </c>
      <c r="C313" t="s">
        <v>195</v>
      </c>
      <c r="D313" t="s">
        <v>5</v>
      </c>
      <c r="E313" t="s">
        <v>8</v>
      </c>
      <c r="F313" t="s">
        <v>9</v>
      </c>
      <c r="G313">
        <v>3900</v>
      </c>
      <c r="I313">
        <v>330</v>
      </c>
      <c r="J313">
        <v>828</v>
      </c>
      <c r="K313">
        <v>100</v>
      </c>
      <c r="L313">
        <v>33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AG313">
        <v>3900</v>
      </c>
    </row>
    <row r="314" spans="1:35" x14ac:dyDescent="0.2">
      <c r="A314" t="s">
        <v>232</v>
      </c>
      <c r="B314" t="s">
        <v>230</v>
      </c>
      <c r="C314" t="s">
        <v>195</v>
      </c>
      <c r="D314" t="s">
        <v>10</v>
      </c>
      <c r="E314" t="s">
        <v>6</v>
      </c>
      <c r="F314" t="s">
        <v>11</v>
      </c>
      <c r="H314">
        <v>2</v>
      </c>
      <c r="L314">
        <v>1</v>
      </c>
      <c r="O314">
        <v>19.5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AG314">
        <v>2</v>
      </c>
    </row>
    <row r="315" spans="1:35" x14ac:dyDescent="0.2">
      <c r="A315" t="s">
        <v>232</v>
      </c>
      <c r="B315" t="s">
        <v>230</v>
      </c>
      <c r="C315" t="s">
        <v>195</v>
      </c>
      <c r="D315" t="s">
        <v>10</v>
      </c>
      <c r="E315" t="s">
        <v>8</v>
      </c>
      <c r="F315" t="s">
        <v>12</v>
      </c>
      <c r="H315">
        <v>962.5</v>
      </c>
      <c r="L315">
        <v>305.8</v>
      </c>
      <c r="M315">
        <v>2468.4</v>
      </c>
      <c r="O315">
        <v>6.3</v>
      </c>
      <c r="P315">
        <v>4.2</v>
      </c>
      <c r="Q315">
        <v>7.2</v>
      </c>
      <c r="R315">
        <v>2.8</v>
      </c>
      <c r="S315">
        <v>2.8</v>
      </c>
      <c r="T315">
        <v>2.2000000000000002</v>
      </c>
      <c r="U315">
        <v>1.1000000000000001</v>
      </c>
      <c r="V315">
        <v>0.7</v>
      </c>
      <c r="AG315">
        <v>962.5</v>
      </c>
    </row>
    <row r="316" spans="1:35" x14ac:dyDescent="0.2">
      <c r="A316" t="s">
        <v>232</v>
      </c>
      <c r="B316" t="s">
        <v>230</v>
      </c>
      <c r="C316" t="s">
        <v>195</v>
      </c>
      <c r="D316" t="s">
        <v>10</v>
      </c>
      <c r="E316" t="s">
        <v>13</v>
      </c>
      <c r="F316" t="s">
        <v>14</v>
      </c>
      <c r="H316">
        <v>30</v>
      </c>
      <c r="L316">
        <v>7</v>
      </c>
      <c r="M316">
        <v>1.8</v>
      </c>
      <c r="O316">
        <v>2.4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AG316">
        <v>30</v>
      </c>
    </row>
    <row r="317" spans="1:35" x14ac:dyDescent="0.2">
      <c r="A317" t="s">
        <v>232</v>
      </c>
      <c r="B317" t="s">
        <v>230</v>
      </c>
      <c r="C317" t="s">
        <v>195</v>
      </c>
      <c r="D317" t="s">
        <v>15</v>
      </c>
      <c r="E317" t="s">
        <v>6</v>
      </c>
      <c r="F317" t="s">
        <v>16</v>
      </c>
      <c r="H317">
        <v>55</v>
      </c>
      <c r="L317">
        <v>38.6</v>
      </c>
      <c r="M317">
        <v>15.6</v>
      </c>
      <c r="N317">
        <v>0</v>
      </c>
      <c r="O317">
        <v>92.6</v>
      </c>
      <c r="P317">
        <v>110</v>
      </c>
      <c r="Q317">
        <v>87.5</v>
      </c>
      <c r="R317">
        <v>86.9</v>
      </c>
      <c r="S317">
        <v>70.400000000000006</v>
      </c>
      <c r="T317">
        <v>91.9</v>
      </c>
      <c r="U317">
        <v>95.7</v>
      </c>
      <c r="V317">
        <v>98</v>
      </c>
      <c r="AG317">
        <v>194.6</v>
      </c>
    </row>
    <row r="318" spans="1:35" x14ac:dyDescent="0.2">
      <c r="A318" t="s">
        <v>232</v>
      </c>
      <c r="B318" t="s">
        <v>230</v>
      </c>
      <c r="C318" t="s">
        <v>195</v>
      </c>
      <c r="D318" t="s">
        <v>15</v>
      </c>
      <c r="E318" t="s">
        <v>8</v>
      </c>
      <c r="F318" t="s">
        <v>17</v>
      </c>
      <c r="H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35" x14ac:dyDescent="0.2">
      <c r="A319" t="s">
        <v>232</v>
      </c>
      <c r="B319" t="s">
        <v>230</v>
      </c>
      <c r="C319" t="s">
        <v>195</v>
      </c>
      <c r="D319" t="s">
        <v>15</v>
      </c>
      <c r="E319" t="s">
        <v>13</v>
      </c>
      <c r="F319" t="s">
        <v>18</v>
      </c>
      <c r="U319">
        <v>0</v>
      </c>
      <c r="V319">
        <v>0</v>
      </c>
    </row>
    <row r="320" spans="1:35" x14ac:dyDescent="0.2">
      <c r="A320" t="s">
        <v>232</v>
      </c>
      <c r="B320" t="s">
        <v>230</v>
      </c>
      <c r="C320" t="s">
        <v>195</v>
      </c>
      <c r="D320" t="s">
        <v>19</v>
      </c>
      <c r="E320" t="s">
        <v>6</v>
      </c>
      <c r="F320" t="s">
        <v>20</v>
      </c>
      <c r="J320">
        <v>120</v>
      </c>
      <c r="O320">
        <v>61.9</v>
      </c>
      <c r="P320">
        <v>20.399999999999999</v>
      </c>
      <c r="Q320">
        <v>34.5</v>
      </c>
      <c r="R320">
        <v>53.9</v>
      </c>
      <c r="S320">
        <v>38.799999999999997</v>
      </c>
      <c r="T320">
        <v>53</v>
      </c>
      <c r="U320">
        <v>52.9</v>
      </c>
      <c r="V320">
        <v>36</v>
      </c>
      <c r="AG320">
        <v>120</v>
      </c>
      <c r="AI320" s="1"/>
    </row>
    <row r="321" spans="1:35" x14ac:dyDescent="0.2">
      <c r="A321" t="s">
        <v>232</v>
      </c>
      <c r="B321" t="s">
        <v>230</v>
      </c>
      <c r="C321" t="s">
        <v>196</v>
      </c>
      <c r="D321" t="s">
        <v>5</v>
      </c>
      <c r="E321" t="s">
        <v>6</v>
      </c>
      <c r="F321" t="s">
        <v>7</v>
      </c>
    </row>
    <row r="322" spans="1:35" x14ac:dyDescent="0.2">
      <c r="A322" t="s">
        <v>232</v>
      </c>
      <c r="B322" t="s">
        <v>230</v>
      </c>
      <c r="C322" t="s">
        <v>196</v>
      </c>
      <c r="D322" t="s">
        <v>5</v>
      </c>
      <c r="E322" t="s">
        <v>8</v>
      </c>
      <c r="F322" t="s">
        <v>9</v>
      </c>
    </row>
    <row r="323" spans="1:35" x14ac:dyDescent="0.2">
      <c r="A323" t="s">
        <v>232</v>
      </c>
      <c r="B323" t="s">
        <v>230</v>
      </c>
      <c r="C323" t="s">
        <v>196</v>
      </c>
      <c r="D323" t="s">
        <v>10</v>
      </c>
      <c r="E323" t="s">
        <v>6</v>
      </c>
      <c r="F323" t="s">
        <v>11</v>
      </c>
    </row>
    <row r="324" spans="1:35" x14ac:dyDescent="0.2">
      <c r="A324" t="s">
        <v>232</v>
      </c>
      <c r="B324" t="s">
        <v>230</v>
      </c>
      <c r="C324" t="s">
        <v>196</v>
      </c>
      <c r="D324" t="s">
        <v>10</v>
      </c>
      <c r="E324" t="s">
        <v>8</v>
      </c>
      <c r="F324" t="s">
        <v>12</v>
      </c>
    </row>
    <row r="325" spans="1:35" x14ac:dyDescent="0.2">
      <c r="A325" t="s">
        <v>232</v>
      </c>
      <c r="B325" t="s">
        <v>230</v>
      </c>
      <c r="C325" t="s">
        <v>196</v>
      </c>
      <c r="D325" t="s">
        <v>10</v>
      </c>
      <c r="E325" t="s">
        <v>13</v>
      </c>
      <c r="F325" t="s">
        <v>14</v>
      </c>
    </row>
    <row r="326" spans="1:35" x14ac:dyDescent="0.2">
      <c r="A326" t="s">
        <v>232</v>
      </c>
      <c r="B326" t="s">
        <v>230</v>
      </c>
      <c r="C326" t="s">
        <v>196</v>
      </c>
      <c r="D326" t="s">
        <v>15</v>
      </c>
      <c r="E326" t="s">
        <v>6</v>
      </c>
      <c r="F326" t="s">
        <v>16</v>
      </c>
    </row>
    <row r="327" spans="1:35" x14ac:dyDescent="0.2">
      <c r="A327" t="s">
        <v>232</v>
      </c>
      <c r="B327" t="s">
        <v>230</v>
      </c>
      <c r="C327" t="s">
        <v>196</v>
      </c>
      <c r="D327" t="s">
        <v>15</v>
      </c>
      <c r="E327" t="s">
        <v>8</v>
      </c>
      <c r="F327" t="s">
        <v>17</v>
      </c>
      <c r="AI327" s="1"/>
    </row>
    <row r="328" spans="1:35" x14ac:dyDescent="0.2">
      <c r="A328" t="s">
        <v>232</v>
      </c>
      <c r="B328" t="s">
        <v>230</v>
      </c>
      <c r="C328" t="s">
        <v>196</v>
      </c>
      <c r="D328" t="s">
        <v>15</v>
      </c>
      <c r="E328" t="s">
        <v>13</v>
      </c>
      <c r="F328" t="s">
        <v>18</v>
      </c>
    </row>
    <row r="329" spans="1:35" x14ac:dyDescent="0.2">
      <c r="A329" t="s">
        <v>232</v>
      </c>
      <c r="B329" t="s">
        <v>230</v>
      </c>
      <c r="C329" t="s">
        <v>196</v>
      </c>
      <c r="D329" t="s">
        <v>19</v>
      </c>
      <c r="E329" t="s">
        <v>6</v>
      </c>
      <c r="F329" t="s">
        <v>20</v>
      </c>
      <c r="AI329" s="1"/>
    </row>
    <row r="330" spans="1:35" x14ac:dyDescent="0.2">
      <c r="A330" t="s">
        <v>232</v>
      </c>
      <c r="B330" t="s">
        <v>230</v>
      </c>
      <c r="C330" t="s">
        <v>125</v>
      </c>
      <c r="D330" t="s">
        <v>5</v>
      </c>
      <c r="E330" t="s">
        <v>6</v>
      </c>
      <c r="F330" t="s">
        <v>7</v>
      </c>
      <c r="G330">
        <v>829.7</v>
      </c>
      <c r="L330">
        <v>1649.5</v>
      </c>
      <c r="M330">
        <v>960.2</v>
      </c>
      <c r="N330">
        <v>544</v>
      </c>
      <c r="O330">
        <v>762.8</v>
      </c>
      <c r="P330">
        <v>720.5</v>
      </c>
      <c r="Q330">
        <v>582</v>
      </c>
      <c r="R330">
        <v>338.1</v>
      </c>
      <c r="S330">
        <v>360.6</v>
      </c>
      <c r="T330">
        <v>185.7</v>
      </c>
      <c r="U330">
        <v>359.4</v>
      </c>
      <c r="V330">
        <v>362.1</v>
      </c>
      <c r="W330">
        <v>116.7</v>
      </c>
      <c r="X330">
        <v>180.2</v>
      </c>
      <c r="Y330">
        <v>0</v>
      </c>
      <c r="AG330">
        <v>829.7</v>
      </c>
    </row>
    <row r="331" spans="1:35" x14ac:dyDescent="0.2">
      <c r="A331" t="s">
        <v>232</v>
      </c>
      <c r="B331" t="s">
        <v>230</v>
      </c>
      <c r="C331" t="s">
        <v>125</v>
      </c>
      <c r="D331" t="s">
        <v>5</v>
      </c>
      <c r="E331" t="s">
        <v>8</v>
      </c>
      <c r="F331" t="s">
        <v>9</v>
      </c>
      <c r="G331">
        <v>0</v>
      </c>
      <c r="L331">
        <v>12</v>
      </c>
      <c r="M331">
        <v>0.3</v>
      </c>
      <c r="N331">
        <v>0</v>
      </c>
      <c r="O331">
        <v>0</v>
      </c>
      <c r="P331">
        <v>10.5</v>
      </c>
      <c r="Q331">
        <v>1.1000000000000001</v>
      </c>
      <c r="R331">
        <v>0</v>
      </c>
      <c r="S331">
        <v>1.8</v>
      </c>
      <c r="T331">
        <v>0</v>
      </c>
      <c r="U331">
        <v>0</v>
      </c>
      <c r="V331">
        <v>0</v>
      </c>
      <c r="W331">
        <v>1.8</v>
      </c>
      <c r="X331">
        <v>0</v>
      </c>
      <c r="Y331">
        <v>0</v>
      </c>
      <c r="AG331">
        <v>0</v>
      </c>
    </row>
    <row r="332" spans="1:35" x14ac:dyDescent="0.2">
      <c r="A332" t="s">
        <v>232</v>
      </c>
      <c r="B332" t="s">
        <v>230</v>
      </c>
      <c r="C332" t="s">
        <v>125</v>
      </c>
      <c r="D332" t="s">
        <v>10</v>
      </c>
      <c r="E332" t="s">
        <v>6</v>
      </c>
      <c r="F332" t="s">
        <v>11</v>
      </c>
      <c r="H332">
        <v>0</v>
      </c>
      <c r="L332">
        <v>0</v>
      </c>
      <c r="M332">
        <v>0</v>
      </c>
      <c r="N332">
        <v>0.1</v>
      </c>
      <c r="O332">
        <v>0</v>
      </c>
      <c r="P332">
        <v>0.4</v>
      </c>
      <c r="Q332">
        <v>0.2</v>
      </c>
      <c r="R332">
        <v>0.7</v>
      </c>
      <c r="S332">
        <v>0</v>
      </c>
      <c r="T332">
        <v>-0.4</v>
      </c>
      <c r="U332">
        <v>0</v>
      </c>
      <c r="V332">
        <v>0</v>
      </c>
      <c r="W332">
        <v>0</v>
      </c>
      <c r="X332">
        <v>0</v>
      </c>
      <c r="Y332">
        <v>0</v>
      </c>
      <c r="AG332">
        <v>0</v>
      </c>
    </row>
    <row r="333" spans="1:35" x14ac:dyDescent="0.2">
      <c r="A333" t="s">
        <v>232</v>
      </c>
      <c r="B333" t="s">
        <v>230</v>
      </c>
      <c r="C333" t="s">
        <v>125</v>
      </c>
      <c r="D333" t="s">
        <v>10</v>
      </c>
      <c r="E333" t="s">
        <v>8</v>
      </c>
      <c r="F333" t="s">
        <v>12</v>
      </c>
      <c r="H333">
        <v>2264.5</v>
      </c>
      <c r="L333">
        <v>734.8</v>
      </c>
      <c r="M333">
        <v>3872.4</v>
      </c>
      <c r="N333">
        <v>-1584</v>
      </c>
      <c r="O333">
        <v>540.1</v>
      </c>
      <c r="P333">
        <v>-198.6</v>
      </c>
      <c r="Q333">
        <v>1949.2</v>
      </c>
      <c r="R333">
        <v>-693.6</v>
      </c>
      <c r="S333">
        <v>-149.80000000000001</v>
      </c>
      <c r="T333">
        <v>16.2</v>
      </c>
      <c r="U333">
        <v>-29.8</v>
      </c>
      <c r="V333">
        <v>200</v>
      </c>
      <c r="W333">
        <v>176.6</v>
      </c>
      <c r="X333">
        <v>32.700000000000003</v>
      </c>
      <c r="Y333">
        <v>42</v>
      </c>
      <c r="AG333">
        <v>2264.5</v>
      </c>
      <c r="AI333" s="1"/>
    </row>
    <row r="334" spans="1:35" x14ac:dyDescent="0.2">
      <c r="A334" t="s">
        <v>232</v>
      </c>
      <c r="B334" t="s">
        <v>230</v>
      </c>
      <c r="C334" t="s">
        <v>125</v>
      </c>
      <c r="D334" t="s">
        <v>10</v>
      </c>
      <c r="E334" t="s">
        <v>13</v>
      </c>
      <c r="F334" t="s">
        <v>14</v>
      </c>
      <c r="H334">
        <v>27.2</v>
      </c>
      <c r="L334">
        <v>55.3</v>
      </c>
      <c r="M334">
        <v>37.299999999999997</v>
      </c>
      <c r="N334">
        <v>30.9</v>
      </c>
      <c r="O334">
        <v>12.9</v>
      </c>
      <c r="P334">
        <v>2.9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AG334">
        <v>27.2</v>
      </c>
      <c r="AI334" s="1"/>
    </row>
    <row r="335" spans="1:35" x14ac:dyDescent="0.2">
      <c r="A335" t="s">
        <v>232</v>
      </c>
      <c r="B335" t="s">
        <v>230</v>
      </c>
      <c r="C335" t="s">
        <v>125</v>
      </c>
      <c r="D335" t="s">
        <v>15</v>
      </c>
      <c r="E335" t="s">
        <v>6</v>
      </c>
      <c r="F335" t="s">
        <v>16</v>
      </c>
      <c r="H335">
        <v>28.5</v>
      </c>
      <c r="L335">
        <v>2.9</v>
      </c>
      <c r="M335">
        <v>2.2999999999999998</v>
      </c>
      <c r="N335">
        <v>13.1</v>
      </c>
      <c r="O335">
        <v>6.2</v>
      </c>
      <c r="P335">
        <v>12.5</v>
      </c>
      <c r="Q335">
        <v>34.9</v>
      </c>
      <c r="R335">
        <v>31.5</v>
      </c>
      <c r="S335">
        <v>26.7</v>
      </c>
      <c r="T335">
        <v>11</v>
      </c>
      <c r="U335">
        <v>18.100000000000001</v>
      </c>
      <c r="V335">
        <v>20.5</v>
      </c>
      <c r="W335">
        <v>20.8</v>
      </c>
      <c r="X335">
        <v>16</v>
      </c>
      <c r="Y335">
        <v>0</v>
      </c>
    </row>
    <row r="336" spans="1:35" x14ac:dyDescent="0.2">
      <c r="A336" t="s">
        <v>232</v>
      </c>
      <c r="B336" t="s">
        <v>230</v>
      </c>
      <c r="C336" t="s">
        <v>125</v>
      </c>
      <c r="D336" t="s">
        <v>15</v>
      </c>
      <c r="E336" t="s">
        <v>8</v>
      </c>
      <c r="F336" t="s">
        <v>17</v>
      </c>
      <c r="H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35" x14ac:dyDescent="0.2">
      <c r="A337" t="s">
        <v>232</v>
      </c>
      <c r="B337" t="s">
        <v>230</v>
      </c>
      <c r="C337" t="s">
        <v>125</v>
      </c>
      <c r="D337" t="s">
        <v>15</v>
      </c>
      <c r="E337" t="s">
        <v>13</v>
      </c>
      <c r="F337" t="s">
        <v>18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35" x14ac:dyDescent="0.2">
      <c r="A338" t="s">
        <v>232</v>
      </c>
      <c r="B338" t="s">
        <v>230</v>
      </c>
      <c r="C338" t="s">
        <v>125</v>
      </c>
      <c r="D338" t="s">
        <v>19</v>
      </c>
      <c r="E338" t="s">
        <v>6</v>
      </c>
      <c r="F338" t="s">
        <v>20</v>
      </c>
      <c r="J338">
        <v>0</v>
      </c>
      <c r="L338">
        <v>2.6</v>
      </c>
      <c r="M338">
        <v>12</v>
      </c>
      <c r="N338">
        <v>172</v>
      </c>
      <c r="O338">
        <v>100.2</v>
      </c>
      <c r="P338">
        <v>71.099999999999994</v>
      </c>
      <c r="Q338">
        <v>102.6</v>
      </c>
      <c r="R338">
        <v>33.6</v>
      </c>
      <c r="S338">
        <v>20</v>
      </c>
      <c r="T338">
        <v>18.100000000000001</v>
      </c>
      <c r="U338">
        <v>70.900000000000006</v>
      </c>
      <c r="V338">
        <v>64.599999999999994</v>
      </c>
      <c r="W338">
        <v>5</v>
      </c>
      <c r="X338">
        <v>0</v>
      </c>
      <c r="Y338">
        <v>0</v>
      </c>
      <c r="AG338">
        <v>0</v>
      </c>
      <c r="AI338" s="1"/>
    </row>
    <row r="339" spans="1:35" x14ac:dyDescent="0.2">
      <c r="A339" t="s">
        <v>232</v>
      </c>
      <c r="B339" t="s">
        <v>230</v>
      </c>
      <c r="C339" t="s">
        <v>197</v>
      </c>
      <c r="D339" t="s">
        <v>5</v>
      </c>
      <c r="E339" t="s">
        <v>6</v>
      </c>
      <c r="F339" t="s">
        <v>7</v>
      </c>
      <c r="G339">
        <v>100352</v>
      </c>
      <c r="H339">
        <v>100102</v>
      </c>
      <c r="I339">
        <v>98752</v>
      </c>
      <c r="J339">
        <v>38949</v>
      </c>
      <c r="K339">
        <v>36607.4</v>
      </c>
      <c r="L339">
        <v>30130</v>
      </c>
      <c r="M339">
        <v>23413.4</v>
      </c>
      <c r="N339">
        <v>20990.400000000001</v>
      </c>
      <c r="O339">
        <v>12345.3</v>
      </c>
      <c r="P339">
        <v>10986.2</v>
      </c>
      <c r="Q339">
        <v>11821.1</v>
      </c>
      <c r="R339">
        <v>14824.4</v>
      </c>
      <c r="S339">
        <v>23820.799999999999</v>
      </c>
      <c r="T339">
        <v>0</v>
      </c>
      <c r="U339">
        <v>0</v>
      </c>
      <c r="V339">
        <v>258</v>
      </c>
      <c r="W339">
        <v>373.6</v>
      </c>
      <c r="X339">
        <v>349</v>
      </c>
      <c r="Y339">
        <v>394.7</v>
      </c>
      <c r="Z339">
        <v>363</v>
      </c>
      <c r="AA339">
        <v>324</v>
      </c>
      <c r="AB339">
        <v>263.10000000000002</v>
      </c>
      <c r="AC339">
        <v>308</v>
      </c>
      <c r="AD339">
        <v>292</v>
      </c>
      <c r="AE339">
        <v>292</v>
      </c>
      <c r="AF339">
        <v>288</v>
      </c>
      <c r="AG339">
        <v>100352</v>
      </c>
    </row>
    <row r="340" spans="1:35" x14ac:dyDescent="0.2">
      <c r="A340" t="s">
        <v>232</v>
      </c>
      <c r="B340" t="s">
        <v>230</v>
      </c>
      <c r="C340" t="s">
        <v>197</v>
      </c>
      <c r="D340" t="s">
        <v>5</v>
      </c>
      <c r="E340" t="s">
        <v>8</v>
      </c>
      <c r="F340" t="s">
        <v>9</v>
      </c>
      <c r="G340">
        <v>28800</v>
      </c>
      <c r="H340">
        <v>15240</v>
      </c>
      <c r="I340">
        <v>28800</v>
      </c>
      <c r="J340">
        <v>9950</v>
      </c>
      <c r="K340">
        <v>8996</v>
      </c>
      <c r="L340">
        <v>2460</v>
      </c>
      <c r="M340">
        <v>1258.0999999999999</v>
      </c>
      <c r="N340">
        <v>1085.2</v>
      </c>
      <c r="O340">
        <v>926</v>
      </c>
      <c r="P340">
        <v>896.8</v>
      </c>
      <c r="Q340">
        <v>469.7</v>
      </c>
      <c r="R340">
        <v>370.2</v>
      </c>
      <c r="S340">
        <v>1763.4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28800</v>
      </c>
    </row>
    <row r="341" spans="1:35" x14ac:dyDescent="0.2">
      <c r="A341" t="s">
        <v>232</v>
      </c>
      <c r="B341" t="s">
        <v>230</v>
      </c>
      <c r="C341" t="s">
        <v>197</v>
      </c>
      <c r="D341" t="s">
        <v>10</v>
      </c>
      <c r="E341" t="s">
        <v>6</v>
      </c>
      <c r="F341" t="s">
        <v>11</v>
      </c>
      <c r="H341">
        <v>300</v>
      </c>
      <c r="I341">
        <v>300</v>
      </c>
      <c r="J341">
        <v>250</v>
      </c>
      <c r="K341">
        <v>18.2</v>
      </c>
      <c r="L341">
        <v>0.6</v>
      </c>
      <c r="M341">
        <v>25</v>
      </c>
      <c r="N341">
        <v>25</v>
      </c>
      <c r="O341">
        <v>13.9</v>
      </c>
      <c r="P341">
        <v>74.5</v>
      </c>
      <c r="Q341">
        <v>13.1</v>
      </c>
      <c r="R341">
        <v>16</v>
      </c>
      <c r="S341">
        <v>27.1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300</v>
      </c>
      <c r="AI341" s="1"/>
    </row>
    <row r="342" spans="1:35" x14ac:dyDescent="0.2">
      <c r="A342" t="s">
        <v>232</v>
      </c>
      <c r="B342" t="s">
        <v>230</v>
      </c>
      <c r="C342" t="s">
        <v>197</v>
      </c>
      <c r="D342" t="s">
        <v>10</v>
      </c>
      <c r="E342" t="s">
        <v>8</v>
      </c>
      <c r="F342" t="s">
        <v>12</v>
      </c>
      <c r="H342">
        <v>103290</v>
      </c>
      <c r="I342">
        <v>1980</v>
      </c>
      <c r="J342">
        <v>2200</v>
      </c>
      <c r="K342">
        <v>2991</v>
      </c>
      <c r="L342">
        <v>-3035</v>
      </c>
      <c r="M342">
        <v>-0.6</v>
      </c>
      <c r="N342">
        <v>0</v>
      </c>
      <c r="O342">
        <v>542.4</v>
      </c>
      <c r="P342">
        <v>0</v>
      </c>
      <c r="Q342">
        <v>114</v>
      </c>
      <c r="R342">
        <v>0</v>
      </c>
      <c r="S342">
        <v>0</v>
      </c>
      <c r="T342">
        <v>0</v>
      </c>
      <c r="U342">
        <v>-6.4</v>
      </c>
      <c r="V342">
        <v>40.4</v>
      </c>
      <c r="W342">
        <v>0</v>
      </c>
      <c r="X342">
        <v>-77.900000000000006</v>
      </c>
      <c r="Y342">
        <v>-50.2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103290</v>
      </c>
      <c r="AI342" s="1"/>
    </row>
    <row r="343" spans="1:35" x14ac:dyDescent="0.2">
      <c r="A343" t="s">
        <v>232</v>
      </c>
      <c r="B343" t="s">
        <v>230</v>
      </c>
      <c r="C343" t="s">
        <v>197</v>
      </c>
      <c r="D343" t="s">
        <v>10</v>
      </c>
      <c r="E343" t="s">
        <v>13</v>
      </c>
      <c r="F343" t="s">
        <v>14</v>
      </c>
      <c r="H343">
        <v>330</v>
      </c>
      <c r="I343">
        <v>310</v>
      </c>
      <c r="J343">
        <v>50</v>
      </c>
      <c r="K343">
        <v>50</v>
      </c>
      <c r="L343">
        <v>50</v>
      </c>
      <c r="M343">
        <v>38.5</v>
      </c>
      <c r="N343">
        <v>26.7</v>
      </c>
      <c r="O343">
        <v>-0.8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330</v>
      </c>
      <c r="AI343" s="1"/>
    </row>
    <row r="344" spans="1:35" x14ac:dyDescent="0.2">
      <c r="A344" t="s">
        <v>232</v>
      </c>
      <c r="B344" t="s">
        <v>230</v>
      </c>
      <c r="C344" t="s">
        <v>197</v>
      </c>
      <c r="D344" t="s">
        <v>15</v>
      </c>
      <c r="E344" t="s">
        <v>6</v>
      </c>
      <c r="F344" t="s">
        <v>16</v>
      </c>
      <c r="H344">
        <v>1194</v>
      </c>
      <c r="I344">
        <v>436.5</v>
      </c>
      <c r="J344">
        <v>315.5</v>
      </c>
      <c r="K344">
        <v>267.2</v>
      </c>
      <c r="L344">
        <v>172</v>
      </c>
      <c r="M344">
        <v>107.4</v>
      </c>
      <c r="N344">
        <v>83.7</v>
      </c>
      <c r="O344">
        <v>72.8</v>
      </c>
      <c r="P344">
        <v>94.2</v>
      </c>
      <c r="Q344">
        <v>85.4</v>
      </c>
      <c r="R344">
        <v>146.9</v>
      </c>
      <c r="S344">
        <v>132.80000000000001</v>
      </c>
      <c r="T344">
        <v>761.5</v>
      </c>
      <c r="U344">
        <v>898.7</v>
      </c>
      <c r="V344">
        <v>640</v>
      </c>
      <c r="W344">
        <v>731.6</v>
      </c>
      <c r="X344">
        <v>505</v>
      </c>
      <c r="Y344">
        <v>845</v>
      </c>
      <c r="Z344">
        <v>1028.3</v>
      </c>
      <c r="AA344">
        <v>1133.5999999999999</v>
      </c>
      <c r="AB344">
        <v>940.4</v>
      </c>
      <c r="AC344">
        <v>733.8</v>
      </c>
      <c r="AD344">
        <v>842.69</v>
      </c>
      <c r="AE344">
        <v>666.93</v>
      </c>
      <c r="AF344">
        <v>548.46</v>
      </c>
      <c r="AG344">
        <v>3996.9</v>
      </c>
    </row>
    <row r="345" spans="1:35" x14ac:dyDescent="0.2">
      <c r="A345" t="s">
        <v>232</v>
      </c>
      <c r="B345" t="s">
        <v>230</v>
      </c>
      <c r="C345" t="s">
        <v>197</v>
      </c>
      <c r="D345" t="s">
        <v>15</v>
      </c>
      <c r="E345" t="s">
        <v>8</v>
      </c>
      <c r="F345" t="s">
        <v>17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5" x14ac:dyDescent="0.2">
      <c r="A346" t="s">
        <v>232</v>
      </c>
      <c r="B346" t="s">
        <v>230</v>
      </c>
      <c r="C346" t="s">
        <v>197</v>
      </c>
      <c r="D346" t="s">
        <v>15</v>
      </c>
      <c r="E346" t="s">
        <v>13</v>
      </c>
      <c r="F346" t="s">
        <v>18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5" x14ac:dyDescent="0.2">
      <c r="A347" t="s">
        <v>232</v>
      </c>
      <c r="B347" t="s">
        <v>230</v>
      </c>
      <c r="C347" t="s">
        <v>197</v>
      </c>
      <c r="D347" t="s">
        <v>19</v>
      </c>
      <c r="E347" t="s">
        <v>6</v>
      </c>
      <c r="F347" t="s">
        <v>20</v>
      </c>
      <c r="I347">
        <v>0</v>
      </c>
      <c r="J347">
        <v>0</v>
      </c>
      <c r="M347">
        <v>1043.3</v>
      </c>
      <c r="N347">
        <v>1430.3</v>
      </c>
      <c r="O347">
        <v>95.5</v>
      </c>
      <c r="P347">
        <v>0</v>
      </c>
      <c r="Q347">
        <v>0</v>
      </c>
      <c r="R347">
        <v>-3.6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5" x14ac:dyDescent="0.2">
      <c r="A348" t="s">
        <v>232</v>
      </c>
      <c r="B348" t="s">
        <v>230</v>
      </c>
      <c r="C348" t="s">
        <v>236</v>
      </c>
      <c r="D348" t="s">
        <v>5</v>
      </c>
      <c r="E348" t="s">
        <v>6</v>
      </c>
      <c r="F348" t="s">
        <v>7</v>
      </c>
      <c r="G348">
        <v>20.2</v>
      </c>
      <c r="H348">
        <v>15.2</v>
      </c>
      <c r="AB348">
        <v>0</v>
      </c>
      <c r="AC348">
        <v>0</v>
      </c>
      <c r="AD348">
        <v>0</v>
      </c>
      <c r="AE348">
        <v>0</v>
      </c>
      <c r="AG348">
        <v>20.2</v>
      </c>
    </row>
    <row r="349" spans="1:35" x14ac:dyDescent="0.2">
      <c r="A349" t="s">
        <v>232</v>
      </c>
      <c r="B349" t="s">
        <v>230</v>
      </c>
      <c r="C349" t="s">
        <v>236</v>
      </c>
      <c r="D349" t="s">
        <v>5</v>
      </c>
      <c r="E349" t="s">
        <v>8</v>
      </c>
      <c r="F349" t="s">
        <v>9</v>
      </c>
      <c r="G349">
        <v>8.1999999999999993</v>
      </c>
      <c r="AB349">
        <v>0</v>
      </c>
      <c r="AC349">
        <v>0</v>
      </c>
      <c r="AD349">
        <v>0</v>
      </c>
      <c r="AE349">
        <v>0</v>
      </c>
      <c r="AG349">
        <v>8.1999999999999993</v>
      </c>
    </row>
    <row r="350" spans="1:35" x14ac:dyDescent="0.2">
      <c r="A350" t="s">
        <v>232</v>
      </c>
      <c r="B350" t="s">
        <v>230</v>
      </c>
      <c r="C350" t="s">
        <v>236</v>
      </c>
      <c r="D350" t="s">
        <v>10</v>
      </c>
      <c r="E350" t="s">
        <v>6</v>
      </c>
      <c r="F350" t="s">
        <v>11</v>
      </c>
      <c r="H350">
        <v>0</v>
      </c>
      <c r="AB350">
        <v>0</v>
      </c>
      <c r="AC350">
        <v>0</v>
      </c>
      <c r="AD350">
        <v>0</v>
      </c>
      <c r="AE350">
        <v>0</v>
      </c>
      <c r="AG350">
        <v>0</v>
      </c>
      <c r="AI350" s="1"/>
    </row>
    <row r="351" spans="1:35" x14ac:dyDescent="0.2">
      <c r="A351" t="s">
        <v>232</v>
      </c>
      <c r="B351" t="s">
        <v>230</v>
      </c>
      <c r="C351" t="s">
        <v>236</v>
      </c>
      <c r="D351" t="s">
        <v>10</v>
      </c>
      <c r="E351" t="s">
        <v>8</v>
      </c>
      <c r="F351" t="s">
        <v>12</v>
      </c>
      <c r="H351">
        <v>3.7</v>
      </c>
      <c r="AB351">
        <v>0</v>
      </c>
      <c r="AC351">
        <v>0</v>
      </c>
      <c r="AD351">
        <v>0</v>
      </c>
      <c r="AE351">
        <v>0</v>
      </c>
      <c r="AG351">
        <v>3.7</v>
      </c>
    </row>
    <row r="352" spans="1:35" x14ac:dyDescent="0.2">
      <c r="A352" t="s">
        <v>232</v>
      </c>
      <c r="B352" t="s">
        <v>230</v>
      </c>
      <c r="C352" t="s">
        <v>236</v>
      </c>
      <c r="D352" t="s">
        <v>10</v>
      </c>
      <c r="E352" t="s">
        <v>13</v>
      </c>
      <c r="F352" t="s">
        <v>14</v>
      </c>
      <c r="H352">
        <v>0.1</v>
      </c>
      <c r="AB352">
        <v>0</v>
      </c>
      <c r="AC352">
        <v>0</v>
      </c>
      <c r="AD352">
        <v>0</v>
      </c>
      <c r="AE352">
        <v>0</v>
      </c>
      <c r="AG352">
        <v>0.1</v>
      </c>
    </row>
    <row r="353" spans="1:35" x14ac:dyDescent="0.2">
      <c r="A353" t="s">
        <v>232</v>
      </c>
      <c r="B353" t="s">
        <v>230</v>
      </c>
      <c r="C353" t="s">
        <v>236</v>
      </c>
      <c r="D353" t="s">
        <v>15</v>
      </c>
      <c r="E353" t="s">
        <v>6</v>
      </c>
      <c r="F353" t="s">
        <v>16</v>
      </c>
      <c r="H353">
        <v>0</v>
      </c>
      <c r="AB353">
        <v>0</v>
      </c>
      <c r="AC353">
        <v>0</v>
      </c>
      <c r="AD353">
        <v>0</v>
      </c>
      <c r="AE353">
        <v>0</v>
      </c>
      <c r="AG353">
        <v>0.4</v>
      </c>
    </row>
    <row r="354" spans="1:35" x14ac:dyDescent="0.2">
      <c r="A354" t="s">
        <v>232</v>
      </c>
      <c r="B354" t="s">
        <v>230</v>
      </c>
      <c r="C354" t="s">
        <v>236</v>
      </c>
      <c r="D354" t="s">
        <v>15</v>
      </c>
      <c r="E354" t="s">
        <v>8</v>
      </c>
      <c r="F354" t="s">
        <v>17</v>
      </c>
      <c r="H354">
        <v>0</v>
      </c>
      <c r="AB354">
        <v>0</v>
      </c>
      <c r="AC354">
        <v>0</v>
      </c>
      <c r="AD354">
        <v>0</v>
      </c>
      <c r="AE354">
        <v>0</v>
      </c>
      <c r="AI354" s="1"/>
    </row>
    <row r="355" spans="1:35" x14ac:dyDescent="0.2">
      <c r="A355" t="s">
        <v>232</v>
      </c>
      <c r="B355" t="s">
        <v>230</v>
      </c>
      <c r="C355" t="s">
        <v>236</v>
      </c>
      <c r="D355" t="s">
        <v>15</v>
      </c>
      <c r="E355" t="s">
        <v>13</v>
      </c>
      <c r="F355" t="s">
        <v>18</v>
      </c>
      <c r="AB355">
        <v>0</v>
      </c>
      <c r="AC355">
        <v>0</v>
      </c>
      <c r="AD355">
        <v>0</v>
      </c>
      <c r="AE355">
        <v>0</v>
      </c>
    </row>
    <row r="356" spans="1:35" x14ac:dyDescent="0.2">
      <c r="A356" t="s">
        <v>232</v>
      </c>
      <c r="B356" t="s">
        <v>230</v>
      </c>
      <c r="C356" t="s">
        <v>236</v>
      </c>
      <c r="D356" t="s">
        <v>19</v>
      </c>
      <c r="E356" t="s">
        <v>6</v>
      </c>
      <c r="F356" t="s">
        <v>20</v>
      </c>
      <c r="J356">
        <v>0.5</v>
      </c>
      <c r="AB356">
        <v>0</v>
      </c>
      <c r="AC356">
        <v>0</v>
      </c>
      <c r="AD356">
        <v>0</v>
      </c>
      <c r="AE356">
        <v>0</v>
      </c>
      <c r="AG356">
        <v>0.5</v>
      </c>
    </row>
    <row r="357" spans="1:35" x14ac:dyDescent="0.2">
      <c r="A357" t="s">
        <v>232</v>
      </c>
      <c r="B357" t="s">
        <v>230</v>
      </c>
      <c r="C357" t="s">
        <v>198</v>
      </c>
      <c r="D357" t="s">
        <v>5</v>
      </c>
      <c r="E357" t="s">
        <v>6</v>
      </c>
      <c r="F357" t="s">
        <v>7</v>
      </c>
      <c r="G357">
        <v>1706.4</v>
      </c>
      <c r="H357">
        <v>1979.2</v>
      </c>
      <c r="K357">
        <v>608.9</v>
      </c>
      <c r="L357">
        <v>986.1</v>
      </c>
      <c r="M357">
        <v>229.4</v>
      </c>
      <c r="N357">
        <v>380.9</v>
      </c>
      <c r="O357">
        <v>0</v>
      </c>
      <c r="P357">
        <v>1.2</v>
      </c>
      <c r="Q357">
        <v>1.4</v>
      </c>
      <c r="R357">
        <v>1.4</v>
      </c>
      <c r="S357">
        <v>1.7</v>
      </c>
      <c r="T357">
        <v>3.3</v>
      </c>
      <c r="U357">
        <v>0.8</v>
      </c>
      <c r="V357">
        <v>0.6</v>
      </c>
      <c r="AG357">
        <v>1706.4</v>
      </c>
    </row>
    <row r="358" spans="1:35" x14ac:dyDescent="0.2">
      <c r="A358" t="s">
        <v>232</v>
      </c>
      <c r="B358" t="s">
        <v>230</v>
      </c>
      <c r="C358" t="s">
        <v>198</v>
      </c>
      <c r="D358" t="s">
        <v>5</v>
      </c>
      <c r="E358" t="s">
        <v>8</v>
      </c>
      <c r="F358" t="s">
        <v>9</v>
      </c>
      <c r="G358">
        <v>47</v>
      </c>
      <c r="K358">
        <v>21.5</v>
      </c>
      <c r="L358">
        <v>20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AG358">
        <v>47</v>
      </c>
    </row>
    <row r="359" spans="1:35" x14ac:dyDescent="0.2">
      <c r="A359" t="s">
        <v>232</v>
      </c>
      <c r="B359" t="s">
        <v>230</v>
      </c>
      <c r="C359" t="s">
        <v>198</v>
      </c>
      <c r="D359" t="s">
        <v>10</v>
      </c>
      <c r="E359" t="s">
        <v>6</v>
      </c>
      <c r="F359" t="s">
        <v>11</v>
      </c>
      <c r="H359">
        <v>0.1</v>
      </c>
      <c r="L359">
        <v>0.1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AG359">
        <v>0.1</v>
      </c>
      <c r="AI359" s="1"/>
    </row>
    <row r="360" spans="1:35" x14ac:dyDescent="0.2">
      <c r="A360" t="s">
        <v>232</v>
      </c>
      <c r="B360" t="s">
        <v>230</v>
      </c>
      <c r="C360" t="s">
        <v>198</v>
      </c>
      <c r="D360" t="s">
        <v>10</v>
      </c>
      <c r="E360" t="s">
        <v>8</v>
      </c>
      <c r="F360" t="s">
        <v>12</v>
      </c>
      <c r="H360">
        <v>100.1</v>
      </c>
      <c r="K360">
        <v>277</v>
      </c>
      <c r="L360">
        <v>275</v>
      </c>
      <c r="M360">
        <v>386.5</v>
      </c>
      <c r="N360">
        <v>0.7</v>
      </c>
      <c r="O360">
        <v>0</v>
      </c>
      <c r="P360">
        <v>0.2</v>
      </c>
      <c r="Q360">
        <v>0.1</v>
      </c>
      <c r="R360">
        <v>0.1</v>
      </c>
      <c r="S360">
        <v>0</v>
      </c>
      <c r="T360">
        <v>0</v>
      </c>
      <c r="U360">
        <v>0</v>
      </c>
      <c r="V360">
        <v>0</v>
      </c>
      <c r="AG360">
        <v>100.1</v>
      </c>
      <c r="AI360" s="1"/>
    </row>
    <row r="361" spans="1:35" x14ac:dyDescent="0.2">
      <c r="A361" t="s">
        <v>232</v>
      </c>
      <c r="B361" t="s">
        <v>230</v>
      </c>
      <c r="C361" t="s">
        <v>198</v>
      </c>
      <c r="D361" t="s">
        <v>10</v>
      </c>
      <c r="E361" t="s">
        <v>13</v>
      </c>
      <c r="F361" t="s">
        <v>14</v>
      </c>
      <c r="H361">
        <v>20</v>
      </c>
      <c r="K361">
        <v>10.7</v>
      </c>
      <c r="L361">
        <v>18</v>
      </c>
      <c r="M361">
        <v>13.7</v>
      </c>
      <c r="N361">
        <v>6.9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AG361">
        <v>20</v>
      </c>
      <c r="AI361" s="1"/>
    </row>
    <row r="362" spans="1:35" x14ac:dyDescent="0.2">
      <c r="A362" t="s">
        <v>232</v>
      </c>
      <c r="B362" t="s">
        <v>230</v>
      </c>
      <c r="C362" t="s">
        <v>198</v>
      </c>
      <c r="D362" t="s">
        <v>15</v>
      </c>
      <c r="E362" t="s">
        <v>6</v>
      </c>
      <c r="F362" t="s">
        <v>16</v>
      </c>
      <c r="H362">
        <v>2.7</v>
      </c>
      <c r="M362">
        <v>4.7</v>
      </c>
      <c r="N362">
        <v>2.8</v>
      </c>
      <c r="O362">
        <v>1.2</v>
      </c>
      <c r="P362">
        <v>3.1</v>
      </c>
      <c r="Q362">
        <v>5</v>
      </c>
      <c r="R362">
        <v>2.2000000000000002</v>
      </c>
      <c r="S362">
        <v>3.3</v>
      </c>
      <c r="T362">
        <v>3.5</v>
      </c>
      <c r="U362">
        <v>3.7</v>
      </c>
      <c r="V362">
        <v>2.9</v>
      </c>
      <c r="AG362">
        <v>58.1</v>
      </c>
    </row>
    <row r="363" spans="1:35" x14ac:dyDescent="0.2">
      <c r="A363" t="s">
        <v>232</v>
      </c>
      <c r="B363" t="s">
        <v>230</v>
      </c>
      <c r="C363" t="s">
        <v>198</v>
      </c>
      <c r="D363" t="s">
        <v>15</v>
      </c>
      <c r="E363" t="s">
        <v>8</v>
      </c>
      <c r="F363" t="s">
        <v>17</v>
      </c>
      <c r="H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35" x14ac:dyDescent="0.2">
      <c r="A364" t="s">
        <v>232</v>
      </c>
      <c r="B364" t="s">
        <v>230</v>
      </c>
      <c r="C364" t="s">
        <v>198</v>
      </c>
      <c r="D364" t="s">
        <v>15</v>
      </c>
      <c r="E364" t="s">
        <v>13</v>
      </c>
      <c r="F364" t="s">
        <v>18</v>
      </c>
      <c r="U364">
        <v>0</v>
      </c>
      <c r="V364">
        <v>0</v>
      </c>
    </row>
    <row r="365" spans="1:35" x14ac:dyDescent="0.2">
      <c r="A365" t="s">
        <v>232</v>
      </c>
      <c r="B365" t="s">
        <v>230</v>
      </c>
      <c r="C365" t="s">
        <v>198</v>
      </c>
      <c r="D365" t="s">
        <v>19</v>
      </c>
      <c r="E365" t="s">
        <v>6</v>
      </c>
      <c r="F365" t="s">
        <v>20</v>
      </c>
      <c r="J365">
        <v>6</v>
      </c>
      <c r="N365">
        <v>0</v>
      </c>
      <c r="P365">
        <v>5.7</v>
      </c>
      <c r="Q365">
        <v>6.1</v>
      </c>
      <c r="R365">
        <v>0</v>
      </c>
      <c r="S365">
        <v>0</v>
      </c>
      <c r="T365">
        <v>0</v>
      </c>
      <c r="U365">
        <v>0</v>
      </c>
      <c r="V365">
        <v>0</v>
      </c>
      <c r="AG365">
        <v>6</v>
      </c>
      <c r="AI365" s="1"/>
    </row>
    <row r="366" spans="1:35" x14ac:dyDescent="0.2">
      <c r="A366" t="s">
        <v>232</v>
      </c>
      <c r="B366" t="s">
        <v>230</v>
      </c>
      <c r="C366" t="s">
        <v>199</v>
      </c>
      <c r="D366" t="s">
        <v>5</v>
      </c>
      <c r="E366" t="s">
        <v>6</v>
      </c>
      <c r="F366" t="s">
        <v>7</v>
      </c>
      <c r="G366">
        <v>2718.2</v>
      </c>
      <c r="H366">
        <v>2391.4</v>
      </c>
      <c r="I366">
        <v>343.4</v>
      </c>
      <c r="J366">
        <v>222.4</v>
      </c>
      <c r="K366">
        <v>1098</v>
      </c>
      <c r="L366">
        <v>594.29999999999995</v>
      </c>
      <c r="M366">
        <v>564.20000000000005</v>
      </c>
      <c r="N366">
        <v>353.8</v>
      </c>
      <c r="O366">
        <v>1.2</v>
      </c>
      <c r="P366">
        <v>0.4</v>
      </c>
      <c r="Q366">
        <v>0.1</v>
      </c>
      <c r="R366">
        <v>0.1</v>
      </c>
      <c r="S366">
        <v>0.3</v>
      </c>
      <c r="T366">
        <v>2.6</v>
      </c>
      <c r="U366">
        <v>0.4</v>
      </c>
      <c r="V366">
        <v>0.6</v>
      </c>
      <c r="AG366">
        <v>2718.2</v>
      </c>
    </row>
    <row r="367" spans="1:35" x14ac:dyDescent="0.2">
      <c r="A367" t="s">
        <v>232</v>
      </c>
      <c r="B367" t="s">
        <v>230</v>
      </c>
      <c r="C367" t="s">
        <v>199</v>
      </c>
      <c r="D367" t="s">
        <v>5</v>
      </c>
      <c r="E367" t="s">
        <v>8</v>
      </c>
      <c r="F367" t="s">
        <v>9</v>
      </c>
      <c r="G367">
        <v>19</v>
      </c>
      <c r="K367">
        <v>19</v>
      </c>
      <c r="L367">
        <v>0</v>
      </c>
      <c r="M367">
        <v>-9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AG367">
        <v>19</v>
      </c>
      <c r="AI367" s="1"/>
    </row>
    <row r="368" spans="1:35" x14ac:dyDescent="0.2">
      <c r="A368" t="s">
        <v>232</v>
      </c>
      <c r="B368" t="s">
        <v>230</v>
      </c>
      <c r="C368" t="s">
        <v>199</v>
      </c>
      <c r="D368" t="s">
        <v>10</v>
      </c>
      <c r="E368" t="s">
        <v>6</v>
      </c>
      <c r="F368" t="s">
        <v>11</v>
      </c>
      <c r="H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AG368">
        <v>0</v>
      </c>
    </row>
    <row r="369" spans="1:35" x14ac:dyDescent="0.2">
      <c r="A369" t="s">
        <v>232</v>
      </c>
      <c r="B369" t="s">
        <v>230</v>
      </c>
      <c r="C369" t="s">
        <v>199</v>
      </c>
      <c r="D369" t="s">
        <v>10</v>
      </c>
      <c r="E369" t="s">
        <v>8</v>
      </c>
      <c r="F369" t="s">
        <v>12</v>
      </c>
      <c r="H369">
        <v>0</v>
      </c>
      <c r="I369">
        <v>32</v>
      </c>
      <c r="J369">
        <v>21.3</v>
      </c>
      <c r="K369">
        <v>0</v>
      </c>
      <c r="L369">
        <v>0.8</v>
      </c>
      <c r="M369">
        <v>0</v>
      </c>
      <c r="N369">
        <v>0.1</v>
      </c>
      <c r="O369">
        <v>-0.6</v>
      </c>
      <c r="P369">
        <v>0</v>
      </c>
      <c r="Q369">
        <v>0.1</v>
      </c>
      <c r="R369">
        <v>0</v>
      </c>
      <c r="S369">
        <v>0.2</v>
      </c>
      <c r="T369">
        <v>0.1</v>
      </c>
      <c r="U369">
        <v>0.1</v>
      </c>
      <c r="V369">
        <v>0.2</v>
      </c>
      <c r="AG369">
        <v>0</v>
      </c>
    </row>
    <row r="370" spans="1:35" x14ac:dyDescent="0.2">
      <c r="A370" t="s">
        <v>232</v>
      </c>
      <c r="B370" t="s">
        <v>230</v>
      </c>
      <c r="C370" t="s">
        <v>199</v>
      </c>
      <c r="D370" t="s">
        <v>10</v>
      </c>
      <c r="E370" t="s">
        <v>13</v>
      </c>
      <c r="F370" t="s">
        <v>14</v>
      </c>
      <c r="H370">
        <v>101.1</v>
      </c>
      <c r="I370">
        <v>947.2</v>
      </c>
      <c r="J370">
        <v>892.5</v>
      </c>
      <c r="K370">
        <v>88.9</v>
      </c>
      <c r="L370">
        <v>80.900000000000006</v>
      </c>
      <c r="M370">
        <v>70.599999999999994</v>
      </c>
      <c r="N370">
        <v>48.6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AG370">
        <v>101.1</v>
      </c>
    </row>
    <row r="371" spans="1:35" x14ac:dyDescent="0.2">
      <c r="A371" t="s">
        <v>232</v>
      </c>
      <c r="B371" t="s">
        <v>230</v>
      </c>
      <c r="C371" t="s">
        <v>199</v>
      </c>
      <c r="D371" t="s">
        <v>15</v>
      </c>
      <c r="E371" t="s">
        <v>6</v>
      </c>
      <c r="F371" t="s">
        <v>16</v>
      </c>
      <c r="H371">
        <v>1.1000000000000001</v>
      </c>
      <c r="I371">
        <v>13.5</v>
      </c>
      <c r="J371">
        <v>16.7</v>
      </c>
      <c r="K371">
        <v>1.9</v>
      </c>
      <c r="L371">
        <v>6.2</v>
      </c>
      <c r="M371">
        <v>10.3</v>
      </c>
      <c r="N371">
        <v>16.2</v>
      </c>
      <c r="O371">
        <v>10.9</v>
      </c>
      <c r="P371">
        <v>8.6</v>
      </c>
      <c r="Q371">
        <v>7.3</v>
      </c>
      <c r="R371">
        <v>5.9</v>
      </c>
      <c r="S371">
        <v>7.3</v>
      </c>
      <c r="T371">
        <v>6.6</v>
      </c>
      <c r="U371">
        <v>6</v>
      </c>
      <c r="V371">
        <v>5.8</v>
      </c>
      <c r="AG371">
        <v>68.099999999999994</v>
      </c>
    </row>
    <row r="372" spans="1:35" x14ac:dyDescent="0.2">
      <c r="A372" t="s">
        <v>232</v>
      </c>
      <c r="B372" t="s">
        <v>230</v>
      </c>
      <c r="C372" t="s">
        <v>199</v>
      </c>
      <c r="D372" t="s">
        <v>15</v>
      </c>
      <c r="E372" t="s">
        <v>8</v>
      </c>
      <c r="F372" t="s">
        <v>17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35" x14ac:dyDescent="0.2">
      <c r="A373" t="s">
        <v>232</v>
      </c>
      <c r="B373" t="s">
        <v>230</v>
      </c>
      <c r="C373" t="s">
        <v>199</v>
      </c>
      <c r="D373" t="s">
        <v>15</v>
      </c>
      <c r="E373" t="s">
        <v>13</v>
      </c>
      <c r="F373" t="s">
        <v>18</v>
      </c>
      <c r="U373">
        <v>0</v>
      </c>
      <c r="V373">
        <v>0</v>
      </c>
    </row>
    <row r="374" spans="1:35" x14ac:dyDescent="0.2">
      <c r="A374" t="s">
        <v>232</v>
      </c>
      <c r="B374" t="s">
        <v>230</v>
      </c>
      <c r="C374" t="s">
        <v>199</v>
      </c>
      <c r="D374" t="s">
        <v>19</v>
      </c>
      <c r="E374" t="s">
        <v>6</v>
      </c>
      <c r="F374" t="s">
        <v>20</v>
      </c>
      <c r="J374">
        <v>0</v>
      </c>
      <c r="K374">
        <v>0</v>
      </c>
      <c r="L374">
        <v>2.7</v>
      </c>
      <c r="M374">
        <v>0.2</v>
      </c>
      <c r="N374">
        <v>0.6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AG374">
        <v>0</v>
      </c>
      <c r="AI374" s="1"/>
    </row>
    <row r="375" spans="1:35" x14ac:dyDescent="0.2">
      <c r="A375" t="s">
        <v>232</v>
      </c>
      <c r="B375" t="s">
        <v>230</v>
      </c>
      <c r="C375" t="s">
        <v>200</v>
      </c>
      <c r="D375" t="s">
        <v>5</v>
      </c>
      <c r="E375" t="s">
        <v>6</v>
      </c>
      <c r="F375" t="s">
        <v>7</v>
      </c>
    </row>
    <row r="376" spans="1:35" x14ac:dyDescent="0.2">
      <c r="A376" t="s">
        <v>232</v>
      </c>
      <c r="B376" t="s">
        <v>230</v>
      </c>
      <c r="C376" t="s">
        <v>200</v>
      </c>
      <c r="D376" t="s">
        <v>5</v>
      </c>
      <c r="E376" t="s">
        <v>8</v>
      </c>
      <c r="F376" t="s">
        <v>9</v>
      </c>
    </row>
    <row r="377" spans="1:35" x14ac:dyDescent="0.2">
      <c r="A377" t="s">
        <v>232</v>
      </c>
      <c r="B377" t="s">
        <v>230</v>
      </c>
      <c r="C377" t="s">
        <v>200</v>
      </c>
      <c r="D377" t="s">
        <v>10</v>
      </c>
      <c r="E377" t="s">
        <v>6</v>
      </c>
      <c r="F377" t="s">
        <v>11</v>
      </c>
    </row>
    <row r="378" spans="1:35" x14ac:dyDescent="0.2">
      <c r="A378" t="s">
        <v>232</v>
      </c>
      <c r="B378" t="s">
        <v>230</v>
      </c>
      <c r="C378" t="s">
        <v>200</v>
      </c>
      <c r="D378" t="s">
        <v>10</v>
      </c>
      <c r="E378" t="s">
        <v>8</v>
      </c>
      <c r="F378" t="s">
        <v>12</v>
      </c>
    </row>
    <row r="379" spans="1:35" x14ac:dyDescent="0.2">
      <c r="A379" t="s">
        <v>232</v>
      </c>
      <c r="B379" t="s">
        <v>230</v>
      </c>
      <c r="C379" t="s">
        <v>200</v>
      </c>
      <c r="D379" t="s">
        <v>10</v>
      </c>
      <c r="E379" t="s">
        <v>13</v>
      </c>
      <c r="F379" t="s">
        <v>14</v>
      </c>
    </row>
    <row r="380" spans="1:35" x14ac:dyDescent="0.2">
      <c r="A380" t="s">
        <v>232</v>
      </c>
      <c r="B380" t="s">
        <v>230</v>
      </c>
      <c r="C380" t="s">
        <v>200</v>
      </c>
      <c r="D380" t="s">
        <v>15</v>
      </c>
      <c r="E380" t="s">
        <v>6</v>
      </c>
      <c r="F380" t="s">
        <v>16</v>
      </c>
    </row>
    <row r="381" spans="1:35" x14ac:dyDescent="0.2">
      <c r="A381" t="s">
        <v>232</v>
      </c>
      <c r="B381" t="s">
        <v>230</v>
      </c>
      <c r="C381" t="s">
        <v>200</v>
      </c>
      <c r="D381" t="s">
        <v>15</v>
      </c>
      <c r="E381" t="s">
        <v>8</v>
      </c>
      <c r="F381" t="s">
        <v>17</v>
      </c>
    </row>
    <row r="382" spans="1:35" x14ac:dyDescent="0.2">
      <c r="A382" t="s">
        <v>232</v>
      </c>
      <c r="B382" t="s">
        <v>230</v>
      </c>
      <c r="C382" t="s">
        <v>200</v>
      </c>
      <c r="D382" t="s">
        <v>15</v>
      </c>
      <c r="E382" t="s">
        <v>13</v>
      </c>
      <c r="F382" t="s">
        <v>18</v>
      </c>
    </row>
    <row r="383" spans="1:35" x14ac:dyDescent="0.2">
      <c r="A383" t="s">
        <v>232</v>
      </c>
      <c r="B383" t="s">
        <v>230</v>
      </c>
      <c r="C383" t="s">
        <v>200</v>
      </c>
      <c r="D383" t="s">
        <v>19</v>
      </c>
      <c r="E383" t="s">
        <v>6</v>
      </c>
      <c r="F383" t="s">
        <v>20</v>
      </c>
    </row>
    <row r="384" spans="1:35" x14ac:dyDescent="0.2">
      <c r="A384" t="s">
        <v>232</v>
      </c>
      <c r="B384" t="s">
        <v>230</v>
      </c>
      <c r="C384" t="s">
        <v>201</v>
      </c>
      <c r="D384" t="s">
        <v>5</v>
      </c>
      <c r="E384" t="s">
        <v>6</v>
      </c>
      <c r="F384" t="s">
        <v>7</v>
      </c>
      <c r="G384">
        <v>4962</v>
      </c>
      <c r="H384">
        <v>2552.1999999999998</v>
      </c>
      <c r="I384">
        <v>1818</v>
      </c>
      <c r="J384">
        <v>1118.7</v>
      </c>
      <c r="K384">
        <v>1159.5999999999999</v>
      </c>
      <c r="L384">
        <v>685.6</v>
      </c>
      <c r="M384">
        <v>215.4</v>
      </c>
      <c r="AG384">
        <v>4962</v>
      </c>
      <c r="AI384" s="1"/>
    </row>
    <row r="385" spans="1:35" x14ac:dyDescent="0.2">
      <c r="A385" t="s">
        <v>232</v>
      </c>
      <c r="B385" t="s">
        <v>230</v>
      </c>
      <c r="C385" t="s">
        <v>201</v>
      </c>
      <c r="D385" t="s">
        <v>5</v>
      </c>
      <c r="E385" t="s">
        <v>8</v>
      </c>
      <c r="F385" t="s">
        <v>9</v>
      </c>
      <c r="G385">
        <v>1831</v>
      </c>
      <c r="H385">
        <v>-320</v>
      </c>
      <c r="I385">
        <v>396</v>
      </c>
      <c r="J385">
        <v>259</v>
      </c>
      <c r="K385">
        <v>270</v>
      </c>
      <c r="L385">
        <v>69</v>
      </c>
      <c r="M385">
        <v>6</v>
      </c>
      <c r="AG385">
        <v>1831</v>
      </c>
    </row>
    <row r="386" spans="1:35" x14ac:dyDescent="0.2">
      <c r="A386" t="s">
        <v>232</v>
      </c>
      <c r="B386" t="s">
        <v>230</v>
      </c>
      <c r="C386" t="s">
        <v>201</v>
      </c>
      <c r="D386" t="s">
        <v>10</v>
      </c>
      <c r="E386" t="s">
        <v>6</v>
      </c>
      <c r="F386" t="s">
        <v>11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AG386">
        <v>0</v>
      </c>
    </row>
    <row r="387" spans="1:35" x14ac:dyDescent="0.2">
      <c r="A387" t="s">
        <v>232</v>
      </c>
      <c r="B387" t="s">
        <v>230</v>
      </c>
      <c r="C387" t="s">
        <v>201</v>
      </c>
      <c r="D387" t="s">
        <v>10</v>
      </c>
      <c r="E387" t="s">
        <v>8</v>
      </c>
      <c r="F387" t="s">
        <v>12</v>
      </c>
      <c r="H387">
        <v>176</v>
      </c>
      <c r="I387">
        <v>154</v>
      </c>
      <c r="J387">
        <v>0</v>
      </c>
      <c r="K387">
        <v>0</v>
      </c>
      <c r="L387">
        <v>103.4</v>
      </c>
      <c r="M387">
        <v>2.2000000000000002</v>
      </c>
      <c r="AG387">
        <v>176</v>
      </c>
      <c r="AI387" s="1"/>
    </row>
    <row r="388" spans="1:35" x14ac:dyDescent="0.2">
      <c r="A388" t="s">
        <v>232</v>
      </c>
      <c r="B388" t="s">
        <v>230</v>
      </c>
      <c r="C388" t="s">
        <v>201</v>
      </c>
      <c r="D388" t="s">
        <v>10</v>
      </c>
      <c r="E388" t="s">
        <v>13</v>
      </c>
      <c r="F388" t="s">
        <v>14</v>
      </c>
      <c r="H388">
        <v>134</v>
      </c>
      <c r="I388">
        <v>139</v>
      </c>
      <c r="J388">
        <v>145.9</v>
      </c>
      <c r="K388">
        <v>145.9</v>
      </c>
      <c r="L388">
        <v>65</v>
      </c>
      <c r="M388">
        <v>73.400000000000006</v>
      </c>
      <c r="AG388">
        <v>134</v>
      </c>
    </row>
    <row r="389" spans="1:35" x14ac:dyDescent="0.2">
      <c r="A389" t="s">
        <v>232</v>
      </c>
      <c r="B389" t="s">
        <v>230</v>
      </c>
      <c r="C389" t="s">
        <v>201</v>
      </c>
      <c r="D389" t="s">
        <v>15</v>
      </c>
      <c r="E389" t="s">
        <v>6</v>
      </c>
      <c r="F389" t="s">
        <v>16</v>
      </c>
      <c r="H389">
        <v>85.7</v>
      </c>
      <c r="I389">
        <v>114.3</v>
      </c>
      <c r="J389">
        <v>108.5</v>
      </c>
      <c r="K389">
        <v>108.5</v>
      </c>
      <c r="L389">
        <v>114.3</v>
      </c>
      <c r="M389">
        <v>108</v>
      </c>
      <c r="AG389">
        <v>157.19999999999999</v>
      </c>
    </row>
    <row r="390" spans="1:35" x14ac:dyDescent="0.2">
      <c r="A390" t="s">
        <v>232</v>
      </c>
      <c r="B390" t="s">
        <v>230</v>
      </c>
      <c r="C390" t="s">
        <v>201</v>
      </c>
      <c r="D390" t="s">
        <v>15</v>
      </c>
      <c r="E390" t="s">
        <v>8</v>
      </c>
      <c r="F390" t="s">
        <v>17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35" x14ac:dyDescent="0.2">
      <c r="A391" t="s">
        <v>232</v>
      </c>
      <c r="B391" t="s">
        <v>230</v>
      </c>
      <c r="C391" t="s">
        <v>201</v>
      </c>
      <c r="D391" t="s">
        <v>15</v>
      </c>
      <c r="E391" t="s">
        <v>13</v>
      </c>
      <c r="F391" t="s">
        <v>18</v>
      </c>
    </row>
    <row r="392" spans="1:35" x14ac:dyDescent="0.2">
      <c r="A392" t="s">
        <v>232</v>
      </c>
      <c r="B392" t="s">
        <v>230</v>
      </c>
      <c r="C392" t="s">
        <v>201</v>
      </c>
      <c r="D392" t="s">
        <v>19</v>
      </c>
      <c r="E392" t="s">
        <v>6</v>
      </c>
      <c r="F392" t="s">
        <v>20</v>
      </c>
      <c r="J392">
        <v>16.2</v>
      </c>
      <c r="K392">
        <v>7.9</v>
      </c>
      <c r="L392">
        <v>13.8</v>
      </c>
      <c r="M392">
        <v>13.2</v>
      </c>
      <c r="AG392">
        <v>16.2</v>
      </c>
    </row>
    <row r="393" spans="1:35" x14ac:dyDescent="0.2">
      <c r="A393" t="s">
        <v>232</v>
      </c>
      <c r="B393" t="s">
        <v>230</v>
      </c>
      <c r="C393" t="s">
        <v>202</v>
      </c>
      <c r="D393" t="s">
        <v>5</v>
      </c>
      <c r="E393" t="s">
        <v>6</v>
      </c>
      <c r="F393" t="s">
        <v>7</v>
      </c>
      <c r="G393">
        <v>7960</v>
      </c>
      <c r="H393">
        <v>4023</v>
      </c>
      <c r="I393">
        <v>2920.2</v>
      </c>
      <c r="J393">
        <v>2186</v>
      </c>
      <c r="K393">
        <v>1561.7</v>
      </c>
      <c r="L393">
        <v>1206</v>
      </c>
      <c r="M393">
        <v>741.3</v>
      </c>
      <c r="N393">
        <v>274.8</v>
      </c>
      <c r="O393">
        <v>-43.3</v>
      </c>
      <c r="P393">
        <v>-40.9</v>
      </c>
      <c r="Q393">
        <v>-28.1</v>
      </c>
      <c r="R393">
        <v>-4.5</v>
      </c>
      <c r="S393">
        <v>-5.8</v>
      </c>
      <c r="T393">
        <v>-1.6</v>
      </c>
      <c r="U393">
        <v>-3.4</v>
      </c>
      <c r="V393">
        <v>-9.1</v>
      </c>
      <c r="W393">
        <v>-19</v>
      </c>
      <c r="X393">
        <v>-30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0.1</v>
      </c>
      <c r="AG393">
        <v>7960</v>
      </c>
    </row>
    <row r="394" spans="1:35" x14ac:dyDescent="0.2">
      <c r="A394" t="s">
        <v>232</v>
      </c>
      <c r="B394" t="s">
        <v>230</v>
      </c>
      <c r="C394" t="s">
        <v>202</v>
      </c>
      <c r="D394" t="s">
        <v>5</v>
      </c>
      <c r="E394" t="s">
        <v>8</v>
      </c>
      <c r="F394" t="s">
        <v>9</v>
      </c>
      <c r="G394">
        <v>1050</v>
      </c>
      <c r="H394">
        <v>706</v>
      </c>
      <c r="I394">
        <v>473.4</v>
      </c>
      <c r="J394">
        <v>351.8</v>
      </c>
      <c r="K394">
        <v>16.5</v>
      </c>
      <c r="L394">
        <v>140</v>
      </c>
      <c r="M394">
        <v>42</v>
      </c>
      <c r="N394">
        <v>20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G394">
        <v>1050</v>
      </c>
    </row>
    <row r="395" spans="1:35" x14ac:dyDescent="0.2">
      <c r="A395" t="s">
        <v>232</v>
      </c>
      <c r="B395" t="s">
        <v>230</v>
      </c>
      <c r="C395" t="s">
        <v>202</v>
      </c>
      <c r="D395" t="s">
        <v>10</v>
      </c>
      <c r="E395" t="s">
        <v>6</v>
      </c>
      <c r="F395" t="s">
        <v>11</v>
      </c>
      <c r="H395">
        <v>0.9</v>
      </c>
      <c r="J395">
        <v>0.2</v>
      </c>
      <c r="K395">
        <v>0.2</v>
      </c>
      <c r="L395">
        <v>0</v>
      </c>
      <c r="M395">
        <v>0.1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G395">
        <v>0.9</v>
      </c>
    </row>
    <row r="396" spans="1:35" x14ac:dyDescent="0.2">
      <c r="A396" t="s">
        <v>232</v>
      </c>
      <c r="B396" t="s">
        <v>230</v>
      </c>
      <c r="C396" t="s">
        <v>202</v>
      </c>
      <c r="D396" t="s">
        <v>10</v>
      </c>
      <c r="E396" t="s">
        <v>8</v>
      </c>
      <c r="F396" t="s">
        <v>12</v>
      </c>
      <c r="H396">
        <v>4.7</v>
      </c>
      <c r="J396">
        <v>0</v>
      </c>
      <c r="K396">
        <v>12.1</v>
      </c>
      <c r="L396">
        <v>2.5</v>
      </c>
      <c r="M396">
        <v>1.7</v>
      </c>
      <c r="N396">
        <v>-11</v>
      </c>
      <c r="O396">
        <v>4</v>
      </c>
      <c r="P396">
        <v>3</v>
      </c>
      <c r="Q396">
        <v>1.3</v>
      </c>
      <c r="R396">
        <v>0</v>
      </c>
      <c r="S396">
        <v>3.6</v>
      </c>
      <c r="T396">
        <v>2.2000000000000002</v>
      </c>
      <c r="U396">
        <v>3.3</v>
      </c>
      <c r="V396">
        <v>2.4</v>
      </c>
      <c r="W396">
        <v>2.7</v>
      </c>
      <c r="X396">
        <v>1.9</v>
      </c>
      <c r="Y396">
        <v>0.8</v>
      </c>
      <c r="Z396">
        <v>0.6</v>
      </c>
      <c r="AA396">
        <v>1</v>
      </c>
      <c r="AB396">
        <v>2.4</v>
      </c>
      <c r="AC396">
        <v>0.6</v>
      </c>
      <c r="AD396">
        <v>1.3</v>
      </c>
      <c r="AE396">
        <v>0.8</v>
      </c>
      <c r="AG396">
        <v>4.7</v>
      </c>
    </row>
    <row r="397" spans="1:35" x14ac:dyDescent="0.2">
      <c r="A397" t="s">
        <v>232</v>
      </c>
      <c r="B397" t="s">
        <v>230</v>
      </c>
      <c r="C397" t="s">
        <v>202</v>
      </c>
      <c r="D397" t="s">
        <v>10</v>
      </c>
      <c r="E397" t="s">
        <v>13</v>
      </c>
      <c r="F397" t="s">
        <v>14</v>
      </c>
      <c r="H397">
        <v>348.3</v>
      </c>
      <c r="J397">
        <v>240</v>
      </c>
      <c r="K397">
        <v>231.4</v>
      </c>
      <c r="L397">
        <v>142.30000000000001</v>
      </c>
      <c r="M397">
        <v>74.8</v>
      </c>
      <c r="N397">
        <v>25</v>
      </c>
      <c r="O397">
        <v>-0.4</v>
      </c>
      <c r="P397">
        <v>0.1</v>
      </c>
      <c r="Q397">
        <v>0.2</v>
      </c>
      <c r="R397">
        <v>0.1</v>
      </c>
      <c r="S397">
        <v>0.1</v>
      </c>
      <c r="T397">
        <v>0.1</v>
      </c>
      <c r="U397">
        <v>0</v>
      </c>
      <c r="V397">
        <v>0.1</v>
      </c>
      <c r="W397">
        <v>0.1</v>
      </c>
      <c r="X397">
        <v>-0.1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G397">
        <v>348.3</v>
      </c>
    </row>
    <row r="398" spans="1:35" x14ac:dyDescent="0.2">
      <c r="A398" t="s">
        <v>232</v>
      </c>
      <c r="B398" t="s">
        <v>230</v>
      </c>
      <c r="C398" t="s">
        <v>202</v>
      </c>
      <c r="D398" t="s">
        <v>15</v>
      </c>
      <c r="E398" t="s">
        <v>6</v>
      </c>
      <c r="F398" t="s">
        <v>16</v>
      </c>
      <c r="H398">
        <v>17.899999999999999</v>
      </c>
      <c r="J398">
        <v>79.400000000000006</v>
      </c>
      <c r="K398">
        <v>81.099999999999994</v>
      </c>
      <c r="L398">
        <v>75.900000000000006</v>
      </c>
      <c r="M398">
        <v>74.2</v>
      </c>
      <c r="N398">
        <v>57.5</v>
      </c>
      <c r="O398">
        <v>40.1</v>
      </c>
      <c r="P398">
        <v>38.6</v>
      </c>
      <c r="Q398">
        <v>30.8</v>
      </c>
      <c r="R398">
        <v>22.2</v>
      </c>
      <c r="S398">
        <v>16.8</v>
      </c>
      <c r="T398">
        <v>14.5</v>
      </c>
      <c r="U398">
        <v>14.3</v>
      </c>
      <c r="V398">
        <v>16.5</v>
      </c>
      <c r="W398">
        <v>10.9</v>
      </c>
      <c r="X398">
        <v>9.5</v>
      </c>
      <c r="Y398">
        <v>7.5</v>
      </c>
      <c r="Z398">
        <v>9.1</v>
      </c>
      <c r="AA398">
        <v>9</v>
      </c>
      <c r="AB398">
        <v>9.6</v>
      </c>
      <c r="AC398">
        <v>1</v>
      </c>
      <c r="AD398">
        <v>0.05</v>
      </c>
      <c r="AE398">
        <v>0</v>
      </c>
      <c r="AG398">
        <v>130.5</v>
      </c>
    </row>
    <row r="399" spans="1:35" x14ac:dyDescent="0.2">
      <c r="A399" t="s">
        <v>232</v>
      </c>
      <c r="B399" t="s">
        <v>230</v>
      </c>
      <c r="C399" t="s">
        <v>202</v>
      </c>
      <c r="D399" t="s">
        <v>15</v>
      </c>
      <c r="E399" t="s">
        <v>8</v>
      </c>
      <c r="F399" t="s">
        <v>17</v>
      </c>
      <c r="H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5" x14ac:dyDescent="0.2">
      <c r="A400" t="s">
        <v>232</v>
      </c>
      <c r="B400" t="s">
        <v>230</v>
      </c>
      <c r="C400" t="s">
        <v>202</v>
      </c>
      <c r="D400" t="s">
        <v>15</v>
      </c>
      <c r="E400" t="s">
        <v>13</v>
      </c>
      <c r="F400" t="s">
        <v>18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5" x14ac:dyDescent="0.2">
      <c r="A401" t="s">
        <v>232</v>
      </c>
      <c r="B401" t="s">
        <v>230</v>
      </c>
      <c r="C401" t="s">
        <v>202</v>
      </c>
      <c r="D401" t="s">
        <v>19</v>
      </c>
      <c r="E401" t="s">
        <v>6</v>
      </c>
      <c r="F401" t="s">
        <v>20</v>
      </c>
      <c r="J401">
        <v>25.8</v>
      </c>
      <c r="K401">
        <v>0</v>
      </c>
      <c r="L401">
        <v>19.2</v>
      </c>
      <c r="M401">
        <v>16.2</v>
      </c>
      <c r="N401">
        <v>14.4</v>
      </c>
      <c r="O401">
        <v>13</v>
      </c>
      <c r="P401">
        <v>10.199999999999999</v>
      </c>
      <c r="Q401">
        <v>11.7</v>
      </c>
      <c r="R401">
        <v>7.6</v>
      </c>
      <c r="S401">
        <v>15.5</v>
      </c>
      <c r="T401">
        <v>12</v>
      </c>
      <c r="U401">
        <v>12</v>
      </c>
      <c r="V401">
        <v>6.3</v>
      </c>
      <c r="W401">
        <v>7.4</v>
      </c>
      <c r="X401">
        <v>2.6</v>
      </c>
      <c r="Y401">
        <v>2.2999999999999998</v>
      </c>
      <c r="Z401">
        <v>-0.2</v>
      </c>
      <c r="AA401">
        <v>0</v>
      </c>
      <c r="AB401">
        <v>0</v>
      </c>
      <c r="AC401">
        <v>0</v>
      </c>
      <c r="AD401">
        <v>0</v>
      </c>
      <c r="AE401">
        <v>0</v>
      </c>
      <c r="AG401">
        <v>25.8</v>
      </c>
    </row>
    <row r="402" spans="1:35" x14ac:dyDescent="0.2">
      <c r="A402" t="s">
        <v>232</v>
      </c>
      <c r="B402" t="s">
        <v>230</v>
      </c>
      <c r="C402" t="s">
        <v>203</v>
      </c>
      <c r="D402" t="s">
        <v>5</v>
      </c>
      <c r="E402" t="s">
        <v>6</v>
      </c>
      <c r="F402" t="s">
        <v>7</v>
      </c>
      <c r="G402">
        <v>211</v>
      </c>
      <c r="H402">
        <v>644.4</v>
      </c>
      <c r="J402">
        <v>91.3</v>
      </c>
      <c r="N402">
        <v>31.7</v>
      </c>
      <c r="O402">
        <v>34.9</v>
      </c>
      <c r="P402">
        <v>48.2</v>
      </c>
      <c r="Q402">
        <v>56.3</v>
      </c>
      <c r="R402">
        <v>50.7</v>
      </c>
      <c r="S402">
        <v>28</v>
      </c>
      <c r="T402">
        <v>28.3</v>
      </c>
      <c r="U402">
        <v>11.8</v>
      </c>
      <c r="V402">
        <v>4.7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211</v>
      </c>
    </row>
    <row r="403" spans="1:35" x14ac:dyDescent="0.2">
      <c r="A403" t="s">
        <v>232</v>
      </c>
      <c r="B403" t="s">
        <v>230</v>
      </c>
      <c r="C403" t="s">
        <v>203</v>
      </c>
      <c r="D403" t="s">
        <v>5</v>
      </c>
      <c r="E403" t="s">
        <v>8</v>
      </c>
      <c r="F403" t="s">
        <v>9</v>
      </c>
      <c r="G403">
        <v>0</v>
      </c>
      <c r="H403">
        <v>0</v>
      </c>
      <c r="J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5" x14ac:dyDescent="0.2">
      <c r="A404" t="s">
        <v>232</v>
      </c>
      <c r="B404" t="s">
        <v>230</v>
      </c>
      <c r="C404" t="s">
        <v>203</v>
      </c>
      <c r="D404" t="s">
        <v>10</v>
      </c>
      <c r="E404" t="s">
        <v>6</v>
      </c>
      <c r="F404" t="s">
        <v>11</v>
      </c>
      <c r="G404">
        <v>0</v>
      </c>
      <c r="H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5" x14ac:dyDescent="0.2">
      <c r="A405" t="s">
        <v>232</v>
      </c>
      <c r="B405" t="s">
        <v>230</v>
      </c>
      <c r="C405" t="s">
        <v>203</v>
      </c>
      <c r="D405" t="s">
        <v>10</v>
      </c>
      <c r="E405" t="s">
        <v>8</v>
      </c>
      <c r="F405" t="s">
        <v>12</v>
      </c>
      <c r="G405">
        <v>0</v>
      </c>
      <c r="H405">
        <v>0</v>
      </c>
      <c r="J405">
        <v>0</v>
      </c>
      <c r="N405">
        <v>0.3</v>
      </c>
      <c r="O405">
        <v>0</v>
      </c>
      <c r="P405">
        <v>0.1</v>
      </c>
      <c r="Q405">
        <v>0.1</v>
      </c>
      <c r="R405">
        <v>0.1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5" x14ac:dyDescent="0.2">
      <c r="A406" t="s">
        <v>232</v>
      </c>
      <c r="B406" t="s">
        <v>230</v>
      </c>
      <c r="C406" t="s">
        <v>203</v>
      </c>
      <c r="D406" t="s">
        <v>10</v>
      </c>
      <c r="E406" t="s">
        <v>13</v>
      </c>
      <c r="F406" t="s">
        <v>14</v>
      </c>
      <c r="G406">
        <v>0</v>
      </c>
      <c r="H406">
        <v>0</v>
      </c>
      <c r="J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5" x14ac:dyDescent="0.2">
      <c r="A407" t="s">
        <v>232</v>
      </c>
      <c r="B407" t="s">
        <v>230</v>
      </c>
      <c r="C407" t="s">
        <v>203</v>
      </c>
      <c r="D407" t="s">
        <v>15</v>
      </c>
      <c r="E407" t="s">
        <v>6</v>
      </c>
      <c r="F407" t="s">
        <v>16</v>
      </c>
      <c r="G407">
        <v>0.6</v>
      </c>
      <c r="H407">
        <v>0.7</v>
      </c>
      <c r="J407">
        <v>1.1000000000000001</v>
      </c>
      <c r="N407">
        <v>0.7</v>
      </c>
      <c r="O407">
        <v>1.2</v>
      </c>
      <c r="P407">
        <v>1.7</v>
      </c>
      <c r="Q407">
        <v>1.8</v>
      </c>
      <c r="R407">
        <v>1.6</v>
      </c>
      <c r="S407">
        <v>0.7</v>
      </c>
      <c r="T407">
        <v>1.1000000000000001</v>
      </c>
      <c r="U407">
        <v>0.8</v>
      </c>
      <c r="V407">
        <v>1.2</v>
      </c>
      <c r="W407">
        <v>3.1</v>
      </c>
      <c r="X407">
        <v>3.5</v>
      </c>
      <c r="Y407">
        <v>3.6</v>
      </c>
      <c r="Z407">
        <v>3.8</v>
      </c>
      <c r="AA407">
        <v>3.9</v>
      </c>
      <c r="AB407">
        <v>2.6</v>
      </c>
      <c r="AC407">
        <v>2.8</v>
      </c>
      <c r="AD407">
        <v>2.9</v>
      </c>
      <c r="AE407">
        <v>3.03</v>
      </c>
      <c r="AF407">
        <v>2.2799999999999998</v>
      </c>
      <c r="AG407">
        <v>18.7</v>
      </c>
    </row>
    <row r="408" spans="1:35" x14ac:dyDescent="0.2">
      <c r="A408" t="s">
        <v>232</v>
      </c>
      <c r="B408" t="s">
        <v>230</v>
      </c>
      <c r="C408" t="s">
        <v>203</v>
      </c>
      <c r="D408" t="s">
        <v>15</v>
      </c>
      <c r="E408" t="s">
        <v>8</v>
      </c>
      <c r="F408" t="s">
        <v>17</v>
      </c>
      <c r="G408">
        <v>0</v>
      </c>
      <c r="H408">
        <v>0</v>
      </c>
      <c r="J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I408" s="1"/>
    </row>
    <row r="409" spans="1:35" x14ac:dyDescent="0.2">
      <c r="A409" t="s">
        <v>232</v>
      </c>
      <c r="B409" t="s">
        <v>230</v>
      </c>
      <c r="C409" t="s">
        <v>203</v>
      </c>
      <c r="D409" t="s">
        <v>15</v>
      </c>
      <c r="E409" t="s">
        <v>13</v>
      </c>
      <c r="F409" t="s">
        <v>18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I409" s="1"/>
    </row>
    <row r="410" spans="1:35" x14ac:dyDescent="0.2">
      <c r="A410" t="s">
        <v>232</v>
      </c>
      <c r="B410" t="s">
        <v>230</v>
      </c>
      <c r="C410" t="s">
        <v>203</v>
      </c>
      <c r="D410" t="s">
        <v>19</v>
      </c>
      <c r="E410" t="s">
        <v>6</v>
      </c>
      <c r="F410" t="s">
        <v>20</v>
      </c>
      <c r="G410">
        <v>1.5</v>
      </c>
      <c r="H410">
        <v>0</v>
      </c>
      <c r="J410">
        <v>0.9</v>
      </c>
      <c r="N410">
        <v>0</v>
      </c>
      <c r="O410">
        <v>2.1</v>
      </c>
      <c r="P410">
        <v>1.6</v>
      </c>
      <c r="Q410">
        <v>1.9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0.9</v>
      </c>
    </row>
    <row r="411" spans="1:35" x14ac:dyDescent="0.2">
      <c r="A411" t="s">
        <v>232</v>
      </c>
      <c r="B411" t="s">
        <v>230</v>
      </c>
      <c r="C411" t="s">
        <v>204</v>
      </c>
      <c r="D411" t="s">
        <v>5</v>
      </c>
      <c r="E411" t="s">
        <v>6</v>
      </c>
      <c r="F411" t="s">
        <v>7</v>
      </c>
      <c r="G411">
        <v>4725.2</v>
      </c>
      <c r="H411">
        <v>4518</v>
      </c>
      <c r="I411">
        <v>4518</v>
      </c>
      <c r="J411">
        <v>4518</v>
      </c>
      <c r="K411">
        <v>3432.2</v>
      </c>
      <c r="L411">
        <v>1703.4</v>
      </c>
      <c r="M411">
        <v>2420.9</v>
      </c>
      <c r="N411">
        <v>746.3</v>
      </c>
      <c r="O411">
        <v>1401</v>
      </c>
      <c r="P411">
        <v>1404.7</v>
      </c>
      <c r="Q411">
        <v>1100.7</v>
      </c>
      <c r="R411">
        <v>951.2</v>
      </c>
      <c r="S411">
        <v>838.7</v>
      </c>
      <c r="T411">
        <v>1076.5</v>
      </c>
      <c r="U411">
        <v>119.7</v>
      </c>
      <c r="V411">
        <v>77.8</v>
      </c>
      <c r="W411">
        <v>80</v>
      </c>
      <c r="X411">
        <v>53.1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4725.2</v>
      </c>
    </row>
    <row r="412" spans="1:35" x14ac:dyDescent="0.2">
      <c r="A412" t="s">
        <v>232</v>
      </c>
      <c r="B412" t="s">
        <v>230</v>
      </c>
      <c r="C412" t="s">
        <v>204</v>
      </c>
      <c r="D412" t="s">
        <v>5</v>
      </c>
      <c r="E412" t="s">
        <v>8</v>
      </c>
      <c r="F412" t="s">
        <v>9</v>
      </c>
      <c r="G412">
        <v>258</v>
      </c>
      <c r="H412">
        <v>0</v>
      </c>
      <c r="I412">
        <v>0</v>
      </c>
      <c r="J412">
        <v>0</v>
      </c>
      <c r="K412">
        <v>18</v>
      </c>
      <c r="L412">
        <v>0</v>
      </c>
      <c r="M412">
        <v>0</v>
      </c>
      <c r="N412">
        <v>0</v>
      </c>
      <c r="O412">
        <v>63.6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258</v>
      </c>
    </row>
    <row r="413" spans="1:35" x14ac:dyDescent="0.2">
      <c r="A413" t="s">
        <v>232</v>
      </c>
      <c r="B413" t="s">
        <v>230</v>
      </c>
      <c r="C413" t="s">
        <v>204</v>
      </c>
      <c r="D413" t="s">
        <v>10</v>
      </c>
      <c r="E413" t="s">
        <v>6</v>
      </c>
      <c r="F413" t="s">
        <v>11</v>
      </c>
      <c r="H413">
        <v>10</v>
      </c>
      <c r="I413">
        <v>10</v>
      </c>
      <c r="J413">
        <v>10</v>
      </c>
      <c r="K413">
        <v>8</v>
      </c>
      <c r="L413">
        <v>3</v>
      </c>
      <c r="M413">
        <v>2</v>
      </c>
      <c r="N413">
        <v>15.6</v>
      </c>
      <c r="O413">
        <v>0.8</v>
      </c>
      <c r="P413">
        <v>1.8</v>
      </c>
      <c r="Q413">
        <v>13.1</v>
      </c>
      <c r="R413">
        <v>3.1</v>
      </c>
      <c r="S413">
        <v>0.3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10</v>
      </c>
    </row>
    <row r="414" spans="1:35" x14ac:dyDescent="0.2">
      <c r="A414" t="s">
        <v>232</v>
      </c>
      <c r="B414" t="s">
        <v>230</v>
      </c>
      <c r="C414" t="s">
        <v>204</v>
      </c>
      <c r="D414" t="s">
        <v>10</v>
      </c>
      <c r="E414" t="s">
        <v>8</v>
      </c>
      <c r="F414" t="s">
        <v>12</v>
      </c>
      <c r="H414">
        <v>0</v>
      </c>
      <c r="I414">
        <v>0</v>
      </c>
      <c r="J414">
        <v>0</v>
      </c>
      <c r="K414">
        <v>0</v>
      </c>
      <c r="L414">
        <v>14.3</v>
      </c>
      <c r="M414">
        <v>33.1</v>
      </c>
      <c r="N414">
        <v>0</v>
      </c>
      <c r="O414">
        <v>3.3</v>
      </c>
      <c r="P414">
        <v>-2178.6</v>
      </c>
      <c r="Q414">
        <v>2820.7</v>
      </c>
      <c r="R414">
        <v>0.7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5" x14ac:dyDescent="0.2">
      <c r="A415" t="s">
        <v>232</v>
      </c>
      <c r="B415" t="s">
        <v>230</v>
      </c>
      <c r="C415" t="s">
        <v>204</v>
      </c>
      <c r="D415" t="s">
        <v>10</v>
      </c>
      <c r="E415" t="s">
        <v>13</v>
      </c>
      <c r="F415" t="s">
        <v>14</v>
      </c>
      <c r="H415">
        <v>0</v>
      </c>
      <c r="I415">
        <v>0</v>
      </c>
      <c r="J415">
        <v>0</v>
      </c>
      <c r="K415">
        <v>0.8</v>
      </c>
      <c r="L415">
        <v>0.1</v>
      </c>
      <c r="M415">
        <v>4.5999999999999996</v>
      </c>
      <c r="N415">
        <v>5.8</v>
      </c>
      <c r="O415">
        <v>4.7</v>
      </c>
      <c r="P415">
        <v>0.2</v>
      </c>
      <c r="Q415">
        <v>0</v>
      </c>
      <c r="R415">
        <v>0.2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5" x14ac:dyDescent="0.2">
      <c r="A416" t="s">
        <v>232</v>
      </c>
      <c r="B416" t="s">
        <v>230</v>
      </c>
      <c r="C416" t="s">
        <v>204</v>
      </c>
      <c r="D416" t="s">
        <v>15</v>
      </c>
      <c r="E416" t="s">
        <v>6</v>
      </c>
      <c r="F416" t="s">
        <v>16</v>
      </c>
      <c r="H416">
        <v>37.700000000000003</v>
      </c>
      <c r="I416">
        <v>37.700000000000003</v>
      </c>
      <c r="J416">
        <v>37.700000000000003</v>
      </c>
      <c r="K416">
        <v>20.7</v>
      </c>
      <c r="L416">
        <v>8.1999999999999993</v>
      </c>
      <c r="M416">
        <v>12.1</v>
      </c>
      <c r="N416">
        <v>30.5</v>
      </c>
      <c r="O416">
        <v>21.1</v>
      </c>
      <c r="P416">
        <v>17.399999999999999</v>
      </c>
      <c r="Q416">
        <v>13.9</v>
      </c>
      <c r="R416">
        <v>4.7</v>
      </c>
      <c r="S416">
        <v>25.4</v>
      </c>
      <c r="T416">
        <v>23.1</v>
      </c>
      <c r="U416">
        <v>25.8</v>
      </c>
      <c r="V416">
        <v>80.400000000000006</v>
      </c>
      <c r="W416">
        <v>84.3</v>
      </c>
      <c r="X416">
        <v>80.400000000000006</v>
      </c>
      <c r="Y416">
        <v>97.3</v>
      </c>
      <c r="Z416">
        <v>93.5</v>
      </c>
      <c r="AA416">
        <v>75</v>
      </c>
      <c r="AB416">
        <v>63.5</v>
      </c>
      <c r="AC416">
        <v>86.9</v>
      </c>
      <c r="AD416">
        <v>93.29</v>
      </c>
      <c r="AE416">
        <v>93.29</v>
      </c>
      <c r="AF416">
        <v>59.4</v>
      </c>
      <c r="AG416">
        <v>164.2</v>
      </c>
    </row>
    <row r="417" spans="1:33" x14ac:dyDescent="0.2">
      <c r="A417" t="s">
        <v>232</v>
      </c>
      <c r="B417" t="s">
        <v>230</v>
      </c>
      <c r="C417" t="s">
        <v>204</v>
      </c>
      <c r="D417" t="s">
        <v>15</v>
      </c>
      <c r="E417" t="s">
        <v>8</v>
      </c>
      <c r="F417" t="s">
        <v>17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3" x14ac:dyDescent="0.2">
      <c r="A418" t="s">
        <v>232</v>
      </c>
      <c r="B418" t="s">
        <v>230</v>
      </c>
      <c r="C418" t="s">
        <v>204</v>
      </c>
      <c r="D418" t="s">
        <v>15</v>
      </c>
      <c r="E418" t="s">
        <v>13</v>
      </c>
      <c r="F418" t="s">
        <v>18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3" x14ac:dyDescent="0.2">
      <c r="A419" t="s">
        <v>232</v>
      </c>
      <c r="B419" t="s">
        <v>230</v>
      </c>
      <c r="C419" t="s">
        <v>204</v>
      </c>
      <c r="D419" t="s">
        <v>19</v>
      </c>
      <c r="E419" t="s">
        <v>6</v>
      </c>
      <c r="F419" t="s">
        <v>20</v>
      </c>
      <c r="J419">
        <v>0</v>
      </c>
      <c r="K419">
        <v>0</v>
      </c>
      <c r="L419">
        <v>0</v>
      </c>
      <c r="M419">
        <v>0</v>
      </c>
      <c r="N419">
        <v>390</v>
      </c>
      <c r="O419">
        <v>-451.2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2">
      <c r="A420" t="s">
        <v>232</v>
      </c>
      <c r="B420" t="s">
        <v>230</v>
      </c>
      <c r="C420" t="s">
        <v>205</v>
      </c>
      <c r="D420" t="s">
        <v>5</v>
      </c>
      <c r="E420" t="s">
        <v>6</v>
      </c>
      <c r="F420" t="s">
        <v>7</v>
      </c>
    </row>
    <row r="421" spans="1:33" x14ac:dyDescent="0.2">
      <c r="A421" t="s">
        <v>232</v>
      </c>
      <c r="B421" t="s">
        <v>230</v>
      </c>
      <c r="C421" t="s">
        <v>205</v>
      </c>
      <c r="D421" t="s">
        <v>5</v>
      </c>
      <c r="E421" t="s">
        <v>8</v>
      </c>
      <c r="F421" t="s">
        <v>9</v>
      </c>
    </row>
    <row r="422" spans="1:33" x14ac:dyDescent="0.2">
      <c r="A422" t="s">
        <v>232</v>
      </c>
      <c r="B422" t="s">
        <v>230</v>
      </c>
      <c r="C422" t="s">
        <v>205</v>
      </c>
      <c r="D422" t="s">
        <v>10</v>
      </c>
      <c r="E422" t="s">
        <v>6</v>
      </c>
      <c r="F422" t="s">
        <v>11</v>
      </c>
    </row>
    <row r="423" spans="1:33" x14ac:dyDescent="0.2">
      <c r="A423" t="s">
        <v>232</v>
      </c>
      <c r="B423" t="s">
        <v>230</v>
      </c>
      <c r="C423" t="s">
        <v>205</v>
      </c>
      <c r="D423" t="s">
        <v>10</v>
      </c>
      <c r="E423" t="s">
        <v>8</v>
      </c>
      <c r="F423" t="s">
        <v>12</v>
      </c>
    </row>
    <row r="424" spans="1:33" x14ac:dyDescent="0.2">
      <c r="A424" t="s">
        <v>232</v>
      </c>
      <c r="B424" t="s">
        <v>230</v>
      </c>
      <c r="C424" t="s">
        <v>205</v>
      </c>
      <c r="D424" t="s">
        <v>10</v>
      </c>
      <c r="E424" t="s">
        <v>13</v>
      </c>
      <c r="F424" t="s">
        <v>14</v>
      </c>
    </row>
    <row r="425" spans="1:33" x14ac:dyDescent="0.2">
      <c r="A425" t="s">
        <v>232</v>
      </c>
      <c r="B425" t="s">
        <v>230</v>
      </c>
      <c r="C425" t="s">
        <v>205</v>
      </c>
      <c r="D425" t="s">
        <v>15</v>
      </c>
      <c r="E425" t="s">
        <v>6</v>
      </c>
      <c r="F425" t="s">
        <v>16</v>
      </c>
    </row>
    <row r="426" spans="1:33" x14ac:dyDescent="0.2">
      <c r="A426" t="s">
        <v>232</v>
      </c>
      <c r="B426" t="s">
        <v>230</v>
      </c>
      <c r="C426" t="s">
        <v>205</v>
      </c>
      <c r="D426" t="s">
        <v>15</v>
      </c>
      <c r="E426" t="s">
        <v>8</v>
      </c>
      <c r="F426" t="s">
        <v>17</v>
      </c>
    </row>
    <row r="427" spans="1:33" x14ac:dyDescent="0.2">
      <c r="A427" t="s">
        <v>232</v>
      </c>
      <c r="B427" t="s">
        <v>230</v>
      </c>
      <c r="C427" t="s">
        <v>205</v>
      </c>
      <c r="D427" t="s">
        <v>15</v>
      </c>
      <c r="E427" t="s">
        <v>13</v>
      </c>
      <c r="F427" t="s">
        <v>18</v>
      </c>
    </row>
    <row r="428" spans="1:33" x14ac:dyDescent="0.2">
      <c r="A428" t="s">
        <v>232</v>
      </c>
      <c r="B428" t="s">
        <v>230</v>
      </c>
      <c r="C428" t="s">
        <v>205</v>
      </c>
      <c r="D428" t="s">
        <v>19</v>
      </c>
      <c r="E428" t="s">
        <v>6</v>
      </c>
      <c r="F428" t="s">
        <v>20</v>
      </c>
    </row>
    <row r="429" spans="1:33" x14ac:dyDescent="0.2">
      <c r="A429" t="s">
        <v>232</v>
      </c>
      <c r="B429" t="s">
        <v>230</v>
      </c>
      <c r="C429" t="s">
        <v>206</v>
      </c>
      <c r="D429" t="s">
        <v>5</v>
      </c>
      <c r="E429" t="s">
        <v>6</v>
      </c>
      <c r="F429" t="s">
        <v>7</v>
      </c>
      <c r="G429">
        <v>305963.59999999998</v>
      </c>
      <c r="H429">
        <v>317543</v>
      </c>
      <c r="I429">
        <v>198308.2</v>
      </c>
      <c r="J429">
        <v>174261.8</v>
      </c>
      <c r="K429">
        <v>144855.79999999999</v>
      </c>
      <c r="L429">
        <v>111458.8</v>
      </c>
      <c r="M429">
        <v>72534.399999999994</v>
      </c>
      <c r="N429">
        <v>35529.599999999999</v>
      </c>
      <c r="O429">
        <v>1331</v>
      </c>
      <c r="P429">
        <v>742.5</v>
      </c>
      <c r="Q429">
        <v>2706</v>
      </c>
      <c r="R429">
        <v>2903.8</v>
      </c>
      <c r="S429">
        <v>2613</v>
      </c>
      <c r="T429">
        <v>2805.2</v>
      </c>
      <c r="U429">
        <v>1357.2</v>
      </c>
      <c r="V429">
        <v>1605.2</v>
      </c>
      <c r="W429">
        <v>1153.5999999999999</v>
      </c>
      <c r="X429">
        <v>1496.6</v>
      </c>
      <c r="Y429">
        <v>752.7</v>
      </c>
      <c r="Z429">
        <v>-68.599999999999994</v>
      </c>
      <c r="AA429">
        <v>-569.20000000000005</v>
      </c>
      <c r="AB429">
        <v>-223.6</v>
      </c>
      <c r="AC429">
        <v>-661.8</v>
      </c>
      <c r="AD429">
        <v>-1374.6</v>
      </c>
      <c r="AE429">
        <v>-1050.3</v>
      </c>
      <c r="AG429">
        <v>305963.59999999998</v>
      </c>
    </row>
    <row r="430" spans="1:33" x14ac:dyDescent="0.2">
      <c r="A430" t="s">
        <v>232</v>
      </c>
      <c r="B430" t="s">
        <v>230</v>
      </c>
      <c r="C430" t="s">
        <v>206</v>
      </c>
      <c r="D430" t="s">
        <v>5</v>
      </c>
      <c r="E430" t="s">
        <v>8</v>
      </c>
      <c r="F430" t="s">
        <v>9</v>
      </c>
      <c r="G430">
        <v>57803</v>
      </c>
      <c r="H430">
        <v>45694</v>
      </c>
      <c r="I430">
        <v>34554</v>
      </c>
      <c r="J430">
        <v>33453</v>
      </c>
      <c r="K430">
        <v>23980</v>
      </c>
      <c r="L430">
        <v>18075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-1.3</v>
      </c>
      <c r="AA430">
        <v>-224.4</v>
      </c>
      <c r="AB430">
        <v>-12.5</v>
      </c>
      <c r="AC430">
        <v>-19.7</v>
      </c>
      <c r="AD430">
        <v>-12.9</v>
      </c>
      <c r="AE430">
        <v>-60.6</v>
      </c>
      <c r="AG430">
        <v>57803</v>
      </c>
    </row>
    <row r="431" spans="1:33" x14ac:dyDescent="0.2">
      <c r="A431" t="s">
        <v>232</v>
      </c>
      <c r="B431" t="s">
        <v>230</v>
      </c>
      <c r="C431" t="s">
        <v>206</v>
      </c>
      <c r="D431" t="s">
        <v>10</v>
      </c>
      <c r="E431" t="s">
        <v>6</v>
      </c>
      <c r="F431" t="s">
        <v>11</v>
      </c>
      <c r="H431">
        <v>571</v>
      </c>
      <c r="K431">
        <v>64</v>
      </c>
      <c r="L431">
        <v>75</v>
      </c>
      <c r="M431">
        <v>94</v>
      </c>
      <c r="N431">
        <v>39</v>
      </c>
      <c r="O431">
        <v>-0.2</v>
      </c>
      <c r="P431">
        <v>-0.1</v>
      </c>
      <c r="Q431">
        <v>0</v>
      </c>
      <c r="R431">
        <v>0</v>
      </c>
      <c r="S431">
        <v>0</v>
      </c>
      <c r="T431">
        <v>0</v>
      </c>
      <c r="U431">
        <v>-1</v>
      </c>
      <c r="V431">
        <v>0</v>
      </c>
      <c r="W431">
        <v>0</v>
      </c>
      <c r="X431">
        <v>0</v>
      </c>
      <c r="Y431">
        <v>0</v>
      </c>
      <c r="Z431">
        <v>-6.8</v>
      </c>
      <c r="AA431">
        <v>-6.2</v>
      </c>
      <c r="AB431">
        <v>-1.9</v>
      </c>
      <c r="AC431">
        <v>-3</v>
      </c>
      <c r="AD431">
        <v>-2.1</v>
      </c>
      <c r="AE431">
        <v>-1.6</v>
      </c>
      <c r="AG431">
        <v>571</v>
      </c>
    </row>
    <row r="432" spans="1:33" x14ac:dyDescent="0.2">
      <c r="A432" t="s">
        <v>232</v>
      </c>
      <c r="B432" t="s">
        <v>230</v>
      </c>
      <c r="C432" t="s">
        <v>206</v>
      </c>
      <c r="D432" t="s">
        <v>10</v>
      </c>
      <c r="E432" t="s">
        <v>8</v>
      </c>
      <c r="F432" t="s">
        <v>12</v>
      </c>
      <c r="H432">
        <v>11924</v>
      </c>
      <c r="K432">
        <v>7232.5</v>
      </c>
      <c r="L432">
        <v>39098.400000000001</v>
      </c>
      <c r="M432">
        <v>2414.5</v>
      </c>
      <c r="N432">
        <v>-17922.3</v>
      </c>
      <c r="O432">
        <v>-10891</v>
      </c>
      <c r="P432">
        <v>-27239.8</v>
      </c>
      <c r="Q432">
        <v>-32358.7</v>
      </c>
      <c r="R432">
        <v>-12487.2</v>
      </c>
      <c r="S432">
        <v>-18660.400000000001</v>
      </c>
      <c r="T432">
        <v>818.4</v>
      </c>
      <c r="U432">
        <v>-2182.4</v>
      </c>
      <c r="V432">
        <v>-568.70000000000005</v>
      </c>
      <c r="W432">
        <v>9.4</v>
      </c>
      <c r="X432">
        <v>-1718.2</v>
      </c>
      <c r="Y432">
        <v>7.4</v>
      </c>
      <c r="Z432">
        <v>-222.3</v>
      </c>
      <c r="AA432">
        <v>-412.4</v>
      </c>
      <c r="AB432">
        <v>-193.2</v>
      </c>
      <c r="AC432">
        <v>-953.9</v>
      </c>
      <c r="AD432">
        <v>-252.3</v>
      </c>
      <c r="AE432">
        <v>-317.39999999999998</v>
      </c>
      <c r="AG432">
        <v>11924</v>
      </c>
    </row>
    <row r="433" spans="1:35" x14ac:dyDescent="0.2">
      <c r="A433" t="s">
        <v>232</v>
      </c>
      <c r="B433" t="s">
        <v>230</v>
      </c>
      <c r="C433" t="s">
        <v>206</v>
      </c>
      <c r="D433" t="s">
        <v>10</v>
      </c>
      <c r="E433" t="s">
        <v>13</v>
      </c>
      <c r="F433" t="s">
        <v>14</v>
      </c>
      <c r="H433">
        <v>25597.3</v>
      </c>
      <c r="K433">
        <v>22066.2</v>
      </c>
      <c r="L433">
        <v>17128.7</v>
      </c>
      <c r="M433">
        <v>4375.6000000000004</v>
      </c>
      <c r="N433">
        <v>4448.8</v>
      </c>
      <c r="O433">
        <v>298.39999999999998</v>
      </c>
      <c r="P433">
        <v>275.5</v>
      </c>
      <c r="Q433">
        <v>-4.4000000000000004</v>
      </c>
      <c r="R433">
        <v>241.2</v>
      </c>
      <c r="S433">
        <v>288.5</v>
      </c>
      <c r="T433">
        <v>5.9</v>
      </c>
      <c r="U433">
        <v>2.4</v>
      </c>
      <c r="V433">
        <v>1.9</v>
      </c>
      <c r="W433">
        <v>11.1</v>
      </c>
      <c r="X433">
        <v>0</v>
      </c>
      <c r="Y433">
        <v>0</v>
      </c>
      <c r="Z433">
        <v>-50.3</v>
      </c>
      <c r="AA433">
        <v>-26</v>
      </c>
      <c r="AB433">
        <v>-44.8</v>
      </c>
      <c r="AC433">
        <v>-96.6</v>
      </c>
      <c r="AD433">
        <v>-117.1</v>
      </c>
      <c r="AE433">
        <v>-116.4</v>
      </c>
      <c r="AG433">
        <v>25597.3</v>
      </c>
    </row>
    <row r="434" spans="1:35" x14ac:dyDescent="0.2">
      <c r="A434" t="s">
        <v>232</v>
      </c>
      <c r="B434" t="s">
        <v>230</v>
      </c>
      <c r="C434" t="s">
        <v>206</v>
      </c>
      <c r="D434" t="s">
        <v>15</v>
      </c>
      <c r="E434" t="s">
        <v>6</v>
      </c>
      <c r="F434" t="s">
        <v>16</v>
      </c>
      <c r="H434">
        <v>6357.1</v>
      </c>
      <c r="K434">
        <v>5559.9</v>
      </c>
      <c r="L434">
        <v>6720.4</v>
      </c>
      <c r="M434">
        <v>10813.6</v>
      </c>
      <c r="N434">
        <v>13881.1</v>
      </c>
      <c r="O434">
        <v>11227.9</v>
      </c>
      <c r="P434">
        <v>10736</v>
      </c>
      <c r="Q434">
        <v>14139.9</v>
      </c>
      <c r="R434">
        <v>13851.9</v>
      </c>
      <c r="S434">
        <v>13166.5</v>
      </c>
      <c r="T434">
        <v>12094.9</v>
      </c>
      <c r="U434">
        <v>13978.5</v>
      </c>
      <c r="V434">
        <v>7327.3</v>
      </c>
      <c r="W434">
        <v>6280.2</v>
      </c>
      <c r="X434">
        <v>6769.8</v>
      </c>
      <c r="Y434">
        <v>6204.9</v>
      </c>
      <c r="Z434">
        <v>6281.7</v>
      </c>
      <c r="AA434">
        <v>5652.1</v>
      </c>
      <c r="AB434">
        <v>3396</v>
      </c>
      <c r="AC434">
        <v>2431.1</v>
      </c>
      <c r="AD434">
        <v>2338.58</v>
      </c>
      <c r="AE434">
        <v>1449.82</v>
      </c>
      <c r="AG434">
        <v>15248.3</v>
      </c>
    </row>
    <row r="435" spans="1:35" x14ac:dyDescent="0.2">
      <c r="A435" t="s">
        <v>232</v>
      </c>
      <c r="B435" t="s">
        <v>230</v>
      </c>
      <c r="C435" t="s">
        <v>206</v>
      </c>
      <c r="D435" t="s">
        <v>15</v>
      </c>
      <c r="E435" t="s">
        <v>8</v>
      </c>
      <c r="F435" t="s">
        <v>17</v>
      </c>
      <c r="H435">
        <v>0</v>
      </c>
      <c r="K435">
        <v>0</v>
      </c>
      <c r="L435">
        <v>0</v>
      </c>
      <c r="M435">
        <v>0</v>
      </c>
      <c r="N435">
        <v>2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0.7</v>
      </c>
      <c r="V435">
        <v>0</v>
      </c>
      <c r="W435">
        <v>0</v>
      </c>
      <c r="X435">
        <v>0</v>
      </c>
      <c r="Y435">
        <v>0</v>
      </c>
      <c r="Z435">
        <v>2.7</v>
      </c>
      <c r="AA435">
        <v>-1</v>
      </c>
      <c r="AB435">
        <v>0</v>
      </c>
      <c r="AC435">
        <v>0</v>
      </c>
      <c r="AD435">
        <v>0</v>
      </c>
      <c r="AE435">
        <v>0</v>
      </c>
      <c r="AI435" s="1"/>
    </row>
    <row r="436" spans="1:35" x14ac:dyDescent="0.2">
      <c r="A436" t="s">
        <v>232</v>
      </c>
      <c r="B436" t="s">
        <v>230</v>
      </c>
      <c r="C436" t="s">
        <v>206</v>
      </c>
      <c r="D436" t="s">
        <v>15</v>
      </c>
      <c r="E436" t="s">
        <v>13</v>
      </c>
      <c r="F436" t="s">
        <v>18</v>
      </c>
      <c r="U436">
        <v>0</v>
      </c>
      <c r="V436">
        <v>0</v>
      </c>
      <c r="W436">
        <v>0</v>
      </c>
      <c r="X436">
        <v>-41.5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I436" s="1"/>
    </row>
    <row r="437" spans="1:35" x14ac:dyDescent="0.2">
      <c r="A437" t="s">
        <v>232</v>
      </c>
      <c r="B437" t="s">
        <v>230</v>
      </c>
      <c r="C437" t="s">
        <v>206</v>
      </c>
      <c r="D437" t="s">
        <v>19</v>
      </c>
      <c r="E437" t="s">
        <v>6</v>
      </c>
      <c r="F437" t="s">
        <v>20</v>
      </c>
      <c r="J437">
        <v>15317.4</v>
      </c>
      <c r="M437">
        <v>12648</v>
      </c>
      <c r="N437">
        <v>12483.6</v>
      </c>
      <c r="O437">
        <v>12920.4</v>
      </c>
      <c r="P437">
        <v>12505.2</v>
      </c>
      <c r="Q437">
        <v>12600.6</v>
      </c>
      <c r="R437">
        <v>8525</v>
      </c>
      <c r="S437">
        <v>6564.3</v>
      </c>
      <c r="T437">
        <v>6397.8</v>
      </c>
      <c r="U437">
        <v>3051</v>
      </c>
      <c r="V437">
        <v>4053</v>
      </c>
      <c r="W437">
        <v>6353.3</v>
      </c>
      <c r="X437">
        <v>4353</v>
      </c>
      <c r="Y437">
        <v>3885</v>
      </c>
      <c r="Z437">
        <v>2581.4</v>
      </c>
      <c r="AA437">
        <v>1816.7</v>
      </c>
      <c r="AB437">
        <v>1363.3</v>
      </c>
      <c r="AC437">
        <v>1633.4</v>
      </c>
      <c r="AD437">
        <v>1048.0999999999999</v>
      </c>
      <c r="AE437">
        <v>20.3</v>
      </c>
      <c r="AG437">
        <v>15317.4</v>
      </c>
    </row>
    <row r="438" spans="1:35" x14ac:dyDescent="0.2">
      <c r="A438" t="s">
        <v>232</v>
      </c>
      <c r="B438" t="s">
        <v>230</v>
      </c>
      <c r="C438" t="s">
        <v>207</v>
      </c>
      <c r="D438" t="s">
        <v>5</v>
      </c>
      <c r="E438" t="s">
        <v>6</v>
      </c>
      <c r="F438" t="s">
        <v>7</v>
      </c>
      <c r="G438">
        <v>1779.2</v>
      </c>
      <c r="H438">
        <v>2454.5</v>
      </c>
      <c r="L438">
        <v>585.29999999999995</v>
      </c>
      <c r="M438">
        <v>250.1</v>
      </c>
      <c r="N438">
        <v>293.8</v>
      </c>
      <c r="O438">
        <v>260.3</v>
      </c>
      <c r="P438">
        <v>53</v>
      </c>
      <c r="Q438">
        <v>119.8</v>
      </c>
      <c r="R438">
        <v>52.8</v>
      </c>
      <c r="S438">
        <v>41.7</v>
      </c>
      <c r="T438">
        <v>15.3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G438">
        <v>1779.2</v>
      </c>
    </row>
    <row r="439" spans="1:35" x14ac:dyDescent="0.2">
      <c r="A439" t="s">
        <v>232</v>
      </c>
      <c r="B439" t="s">
        <v>230</v>
      </c>
      <c r="C439" t="s">
        <v>207</v>
      </c>
      <c r="D439" t="s">
        <v>5</v>
      </c>
      <c r="E439" t="s">
        <v>8</v>
      </c>
      <c r="F439" t="s">
        <v>9</v>
      </c>
      <c r="G439">
        <v>32</v>
      </c>
      <c r="L439">
        <v>40.6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G439">
        <v>32</v>
      </c>
    </row>
    <row r="440" spans="1:35" x14ac:dyDescent="0.2">
      <c r="A440" t="s">
        <v>232</v>
      </c>
      <c r="B440" t="s">
        <v>230</v>
      </c>
      <c r="C440" t="s">
        <v>207</v>
      </c>
      <c r="D440" t="s">
        <v>10</v>
      </c>
      <c r="E440" t="s">
        <v>6</v>
      </c>
      <c r="F440" t="s">
        <v>11</v>
      </c>
      <c r="H440">
        <v>0.1</v>
      </c>
      <c r="L440">
        <v>0.1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G440">
        <v>0.1</v>
      </c>
    </row>
    <row r="441" spans="1:35" x14ac:dyDescent="0.2">
      <c r="A441" t="s">
        <v>232</v>
      </c>
      <c r="B441" t="s">
        <v>230</v>
      </c>
      <c r="C441" t="s">
        <v>207</v>
      </c>
      <c r="D441" t="s">
        <v>10</v>
      </c>
      <c r="E441" t="s">
        <v>8</v>
      </c>
      <c r="F441" t="s">
        <v>12</v>
      </c>
      <c r="H441">
        <v>75.8</v>
      </c>
      <c r="L441">
        <v>43.2</v>
      </c>
      <c r="M441">
        <v>9.6</v>
      </c>
      <c r="N441">
        <v>7.9</v>
      </c>
      <c r="O441">
        <v>11.5</v>
      </c>
      <c r="P441">
        <v>2.8</v>
      </c>
      <c r="Q441">
        <v>0</v>
      </c>
      <c r="R441">
        <v>0</v>
      </c>
      <c r="S441">
        <v>0.4</v>
      </c>
      <c r="T441">
        <v>2.2000000000000002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G441">
        <v>75.8</v>
      </c>
      <c r="AI441" s="1"/>
    </row>
    <row r="442" spans="1:35" x14ac:dyDescent="0.2">
      <c r="A442" t="s">
        <v>232</v>
      </c>
      <c r="B442" t="s">
        <v>230</v>
      </c>
      <c r="C442" t="s">
        <v>207</v>
      </c>
      <c r="D442" t="s">
        <v>10</v>
      </c>
      <c r="E442" t="s">
        <v>13</v>
      </c>
      <c r="F442" t="s">
        <v>14</v>
      </c>
      <c r="H442">
        <v>1</v>
      </c>
      <c r="L442">
        <v>0.2</v>
      </c>
      <c r="M442">
        <v>13.3</v>
      </c>
      <c r="N442">
        <v>0</v>
      </c>
      <c r="O442">
        <v>0.4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G442">
        <v>1</v>
      </c>
    </row>
    <row r="443" spans="1:35" x14ac:dyDescent="0.2">
      <c r="A443" t="s">
        <v>232</v>
      </c>
      <c r="B443" t="s">
        <v>230</v>
      </c>
      <c r="C443" t="s">
        <v>207</v>
      </c>
      <c r="D443" t="s">
        <v>15</v>
      </c>
      <c r="E443" t="s">
        <v>6</v>
      </c>
      <c r="F443" t="s">
        <v>16</v>
      </c>
      <c r="H443">
        <v>6</v>
      </c>
      <c r="L443">
        <v>6.4</v>
      </c>
      <c r="M443">
        <v>5.7</v>
      </c>
      <c r="N443">
        <v>2.7</v>
      </c>
      <c r="O443">
        <v>2.2000000000000002</v>
      </c>
      <c r="P443">
        <v>2.1</v>
      </c>
      <c r="Q443">
        <v>0.3</v>
      </c>
      <c r="R443">
        <v>0.3</v>
      </c>
      <c r="S443">
        <v>2.1</v>
      </c>
      <c r="T443">
        <v>0.6</v>
      </c>
      <c r="U443">
        <v>0.8</v>
      </c>
      <c r="V443">
        <v>2.2999999999999998</v>
      </c>
      <c r="W443">
        <v>1.8</v>
      </c>
      <c r="X443">
        <v>3.5</v>
      </c>
      <c r="Y443">
        <v>3.8</v>
      </c>
      <c r="Z443">
        <v>0.1</v>
      </c>
      <c r="AA443">
        <v>2.2999999999999998</v>
      </c>
      <c r="AB443">
        <v>1.8</v>
      </c>
      <c r="AC443">
        <v>0.9</v>
      </c>
      <c r="AD443">
        <v>4.1399999999999997</v>
      </c>
      <c r="AE443">
        <v>2.44</v>
      </c>
      <c r="AG443">
        <v>74.7</v>
      </c>
    </row>
    <row r="444" spans="1:35" x14ac:dyDescent="0.2">
      <c r="A444" t="s">
        <v>232</v>
      </c>
      <c r="B444" t="s">
        <v>230</v>
      </c>
      <c r="C444" t="s">
        <v>207</v>
      </c>
      <c r="D444" t="s">
        <v>15</v>
      </c>
      <c r="E444" t="s">
        <v>8</v>
      </c>
      <c r="F444" t="s">
        <v>17</v>
      </c>
      <c r="H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</row>
    <row r="445" spans="1:35" x14ac:dyDescent="0.2">
      <c r="A445" t="s">
        <v>232</v>
      </c>
      <c r="B445" t="s">
        <v>230</v>
      </c>
      <c r="C445" t="s">
        <v>207</v>
      </c>
      <c r="D445" t="s">
        <v>15</v>
      </c>
      <c r="E445" t="s">
        <v>13</v>
      </c>
      <c r="F445" t="s">
        <v>18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1:35" x14ac:dyDescent="0.2">
      <c r="A446" t="s">
        <v>232</v>
      </c>
      <c r="B446" t="s">
        <v>230</v>
      </c>
      <c r="C446" t="s">
        <v>207</v>
      </c>
      <c r="D446" t="s">
        <v>19</v>
      </c>
      <c r="E446" t="s">
        <v>6</v>
      </c>
      <c r="F446" t="s">
        <v>20</v>
      </c>
      <c r="J446">
        <v>4.4000000000000004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G446">
        <v>4.4000000000000004</v>
      </c>
    </row>
    <row r="459" spans="10:15" x14ac:dyDescent="0.2">
      <c r="J459" s="1"/>
      <c r="K459" s="1"/>
      <c r="L459" s="1"/>
      <c r="M459" s="1"/>
      <c r="O459" s="1"/>
    </row>
    <row r="463" spans="10:15" x14ac:dyDescent="0.2">
      <c r="J463" s="1"/>
      <c r="K463" s="1"/>
      <c r="L463" s="1"/>
      <c r="M463" s="1"/>
      <c r="N463" s="1"/>
    </row>
    <row r="474" spans="10:22" x14ac:dyDescent="0.2">
      <c r="P474" s="1"/>
    </row>
    <row r="477" spans="10:22" x14ac:dyDescent="0.2">
      <c r="J477" s="1"/>
      <c r="K477" s="1"/>
      <c r="L477" s="1"/>
      <c r="M477" s="1"/>
      <c r="N477" s="1"/>
      <c r="O477" s="1"/>
      <c r="P477" s="1"/>
      <c r="Q477" s="1"/>
      <c r="V477" s="1"/>
    </row>
    <row r="481" spans="10:27" x14ac:dyDescent="0.2">
      <c r="J481" s="1"/>
      <c r="K481" s="1"/>
      <c r="N481" s="1"/>
    </row>
    <row r="486" spans="10:27" x14ac:dyDescent="0.2">
      <c r="J486" s="1"/>
      <c r="K486" s="1"/>
      <c r="L486" s="1"/>
      <c r="M486" s="1"/>
      <c r="N486" s="1"/>
      <c r="O486" s="1"/>
    </row>
    <row r="492" spans="10:27" x14ac:dyDescent="0.2">
      <c r="K492" s="1"/>
      <c r="N492" s="1"/>
      <c r="O492" s="1"/>
      <c r="P492" s="1"/>
      <c r="Q492" s="1"/>
      <c r="R492" s="1"/>
      <c r="S492" s="1"/>
      <c r="T492" s="1"/>
      <c r="U492" s="1"/>
      <c r="V492" s="1"/>
      <c r="X492" s="1"/>
      <c r="AA492" s="1"/>
    </row>
  </sheetData>
  <sortState ref="A6:AH512">
    <sortCondition ref="C6:C512"/>
  </sortState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1"/>
  <sheetViews>
    <sheetView zoomScale="90" workbookViewId="0"/>
  </sheetViews>
  <sheetFormatPr defaultRowHeight="12.75" x14ac:dyDescent="0.2"/>
  <cols>
    <col min="3" max="3" width="15.7109375" customWidth="1"/>
  </cols>
  <sheetData>
    <row r="1" spans="1:33" x14ac:dyDescent="0.2">
      <c r="D1" t="s">
        <v>242</v>
      </c>
    </row>
    <row r="2" spans="1:33" x14ac:dyDescent="0.2">
      <c r="D2" t="s">
        <v>256</v>
      </c>
    </row>
    <row r="5" spans="1:33" x14ac:dyDescent="0.2">
      <c r="D5" t="s">
        <v>1</v>
      </c>
      <c r="E5" t="s">
        <v>2</v>
      </c>
      <c r="F5" t="s">
        <v>3</v>
      </c>
      <c r="G5">
        <v>1986</v>
      </c>
      <c r="H5">
        <v>1989</v>
      </c>
      <c r="I5">
        <v>1990</v>
      </c>
      <c r="J5">
        <v>1991</v>
      </c>
      <c r="K5">
        <v>1992</v>
      </c>
      <c r="L5">
        <v>1993</v>
      </c>
      <c r="M5">
        <v>1994</v>
      </c>
      <c r="N5">
        <v>1995</v>
      </c>
      <c r="O5">
        <v>1996</v>
      </c>
      <c r="P5">
        <v>1997</v>
      </c>
      <c r="Q5">
        <v>1998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  <c r="AG5" t="s">
        <v>4</v>
      </c>
    </row>
    <row r="6" spans="1:33" x14ac:dyDescent="0.2">
      <c r="A6" t="s">
        <v>232</v>
      </c>
      <c r="B6" t="s">
        <v>231</v>
      </c>
      <c r="C6" t="s">
        <v>0</v>
      </c>
      <c r="D6" t="s">
        <v>5</v>
      </c>
      <c r="E6" t="s">
        <v>6</v>
      </c>
      <c r="F6" t="s">
        <v>7</v>
      </c>
      <c r="G6">
        <v>220</v>
      </c>
      <c r="N6">
        <v>380</v>
      </c>
      <c r="O6">
        <v>380</v>
      </c>
      <c r="P6">
        <v>380</v>
      </c>
      <c r="W6">
        <v>177.9</v>
      </c>
      <c r="X6">
        <v>141.19999999999999</v>
      </c>
      <c r="Y6">
        <v>94.5</v>
      </c>
      <c r="Z6">
        <v>55.2</v>
      </c>
      <c r="AA6">
        <v>40</v>
      </c>
      <c r="AB6">
        <v>27</v>
      </c>
      <c r="AC6">
        <v>0</v>
      </c>
      <c r="AD6">
        <v>0</v>
      </c>
      <c r="AE6">
        <v>0</v>
      </c>
      <c r="AF6">
        <v>0</v>
      </c>
      <c r="AG6">
        <v>380</v>
      </c>
    </row>
    <row r="7" spans="1:33" x14ac:dyDescent="0.2">
      <c r="A7" t="s">
        <v>232</v>
      </c>
      <c r="B7" t="s">
        <v>231</v>
      </c>
      <c r="C7" t="s">
        <v>0</v>
      </c>
      <c r="D7" t="s">
        <v>5</v>
      </c>
      <c r="E7" t="s">
        <v>8</v>
      </c>
      <c r="F7" t="s">
        <v>9</v>
      </c>
      <c r="G7">
        <v>3</v>
      </c>
      <c r="N7">
        <v>1.9</v>
      </c>
      <c r="O7">
        <v>1.9</v>
      </c>
      <c r="P7">
        <v>1.9</v>
      </c>
      <c r="W7">
        <v>0.1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1.9</v>
      </c>
    </row>
    <row r="8" spans="1:33" x14ac:dyDescent="0.2">
      <c r="A8" t="s">
        <v>232</v>
      </c>
      <c r="B8" t="s">
        <v>231</v>
      </c>
      <c r="C8" t="s">
        <v>0</v>
      </c>
      <c r="D8" t="s">
        <v>10</v>
      </c>
      <c r="E8" t="s">
        <v>6</v>
      </c>
      <c r="F8" t="s">
        <v>11</v>
      </c>
      <c r="H8">
        <v>0</v>
      </c>
      <c r="Q8">
        <v>0</v>
      </c>
      <c r="R8">
        <v>0</v>
      </c>
      <c r="S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232</v>
      </c>
      <c r="B9" t="s">
        <v>231</v>
      </c>
      <c r="C9" t="s">
        <v>0</v>
      </c>
      <c r="D9" t="s">
        <v>10</v>
      </c>
      <c r="E9" t="s">
        <v>8</v>
      </c>
      <c r="F9" t="s">
        <v>12</v>
      </c>
      <c r="H9">
        <v>0.9</v>
      </c>
      <c r="Q9">
        <v>0.9</v>
      </c>
      <c r="R9">
        <v>0.9</v>
      </c>
      <c r="S9">
        <v>0.9</v>
      </c>
      <c r="W9">
        <v>0.3</v>
      </c>
      <c r="X9">
        <v>0.1</v>
      </c>
      <c r="Y9">
        <v>0.1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0.9</v>
      </c>
    </row>
    <row r="10" spans="1:33" x14ac:dyDescent="0.2">
      <c r="A10" t="s">
        <v>232</v>
      </c>
      <c r="B10" t="s">
        <v>231</v>
      </c>
      <c r="C10" t="s">
        <v>0</v>
      </c>
      <c r="D10" t="s">
        <v>10</v>
      </c>
      <c r="E10" t="s">
        <v>13</v>
      </c>
      <c r="F10" t="s">
        <v>14</v>
      </c>
      <c r="H10">
        <v>0</v>
      </c>
      <c r="Q10">
        <v>0</v>
      </c>
      <c r="R10">
        <v>0</v>
      </c>
      <c r="S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232</v>
      </c>
      <c r="B11" t="s">
        <v>231</v>
      </c>
      <c r="C11" t="s">
        <v>0</v>
      </c>
      <c r="D11" t="s">
        <v>15</v>
      </c>
      <c r="E11" t="s">
        <v>6</v>
      </c>
      <c r="F11" t="s">
        <v>16</v>
      </c>
      <c r="H11">
        <v>0</v>
      </c>
      <c r="W11">
        <v>3.2</v>
      </c>
      <c r="X11">
        <v>4.0999999999999996</v>
      </c>
      <c r="Y11">
        <v>4.8</v>
      </c>
      <c r="Z11">
        <v>6.1</v>
      </c>
      <c r="AA11">
        <v>7.9</v>
      </c>
      <c r="AB11">
        <v>22.2</v>
      </c>
      <c r="AC11">
        <v>24.9</v>
      </c>
      <c r="AD11">
        <v>24.04</v>
      </c>
      <c r="AE11">
        <v>17.34</v>
      </c>
      <c r="AF11">
        <v>17.7</v>
      </c>
      <c r="AG11">
        <v>23.8</v>
      </c>
    </row>
    <row r="12" spans="1:33" x14ac:dyDescent="0.2">
      <c r="A12" t="s">
        <v>232</v>
      </c>
      <c r="B12" t="s">
        <v>231</v>
      </c>
      <c r="C12" t="s">
        <v>0</v>
      </c>
      <c r="D12" t="s">
        <v>15</v>
      </c>
      <c r="E12" t="s">
        <v>8</v>
      </c>
      <c r="F12" t="s">
        <v>17</v>
      </c>
      <c r="H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232</v>
      </c>
      <c r="B13" t="s">
        <v>231</v>
      </c>
      <c r="C13" t="s">
        <v>0</v>
      </c>
      <c r="D13" t="s">
        <v>15</v>
      </c>
      <c r="E13" t="s">
        <v>13</v>
      </c>
      <c r="F13" t="s">
        <v>18</v>
      </c>
      <c r="H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232</v>
      </c>
      <c r="B14" t="s">
        <v>231</v>
      </c>
      <c r="C14" t="s">
        <v>0</v>
      </c>
      <c r="D14" t="s">
        <v>19</v>
      </c>
      <c r="E14" t="s">
        <v>6</v>
      </c>
      <c r="F14" t="s">
        <v>20</v>
      </c>
      <c r="J14">
        <v>0</v>
      </c>
      <c r="N14">
        <v>0</v>
      </c>
      <c r="O14">
        <v>0</v>
      </c>
      <c r="P14">
        <v>0</v>
      </c>
      <c r="Q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232</v>
      </c>
      <c r="B15" t="s">
        <v>231</v>
      </c>
      <c r="C15" t="s">
        <v>21</v>
      </c>
      <c r="D15" t="s">
        <v>5</v>
      </c>
      <c r="E15" t="s">
        <v>6</v>
      </c>
      <c r="F15" t="s">
        <v>7</v>
      </c>
      <c r="G15">
        <v>40.299999999999997</v>
      </c>
      <c r="H15">
        <v>40.299999999999997</v>
      </c>
      <c r="N15">
        <v>40.299999999999997</v>
      </c>
      <c r="O15">
        <v>40.1</v>
      </c>
      <c r="P15">
        <v>41.9</v>
      </c>
      <c r="Q15">
        <v>46.5</v>
      </c>
      <c r="R15">
        <v>53.1</v>
      </c>
      <c r="S15">
        <v>61.9</v>
      </c>
      <c r="T15">
        <v>68.8</v>
      </c>
      <c r="U15">
        <v>49.9</v>
      </c>
      <c r="V15">
        <v>35</v>
      </c>
      <c r="W15">
        <v>36.6</v>
      </c>
      <c r="X15">
        <v>14.3</v>
      </c>
      <c r="Y15">
        <v>15.2</v>
      </c>
      <c r="Z15">
        <v>4.0999999999999996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40.799999999999997</v>
      </c>
    </row>
    <row r="16" spans="1:33" x14ac:dyDescent="0.2">
      <c r="A16" t="s">
        <v>232</v>
      </c>
      <c r="B16" t="s">
        <v>231</v>
      </c>
      <c r="C16" t="s">
        <v>21</v>
      </c>
      <c r="D16" t="s">
        <v>5</v>
      </c>
      <c r="E16" t="s">
        <v>8</v>
      </c>
      <c r="F16" t="s">
        <v>9</v>
      </c>
      <c r="G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5" x14ac:dyDescent="0.2">
      <c r="A17" t="s">
        <v>232</v>
      </c>
      <c r="B17" t="s">
        <v>231</v>
      </c>
      <c r="C17" t="s">
        <v>21</v>
      </c>
      <c r="D17" t="s">
        <v>10</v>
      </c>
      <c r="E17" t="s">
        <v>6</v>
      </c>
      <c r="F17" t="s">
        <v>11</v>
      </c>
      <c r="H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5" x14ac:dyDescent="0.2">
      <c r="A18" t="s">
        <v>232</v>
      </c>
      <c r="B18" t="s">
        <v>231</v>
      </c>
      <c r="C18" t="s">
        <v>21</v>
      </c>
      <c r="D18" t="s">
        <v>10</v>
      </c>
      <c r="E18" t="s">
        <v>8</v>
      </c>
      <c r="F18" t="s">
        <v>12</v>
      </c>
      <c r="H18">
        <v>3.5</v>
      </c>
      <c r="N18">
        <v>3.1</v>
      </c>
      <c r="O18">
        <v>3.1</v>
      </c>
      <c r="P18">
        <v>3.1</v>
      </c>
      <c r="Q18">
        <v>3.1</v>
      </c>
      <c r="R18">
        <v>3.1</v>
      </c>
      <c r="S18">
        <v>3.1</v>
      </c>
      <c r="T18">
        <v>1.3</v>
      </c>
      <c r="U18">
        <v>0</v>
      </c>
      <c r="V18">
        <v>2.9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3.1</v>
      </c>
    </row>
    <row r="19" spans="1:35" x14ac:dyDescent="0.2">
      <c r="A19" t="s">
        <v>232</v>
      </c>
      <c r="B19" t="s">
        <v>231</v>
      </c>
      <c r="C19" t="s">
        <v>21</v>
      </c>
      <c r="D19" t="s">
        <v>10</v>
      </c>
      <c r="E19" t="s">
        <v>13</v>
      </c>
      <c r="F19" t="s">
        <v>14</v>
      </c>
      <c r="H19">
        <v>0</v>
      </c>
      <c r="N19">
        <v>0</v>
      </c>
      <c r="O19">
        <v>0</v>
      </c>
      <c r="P19">
        <v>0.2</v>
      </c>
      <c r="Q19">
        <v>0</v>
      </c>
      <c r="R19">
        <v>0</v>
      </c>
      <c r="S19">
        <v>0.1</v>
      </c>
      <c r="T19">
        <v>0.1</v>
      </c>
      <c r="U19">
        <v>0.6</v>
      </c>
      <c r="V19">
        <v>0.1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5" x14ac:dyDescent="0.2">
      <c r="A20" t="s">
        <v>232</v>
      </c>
      <c r="B20" t="s">
        <v>231</v>
      </c>
      <c r="C20" t="s">
        <v>21</v>
      </c>
      <c r="D20" t="s">
        <v>15</v>
      </c>
      <c r="E20" t="s">
        <v>6</v>
      </c>
      <c r="F20" t="s">
        <v>16</v>
      </c>
      <c r="H20">
        <v>0</v>
      </c>
      <c r="J20" s="1"/>
      <c r="K20" s="1"/>
      <c r="N20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2.5</v>
      </c>
      <c r="AA20">
        <v>4.0999999999999996</v>
      </c>
      <c r="AB20">
        <v>5.4</v>
      </c>
      <c r="AC20">
        <v>6.5</v>
      </c>
      <c r="AD20">
        <v>6.49</v>
      </c>
      <c r="AE20">
        <v>6.59</v>
      </c>
      <c r="AF20">
        <v>5.67</v>
      </c>
      <c r="AG20">
        <v>6</v>
      </c>
      <c r="AI20" s="1"/>
    </row>
    <row r="21" spans="1:35" x14ac:dyDescent="0.2">
      <c r="A21" t="s">
        <v>232</v>
      </c>
      <c r="B21" t="s">
        <v>231</v>
      </c>
      <c r="C21" t="s">
        <v>21</v>
      </c>
      <c r="D21" t="s">
        <v>15</v>
      </c>
      <c r="E21" t="s">
        <v>8</v>
      </c>
      <c r="F21" t="s">
        <v>17</v>
      </c>
      <c r="H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5" x14ac:dyDescent="0.2">
      <c r="A22" t="s">
        <v>232</v>
      </c>
      <c r="B22" t="s">
        <v>231</v>
      </c>
      <c r="C22" t="s">
        <v>21</v>
      </c>
      <c r="D22" t="s">
        <v>15</v>
      </c>
      <c r="E22" t="s">
        <v>13</v>
      </c>
      <c r="F22" t="s">
        <v>18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5" x14ac:dyDescent="0.2">
      <c r="A23" t="s">
        <v>232</v>
      </c>
      <c r="B23" t="s">
        <v>231</v>
      </c>
      <c r="C23" t="s">
        <v>21</v>
      </c>
      <c r="D23" t="s">
        <v>19</v>
      </c>
      <c r="E23" t="s">
        <v>6</v>
      </c>
      <c r="F23" t="s">
        <v>20</v>
      </c>
      <c r="J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5" x14ac:dyDescent="0.2">
      <c r="A24" t="s">
        <v>232</v>
      </c>
      <c r="B24" t="s">
        <v>231</v>
      </c>
      <c r="C24" t="s">
        <v>22</v>
      </c>
      <c r="D24" t="s">
        <v>5</v>
      </c>
      <c r="E24" t="s">
        <v>6</v>
      </c>
      <c r="F24" t="s">
        <v>7</v>
      </c>
      <c r="G24">
        <v>6626.8</v>
      </c>
      <c r="H24">
        <v>3570.2</v>
      </c>
      <c r="L24">
        <v>2146.4</v>
      </c>
      <c r="M24">
        <v>2226</v>
      </c>
      <c r="N24">
        <v>2292.1999999999998</v>
      </c>
      <c r="O24">
        <v>2292.1999999999998</v>
      </c>
      <c r="P24">
        <v>1774.2</v>
      </c>
      <c r="Q24">
        <v>1549.2</v>
      </c>
      <c r="R24">
        <v>1502.2</v>
      </c>
      <c r="S24">
        <v>1474.6</v>
      </c>
      <c r="T24">
        <v>1021.8</v>
      </c>
      <c r="U24">
        <v>1761.8</v>
      </c>
      <c r="V24">
        <v>1761.8</v>
      </c>
      <c r="W24">
        <v>1045</v>
      </c>
      <c r="X24">
        <v>859</v>
      </c>
      <c r="Y24">
        <v>302.60000000000002</v>
      </c>
      <c r="Z24">
        <v>200</v>
      </c>
      <c r="AA24">
        <v>149.6</v>
      </c>
      <c r="AB24">
        <v>110.9</v>
      </c>
      <c r="AC24">
        <v>0</v>
      </c>
      <c r="AD24">
        <v>0</v>
      </c>
      <c r="AE24">
        <v>0</v>
      </c>
      <c r="AF24">
        <v>0</v>
      </c>
      <c r="AG24">
        <v>2119.5</v>
      </c>
    </row>
    <row r="25" spans="1:35" x14ac:dyDescent="0.2">
      <c r="A25" t="s">
        <v>232</v>
      </c>
      <c r="B25" t="s">
        <v>231</v>
      </c>
      <c r="C25" t="s">
        <v>22</v>
      </c>
      <c r="D25" t="s">
        <v>5</v>
      </c>
      <c r="E25" t="s">
        <v>8</v>
      </c>
      <c r="F25" t="s">
        <v>9</v>
      </c>
      <c r="G25">
        <v>10</v>
      </c>
      <c r="H25">
        <v>0</v>
      </c>
      <c r="L25">
        <v>189</v>
      </c>
      <c r="M25">
        <v>83</v>
      </c>
      <c r="N25">
        <v>195</v>
      </c>
      <c r="O25">
        <v>322</v>
      </c>
      <c r="P25">
        <v>195</v>
      </c>
      <c r="Q25">
        <v>195</v>
      </c>
      <c r="R25">
        <v>195</v>
      </c>
      <c r="S25">
        <v>195</v>
      </c>
      <c r="T25">
        <v>169</v>
      </c>
      <c r="U25">
        <v>169</v>
      </c>
      <c r="V25">
        <v>169</v>
      </c>
      <c r="W25">
        <v>80</v>
      </c>
      <c r="X25">
        <v>80</v>
      </c>
      <c r="Y25">
        <v>80</v>
      </c>
      <c r="Z25">
        <v>67</v>
      </c>
      <c r="AA25">
        <v>67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237.3</v>
      </c>
    </row>
    <row r="26" spans="1:35" x14ac:dyDescent="0.2">
      <c r="A26" t="s">
        <v>232</v>
      </c>
      <c r="B26" t="s">
        <v>231</v>
      </c>
      <c r="C26" t="s">
        <v>22</v>
      </c>
      <c r="D26" t="s">
        <v>10</v>
      </c>
      <c r="E26" t="s">
        <v>6</v>
      </c>
      <c r="F26" t="s">
        <v>11</v>
      </c>
      <c r="H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0.8</v>
      </c>
      <c r="U26">
        <v>0.8</v>
      </c>
      <c r="V26">
        <v>0.8</v>
      </c>
      <c r="W26">
        <v>0.8</v>
      </c>
      <c r="X26">
        <v>0.8</v>
      </c>
      <c r="Y26">
        <v>0.1</v>
      </c>
      <c r="Z26">
        <v>0.1</v>
      </c>
      <c r="AA26">
        <v>0.1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</row>
    <row r="27" spans="1:35" x14ac:dyDescent="0.2">
      <c r="A27" t="s">
        <v>232</v>
      </c>
      <c r="B27" t="s">
        <v>231</v>
      </c>
      <c r="C27" t="s">
        <v>22</v>
      </c>
      <c r="D27" t="s">
        <v>10</v>
      </c>
      <c r="E27" t="s">
        <v>8</v>
      </c>
      <c r="F27" t="s">
        <v>12</v>
      </c>
      <c r="H27">
        <v>20.9</v>
      </c>
      <c r="L27">
        <v>18.7</v>
      </c>
      <c r="M27">
        <v>22</v>
      </c>
      <c r="N27">
        <v>20.9</v>
      </c>
      <c r="O27">
        <v>20.9</v>
      </c>
      <c r="P27">
        <v>20.9</v>
      </c>
      <c r="Q27">
        <v>20.9</v>
      </c>
      <c r="R27">
        <v>20.9</v>
      </c>
      <c r="S27">
        <v>20.9</v>
      </c>
      <c r="T27">
        <v>18.7</v>
      </c>
      <c r="U27">
        <v>18.7</v>
      </c>
      <c r="V27">
        <v>18.7</v>
      </c>
      <c r="W27">
        <v>2.2000000000000002</v>
      </c>
      <c r="X27">
        <v>2.2000000000000002</v>
      </c>
      <c r="Y27">
        <v>2.2000000000000002</v>
      </c>
      <c r="Z27">
        <v>2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20.9</v>
      </c>
    </row>
    <row r="28" spans="1:35" x14ac:dyDescent="0.2">
      <c r="A28" t="s">
        <v>232</v>
      </c>
      <c r="B28" t="s">
        <v>231</v>
      </c>
      <c r="C28" t="s">
        <v>22</v>
      </c>
      <c r="D28" t="s">
        <v>10</v>
      </c>
      <c r="E28" t="s">
        <v>13</v>
      </c>
      <c r="F28" t="s">
        <v>14</v>
      </c>
      <c r="H28">
        <v>15.4</v>
      </c>
      <c r="L28">
        <v>5.4</v>
      </c>
      <c r="M28">
        <v>5.5</v>
      </c>
      <c r="N28">
        <v>5.8</v>
      </c>
      <c r="O28">
        <v>5.8</v>
      </c>
      <c r="P28">
        <v>5.8</v>
      </c>
      <c r="Q28">
        <v>5.8</v>
      </c>
      <c r="R28">
        <v>5.8</v>
      </c>
      <c r="S28">
        <v>5.8</v>
      </c>
      <c r="T28">
        <v>5</v>
      </c>
      <c r="U28">
        <v>5</v>
      </c>
      <c r="V28">
        <v>5</v>
      </c>
      <c r="W28">
        <v>4</v>
      </c>
      <c r="X28">
        <v>4</v>
      </c>
      <c r="Y28">
        <v>4</v>
      </c>
      <c r="Z28">
        <v>4</v>
      </c>
      <c r="AA28">
        <v>3</v>
      </c>
      <c r="AB28">
        <v>1.3</v>
      </c>
      <c r="AC28">
        <v>0</v>
      </c>
      <c r="AD28">
        <v>0</v>
      </c>
      <c r="AE28">
        <v>0</v>
      </c>
      <c r="AF28">
        <v>0</v>
      </c>
      <c r="AG28">
        <v>5.8</v>
      </c>
    </row>
    <row r="29" spans="1:35" x14ac:dyDescent="0.2">
      <c r="A29" t="s">
        <v>232</v>
      </c>
      <c r="B29" t="s">
        <v>231</v>
      </c>
      <c r="C29" t="s">
        <v>22</v>
      </c>
      <c r="D29" t="s">
        <v>15</v>
      </c>
      <c r="E29" t="s">
        <v>6</v>
      </c>
      <c r="F29" t="s">
        <v>16</v>
      </c>
      <c r="H29">
        <v>0</v>
      </c>
      <c r="L29">
        <v>4.7</v>
      </c>
      <c r="M29">
        <v>5.8</v>
      </c>
      <c r="N29">
        <v>5.4</v>
      </c>
      <c r="O29">
        <v>6.6</v>
      </c>
      <c r="P29">
        <v>6.6</v>
      </c>
      <c r="Q29">
        <v>6.6</v>
      </c>
      <c r="R29">
        <v>6.6</v>
      </c>
      <c r="S29">
        <v>6.6</v>
      </c>
      <c r="T29">
        <v>6.6</v>
      </c>
      <c r="U29">
        <v>6.6</v>
      </c>
      <c r="V29">
        <v>6.6</v>
      </c>
      <c r="W29">
        <v>6.6</v>
      </c>
      <c r="X29">
        <v>6.6</v>
      </c>
      <c r="Y29">
        <v>36.200000000000003</v>
      </c>
      <c r="Z29">
        <v>43</v>
      </c>
      <c r="AA29">
        <v>48.8</v>
      </c>
      <c r="AB29">
        <v>60.35</v>
      </c>
      <c r="AC29">
        <v>63.88</v>
      </c>
      <c r="AD29">
        <v>67.319999999999993</v>
      </c>
      <c r="AE29">
        <v>56.56</v>
      </c>
      <c r="AF29">
        <v>51.07</v>
      </c>
      <c r="AG29">
        <v>62.12</v>
      </c>
    </row>
    <row r="30" spans="1:35" x14ac:dyDescent="0.2">
      <c r="A30" t="s">
        <v>232</v>
      </c>
      <c r="B30" t="s">
        <v>231</v>
      </c>
      <c r="C30" t="s">
        <v>22</v>
      </c>
      <c r="D30" t="s">
        <v>15</v>
      </c>
      <c r="E30" t="s">
        <v>8</v>
      </c>
      <c r="F30" t="s">
        <v>17</v>
      </c>
      <c r="H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5" x14ac:dyDescent="0.2">
      <c r="A31" t="s">
        <v>232</v>
      </c>
      <c r="B31" t="s">
        <v>231</v>
      </c>
      <c r="C31" t="s">
        <v>22</v>
      </c>
      <c r="D31" t="s">
        <v>15</v>
      </c>
      <c r="E31" t="s">
        <v>13</v>
      </c>
      <c r="F31" t="s">
        <v>18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5" x14ac:dyDescent="0.2">
      <c r="A32" t="s">
        <v>232</v>
      </c>
      <c r="B32" t="s">
        <v>231</v>
      </c>
      <c r="C32" t="s">
        <v>22</v>
      </c>
      <c r="D32" t="s">
        <v>19</v>
      </c>
      <c r="E32" t="s">
        <v>6</v>
      </c>
      <c r="F32" t="s">
        <v>20</v>
      </c>
      <c r="J32">
        <v>0.6</v>
      </c>
      <c r="L32">
        <v>0.6</v>
      </c>
      <c r="M32">
        <v>0.6</v>
      </c>
      <c r="N32">
        <v>0.6</v>
      </c>
      <c r="O32">
        <v>6</v>
      </c>
      <c r="P32">
        <v>6</v>
      </c>
      <c r="Q32">
        <v>6</v>
      </c>
      <c r="R32">
        <v>6</v>
      </c>
      <c r="S32">
        <v>0.6</v>
      </c>
      <c r="T32">
        <v>4.2</v>
      </c>
      <c r="U32">
        <v>4.2</v>
      </c>
      <c r="V32">
        <v>4.2</v>
      </c>
      <c r="W32">
        <v>3.6</v>
      </c>
      <c r="X32">
        <v>3.6</v>
      </c>
      <c r="Y32">
        <v>3.6</v>
      </c>
      <c r="Z32">
        <v>2</v>
      </c>
      <c r="AA32">
        <v>2</v>
      </c>
      <c r="AB32">
        <v>1.8</v>
      </c>
      <c r="AC32">
        <v>1.8</v>
      </c>
      <c r="AD32">
        <v>1.8</v>
      </c>
      <c r="AE32">
        <v>1.8</v>
      </c>
      <c r="AF32">
        <v>0.9</v>
      </c>
      <c r="AG32">
        <v>4.7</v>
      </c>
    </row>
    <row r="33" spans="1:35" x14ac:dyDescent="0.2">
      <c r="A33" t="s">
        <v>232</v>
      </c>
      <c r="B33" t="s">
        <v>231</v>
      </c>
      <c r="C33" t="s">
        <v>23</v>
      </c>
      <c r="D33" t="s">
        <v>5</v>
      </c>
      <c r="E33" t="s">
        <v>6</v>
      </c>
      <c r="F33" t="s">
        <v>7</v>
      </c>
      <c r="G33">
        <v>115.9</v>
      </c>
      <c r="H33">
        <v>115.9</v>
      </c>
      <c r="N33">
        <v>114.8</v>
      </c>
      <c r="O33">
        <v>114.8</v>
      </c>
      <c r="P33">
        <v>114.8</v>
      </c>
      <c r="Q33">
        <v>115.9</v>
      </c>
      <c r="S33">
        <v>107</v>
      </c>
      <c r="T33">
        <v>114.8</v>
      </c>
      <c r="U33">
        <v>105</v>
      </c>
      <c r="V33">
        <v>104.2</v>
      </c>
      <c r="W33">
        <v>75.599999999999994</v>
      </c>
      <c r="X33">
        <v>52</v>
      </c>
      <c r="Y33">
        <v>42.1</v>
      </c>
      <c r="Z33">
        <v>17</v>
      </c>
      <c r="AA33">
        <v>9.6999999999999993</v>
      </c>
      <c r="AB33">
        <v>16</v>
      </c>
      <c r="AC33">
        <v>0</v>
      </c>
      <c r="AD33">
        <v>0</v>
      </c>
      <c r="AE33">
        <v>0</v>
      </c>
      <c r="AF33">
        <v>0</v>
      </c>
      <c r="AG33">
        <v>114.8</v>
      </c>
    </row>
    <row r="34" spans="1:35" x14ac:dyDescent="0.2">
      <c r="A34" t="s">
        <v>232</v>
      </c>
      <c r="B34" t="s">
        <v>231</v>
      </c>
      <c r="C34" t="s">
        <v>23</v>
      </c>
      <c r="D34" t="s">
        <v>5</v>
      </c>
      <c r="E34" t="s">
        <v>8</v>
      </c>
      <c r="F34" t="s">
        <v>9</v>
      </c>
      <c r="G34">
        <v>0</v>
      </c>
      <c r="H34">
        <v>0</v>
      </c>
      <c r="N34">
        <v>0</v>
      </c>
      <c r="O34">
        <v>0</v>
      </c>
      <c r="P34">
        <v>0</v>
      </c>
      <c r="Q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5" x14ac:dyDescent="0.2">
      <c r="A35" t="s">
        <v>232</v>
      </c>
      <c r="B35" t="s">
        <v>231</v>
      </c>
      <c r="C35" t="s">
        <v>23</v>
      </c>
      <c r="D35" t="s">
        <v>10</v>
      </c>
      <c r="E35" t="s">
        <v>6</v>
      </c>
      <c r="F35" t="s">
        <v>11</v>
      </c>
      <c r="H35">
        <v>0</v>
      </c>
      <c r="Q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5" x14ac:dyDescent="0.2">
      <c r="A36" t="s">
        <v>232</v>
      </c>
      <c r="B36" t="s">
        <v>231</v>
      </c>
      <c r="C36" t="s">
        <v>23</v>
      </c>
      <c r="D36" t="s">
        <v>10</v>
      </c>
      <c r="E36" t="s">
        <v>8</v>
      </c>
      <c r="F36" t="s">
        <v>12</v>
      </c>
      <c r="H36">
        <v>0</v>
      </c>
      <c r="Q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5" x14ac:dyDescent="0.2">
      <c r="A37" t="s">
        <v>232</v>
      </c>
      <c r="B37" t="s">
        <v>231</v>
      </c>
      <c r="C37" t="s">
        <v>23</v>
      </c>
      <c r="D37" t="s">
        <v>10</v>
      </c>
      <c r="E37" t="s">
        <v>13</v>
      </c>
      <c r="F37" t="s">
        <v>14</v>
      </c>
      <c r="H37">
        <v>0</v>
      </c>
      <c r="Q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5" x14ac:dyDescent="0.2">
      <c r="A38" t="s">
        <v>232</v>
      </c>
      <c r="B38" t="s">
        <v>231</v>
      </c>
      <c r="C38" t="s">
        <v>23</v>
      </c>
      <c r="D38" t="s">
        <v>15</v>
      </c>
      <c r="E38" t="s">
        <v>6</v>
      </c>
      <c r="F38" t="s">
        <v>16</v>
      </c>
      <c r="H38">
        <v>4.5</v>
      </c>
      <c r="Q38">
        <v>0</v>
      </c>
      <c r="S38">
        <v>0</v>
      </c>
      <c r="T38">
        <v>5</v>
      </c>
      <c r="U38">
        <v>5</v>
      </c>
      <c r="V38">
        <v>5.5</v>
      </c>
      <c r="W38">
        <v>6.6</v>
      </c>
      <c r="X38">
        <v>7.2</v>
      </c>
      <c r="Y38">
        <v>0</v>
      </c>
      <c r="Z38">
        <v>0</v>
      </c>
      <c r="AA38">
        <v>10.5</v>
      </c>
      <c r="AB38">
        <v>19.3</v>
      </c>
      <c r="AC38">
        <v>12.7</v>
      </c>
      <c r="AD38">
        <v>11.55</v>
      </c>
      <c r="AE38">
        <v>6.6</v>
      </c>
      <c r="AF38">
        <v>15.43</v>
      </c>
      <c r="AG38">
        <v>16</v>
      </c>
    </row>
    <row r="39" spans="1:35" x14ac:dyDescent="0.2">
      <c r="A39" t="s">
        <v>232</v>
      </c>
      <c r="B39" t="s">
        <v>231</v>
      </c>
      <c r="C39" t="s">
        <v>23</v>
      </c>
      <c r="D39" t="s">
        <v>15</v>
      </c>
      <c r="E39" t="s">
        <v>8</v>
      </c>
      <c r="F39" t="s">
        <v>17</v>
      </c>
      <c r="H39">
        <v>0</v>
      </c>
      <c r="J39" s="1"/>
      <c r="K39" s="1"/>
      <c r="L39" s="1"/>
      <c r="M39" s="1"/>
      <c r="N39" s="1"/>
      <c r="O39" s="1"/>
      <c r="P39" s="1"/>
      <c r="Q39" s="1">
        <v>0</v>
      </c>
      <c r="R39" s="1"/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 s="1"/>
    </row>
    <row r="40" spans="1:35" x14ac:dyDescent="0.2">
      <c r="A40" t="s">
        <v>232</v>
      </c>
      <c r="B40" t="s">
        <v>231</v>
      </c>
      <c r="C40" t="s">
        <v>23</v>
      </c>
      <c r="D40" t="s">
        <v>15</v>
      </c>
      <c r="E40" t="s">
        <v>13</v>
      </c>
      <c r="F40" t="s">
        <v>18</v>
      </c>
      <c r="M40" s="1"/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5" x14ac:dyDescent="0.2">
      <c r="A41" t="s">
        <v>232</v>
      </c>
      <c r="B41" t="s">
        <v>231</v>
      </c>
      <c r="C41" t="s">
        <v>23</v>
      </c>
      <c r="D41" t="s">
        <v>19</v>
      </c>
      <c r="E41" t="s">
        <v>6</v>
      </c>
      <c r="F41" t="s">
        <v>20</v>
      </c>
      <c r="J41">
        <v>0</v>
      </c>
      <c r="Q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5" x14ac:dyDescent="0.2">
      <c r="A42" t="s">
        <v>232</v>
      </c>
      <c r="B42" t="s">
        <v>231</v>
      </c>
      <c r="C42" t="s">
        <v>24</v>
      </c>
      <c r="D42" t="s">
        <v>5</v>
      </c>
      <c r="E42" t="s">
        <v>6</v>
      </c>
      <c r="F42" t="s">
        <v>7</v>
      </c>
      <c r="G42">
        <v>430.4</v>
      </c>
      <c r="H42">
        <v>428</v>
      </c>
      <c r="I42">
        <v>421.3</v>
      </c>
      <c r="J42">
        <v>427.8</v>
      </c>
      <c r="K42">
        <v>429</v>
      </c>
      <c r="L42">
        <v>426.1</v>
      </c>
      <c r="M42">
        <v>12.4</v>
      </c>
      <c r="N42">
        <v>11.5</v>
      </c>
      <c r="O42">
        <v>10.3</v>
      </c>
      <c r="P42">
        <v>10.3</v>
      </c>
      <c r="Q42">
        <v>26.5</v>
      </c>
      <c r="R42">
        <v>-2</v>
      </c>
      <c r="S42">
        <v>5</v>
      </c>
      <c r="T42">
        <v>3.1</v>
      </c>
      <c r="U42">
        <v>3.7</v>
      </c>
      <c r="V42">
        <v>1.5</v>
      </c>
      <c r="W42">
        <v>1.9</v>
      </c>
      <c r="X42">
        <v>1.1000000000000001</v>
      </c>
      <c r="Y42">
        <v>1.1000000000000001</v>
      </c>
      <c r="Z42">
        <v>0</v>
      </c>
      <c r="AA42">
        <v>0.1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10.7</v>
      </c>
    </row>
    <row r="43" spans="1:35" x14ac:dyDescent="0.2">
      <c r="A43" t="s">
        <v>232</v>
      </c>
      <c r="B43" t="s">
        <v>231</v>
      </c>
      <c r="C43" t="s">
        <v>24</v>
      </c>
      <c r="D43" t="s">
        <v>5</v>
      </c>
      <c r="E43" t="s">
        <v>8</v>
      </c>
      <c r="F43" t="s">
        <v>9</v>
      </c>
      <c r="G43">
        <v>0.2</v>
      </c>
      <c r="H43">
        <v>2.2999999999999998</v>
      </c>
      <c r="I43">
        <v>2</v>
      </c>
      <c r="J43">
        <v>0.2</v>
      </c>
      <c r="K43">
        <v>1.7</v>
      </c>
      <c r="L43">
        <v>0.2</v>
      </c>
      <c r="M43">
        <v>0.5</v>
      </c>
      <c r="N43">
        <v>0.4</v>
      </c>
      <c r="O43">
        <v>0.4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0.3</v>
      </c>
    </row>
    <row r="44" spans="1:35" x14ac:dyDescent="0.2">
      <c r="A44" t="s">
        <v>232</v>
      </c>
      <c r="B44" t="s">
        <v>231</v>
      </c>
      <c r="C44" t="s">
        <v>24</v>
      </c>
      <c r="D44" t="s">
        <v>10</v>
      </c>
      <c r="E44" t="s">
        <v>6</v>
      </c>
      <c r="F44" t="s">
        <v>11</v>
      </c>
      <c r="H44">
        <v>0</v>
      </c>
      <c r="I44">
        <v>0</v>
      </c>
      <c r="J44" s="1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5" x14ac:dyDescent="0.2">
      <c r="A45" t="s">
        <v>232</v>
      </c>
      <c r="B45" t="s">
        <v>231</v>
      </c>
      <c r="C45" t="s">
        <v>24</v>
      </c>
      <c r="D45" t="s">
        <v>10</v>
      </c>
      <c r="E45" t="s">
        <v>8</v>
      </c>
      <c r="F45" t="s">
        <v>12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5" x14ac:dyDescent="0.2">
      <c r="A46" t="s">
        <v>232</v>
      </c>
      <c r="B46" t="s">
        <v>231</v>
      </c>
      <c r="C46" t="s">
        <v>24</v>
      </c>
      <c r="D46" t="s">
        <v>10</v>
      </c>
      <c r="E46" t="s">
        <v>13</v>
      </c>
      <c r="F46" t="s">
        <v>14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5" x14ac:dyDescent="0.2">
      <c r="A47" t="s">
        <v>232</v>
      </c>
      <c r="B47" t="s">
        <v>231</v>
      </c>
      <c r="C47" t="s">
        <v>24</v>
      </c>
      <c r="D47" t="s">
        <v>15</v>
      </c>
      <c r="E47" t="s">
        <v>6</v>
      </c>
      <c r="F47" t="s">
        <v>16</v>
      </c>
      <c r="G47">
        <v>2.2000000000000002</v>
      </c>
      <c r="H47">
        <v>2.2000000000000002</v>
      </c>
      <c r="I47">
        <v>2.2000000000000002</v>
      </c>
      <c r="J47">
        <v>2.2000000000000002</v>
      </c>
      <c r="K47">
        <v>2.2000000000000002</v>
      </c>
      <c r="L47">
        <v>2.2000000000000002</v>
      </c>
      <c r="M47">
        <v>0</v>
      </c>
      <c r="N47">
        <v>0</v>
      </c>
      <c r="O47">
        <v>0</v>
      </c>
      <c r="P47">
        <v>0</v>
      </c>
      <c r="Q47">
        <v>1.2</v>
      </c>
      <c r="R47">
        <v>0.4</v>
      </c>
      <c r="S47">
        <v>0.1</v>
      </c>
      <c r="T47">
        <v>0.2</v>
      </c>
      <c r="U47">
        <v>0.3</v>
      </c>
      <c r="V47">
        <v>0.2</v>
      </c>
      <c r="W47">
        <v>0.7</v>
      </c>
      <c r="X47">
        <v>0.6</v>
      </c>
      <c r="Y47">
        <v>0.5</v>
      </c>
      <c r="Z47">
        <v>0.9</v>
      </c>
      <c r="AA47">
        <v>0.2</v>
      </c>
      <c r="AB47">
        <v>0.5</v>
      </c>
      <c r="AC47">
        <v>0.1</v>
      </c>
      <c r="AD47">
        <v>0.38</v>
      </c>
      <c r="AE47">
        <v>0.11</v>
      </c>
      <c r="AF47">
        <v>0.22</v>
      </c>
      <c r="AG47">
        <v>0.3</v>
      </c>
    </row>
    <row r="48" spans="1:35" x14ac:dyDescent="0.2">
      <c r="A48" t="s">
        <v>232</v>
      </c>
      <c r="B48" t="s">
        <v>231</v>
      </c>
      <c r="C48" t="s">
        <v>24</v>
      </c>
      <c r="D48" t="s">
        <v>15</v>
      </c>
      <c r="E48" t="s">
        <v>8</v>
      </c>
      <c r="F48" t="s">
        <v>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">
      <c r="A49" t="s">
        <v>232</v>
      </c>
      <c r="B49" t="s">
        <v>231</v>
      </c>
      <c r="C49" t="s">
        <v>24</v>
      </c>
      <c r="D49" t="s">
        <v>15</v>
      </c>
      <c r="E49" t="s">
        <v>13</v>
      </c>
      <c r="F49" t="s">
        <v>18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">
      <c r="A50" t="s">
        <v>232</v>
      </c>
      <c r="B50" t="s">
        <v>231</v>
      </c>
      <c r="C50" t="s">
        <v>24</v>
      </c>
      <c r="D50" t="s">
        <v>19</v>
      </c>
      <c r="E50" t="s">
        <v>6</v>
      </c>
      <c r="F50" t="s">
        <v>20</v>
      </c>
      <c r="J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">
      <c r="A51" t="s">
        <v>232</v>
      </c>
      <c r="B51" t="s">
        <v>231</v>
      </c>
      <c r="C51" t="s">
        <v>25</v>
      </c>
      <c r="D51" t="s">
        <v>5</v>
      </c>
      <c r="E51" t="s">
        <v>6</v>
      </c>
      <c r="F51" t="s">
        <v>7</v>
      </c>
      <c r="G51">
        <v>5210.6000000000004</v>
      </c>
      <c r="H51">
        <v>3463.4</v>
      </c>
      <c r="I51">
        <v>2138.1999999999998</v>
      </c>
      <c r="J51">
        <v>2796.8</v>
      </c>
      <c r="K51">
        <v>4306</v>
      </c>
      <c r="L51">
        <v>1805.9</v>
      </c>
      <c r="M51">
        <v>4569.3999999999996</v>
      </c>
      <c r="N51">
        <v>6365.9</v>
      </c>
      <c r="O51">
        <v>4202.1000000000004</v>
      </c>
      <c r="P51">
        <v>3523.7</v>
      </c>
      <c r="Q51">
        <v>3546.3</v>
      </c>
      <c r="R51">
        <v>4316.3</v>
      </c>
      <c r="S51">
        <v>2396.6999999999998</v>
      </c>
      <c r="T51">
        <v>3293.1</v>
      </c>
      <c r="U51">
        <v>2139.1999999999998</v>
      </c>
      <c r="V51">
        <v>2255.1999999999998</v>
      </c>
      <c r="W51">
        <v>2211.6</v>
      </c>
      <c r="X51">
        <v>1675.5</v>
      </c>
      <c r="Y51">
        <v>1654.2</v>
      </c>
      <c r="Z51">
        <v>529</v>
      </c>
      <c r="AA51">
        <v>50.9</v>
      </c>
      <c r="AB51">
        <v>126.6</v>
      </c>
      <c r="AC51">
        <v>0</v>
      </c>
      <c r="AD51">
        <v>28.3</v>
      </c>
      <c r="AE51">
        <v>0</v>
      </c>
      <c r="AG51">
        <v>4697.2</v>
      </c>
    </row>
    <row r="52" spans="1:33" x14ac:dyDescent="0.2">
      <c r="A52" t="s">
        <v>232</v>
      </c>
      <c r="B52" t="s">
        <v>231</v>
      </c>
      <c r="C52" t="s">
        <v>25</v>
      </c>
      <c r="D52" t="s">
        <v>5</v>
      </c>
      <c r="E52" t="s">
        <v>8</v>
      </c>
      <c r="F52" t="s">
        <v>9</v>
      </c>
      <c r="G52">
        <v>294</v>
      </c>
      <c r="H52">
        <v>155</v>
      </c>
      <c r="I52">
        <v>10</v>
      </c>
      <c r="J52">
        <v>1920</v>
      </c>
      <c r="K52">
        <v>223.5</v>
      </c>
      <c r="L52">
        <v>408.5</v>
      </c>
      <c r="M52">
        <v>383.3</v>
      </c>
      <c r="N52">
        <v>360</v>
      </c>
      <c r="O52">
        <v>143.4</v>
      </c>
      <c r="P52">
        <v>0</v>
      </c>
      <c r="Q52">
        <v>-1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</v>
      </c>
      <c r="Y52">
        <v>0</v>
      </c>
      <c r="Z52">
        <v>0.3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167.8</v>
      </c>
    </row>
    <row r="53" spans="1:33" x14ac:dyDescent="0.2">
      <c r="A53" t="s">
        <v>232</v>
      </c>
      <c r="B53" t="s">
        <v>231</v>
      </c>
      <c r="C53" t="s">
        <v>25</v>
      </c>
      <c r="D53" t="s">
        <v>10</v>
      </c>
      <c r="E53" t="s">
        <v>6</v>
      </c>
      <c r="F53" t="s">
        <v>11</v>
      </c>
      <c r="H53">
        <v>0.5</v>
      </c>
      <c r="I53">
        <v>0.5</v>
      </c>
      <c r="J53">
        <v>6.5</v>
      </c>
      <c r="K53">
        <v>10.8</v>
      </c>
      <c r="L53">
        <v>0</v>
      </c>
      <c r="M53">
        <v>0</v>
      </c>
      <c r="N53">
        <v>10</v>
      </c>
      <c r="O53">
        <v>0.1</v>
      </c>
      <c r="P53">
        <v>14.6</v>
      </c>
      <c r="Q53">
        <v>0.1</v>
      </c>
      <c r="R53">
        <v>0</v>
      </c>
      <c r="S53">
        <v>0</v>
      </c>
      <c r="T53">
        <v>0.4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0</v>
      </c>
    </row>
    <row r="54" spans="1:33" x14ac:dyDescent="0.2">
      <c r="A54" t="s">
        <v>232</v>
      </c>
      <c r="B54" t="s">
        <v>231</v>
      </c>
      <c r="C54" t="s">
        <v>25</v>
      </c>
      <c r="D54" t="s">
        <v>10</v>
      </c>
      <c r="E54" t="s">
        <v>8</v>
      </c>
      <c r="F54" t="s">
        <v>12</v>
      </c>
      <c r="H54">
        <v>5291</v>
      </c>
      <c r="I54">
        <v>-528</v>
      </c>
      <c r="J54">
        <v>5084.2</v>
      </c>
      <c r="K54">
        <v>5445</v>
      </c>
      <c r="L54">
        <v>1838.8</v>
      </c>
      <c r="M54">
        <v>1726.9</v>
      </c>
      <c r="N54">
        <v>2854.5</v>
      </c>
      <c r="O54">
        <v>0.9</v>
      </c>
      <c r="P54">
        <v>194.3</v>
      </c>
      <c r="Q54">
        <v>134.5</v>
      </c>
      <c r="R54">
        <v>13.8</v>
      </c>
      <c r="S54">
        <v>413.3</v>
      </c>
      <c r="T54">
        <v>59.3</v>
      </c>
      <c r="U54">
        <v>20.8</v>
      </c>
      <c r="V54">
        <v>58.8</v>
      </c>
      <c r="W54">
        <v>25.9</v>
      </c>
      <c r="X54">
        <v>20.399999999999999</v>
      </c>
      <c r="Y54">
        <v>9.9</v>
      </c>
      <c r="Z54">
        <v>13</v>
      </c>
      <c r="AA54">
        <v>-52.8</v>
      </c>
      <c r="AB54">
        <v>-330.7</v>
      </c>
      <c r="AC54">
        <v>0</v>
      </c>
      <c r="AD54">
        <v>0</v>
      </c>
      <c r="AE54">
        <v>0</v>
      </c>
      <c r="AG54">
        <v>187.2</v>
      </c>
    </row>
    <row r="55" spans="1:33" x14ac:dyDescent="0.2">
      <c r="A55" t="s">
        <v>232</v>
      </c>
      <c r="B55" t="s">
        <v>231</v>
      </c>
      <c r="C55" t="s">
        <v>25</v>
      </c>
      <c r="D55" t="s">
        <v>10</v>
      </c>
      <c r="E55" t="s">
        <v>13</v>
      </c>
      <c r="F55" t="s">
        <v>14</v>
      </c>
      <c r="H55">
        <v>106.3</v>
      </c>
      <c r="I55">
        <v>-106.2</v>
      </c>
      <c r="J55">
        <v>96.5</v>
      </c>
      <c r="K55">
        <v>111.3</v>
      </c>
      <c r="L55">
        <v>223.2</v>
      </c>
      <c r="M55">
        <v>171.9</v>
      </c>
      <c r="N55">
        <v>99.1</v>
      </c>
      <c r="O55">
        <v>105.7</v>
      </c>
      <c r="P55">
        <v>90.5</v>
      </c>
      <c r="Q55">
        <v>90.2</v>
      </c>
      <c r="R55">
        <v>52.7</v>
      </c>
      <c r="S55">
        <v>54.3</v>
      </c>
      <c r="T55">
        <v>30.9</v>
      </c>
      <c r="U55">
        <v>12.8</v>
      </c>
      <c r="V55">
        <v>20.9</v>
      </c>
      <c r="W55">
        <v>24</v>
      </c>
      <c r="X55">
        <v>21.4</v>
      </c>
      <c r="Y55">
        <v>15.3</v>
      </c>
      <c r="Z55">
        <v>17.399999999999999</v>
      </c>
      <c r="AA55">
        <v>17.399999999999999</v>
      </c>
      <c r="AB55">
        <v>10.5</v>
      </c>
      <c r="AC55">
        <v>9.6</v>
      </c>
      <c r="AD55">
        <v>0</v>
      </c>
      <c r="AE55">
        <v>0</v>
      </c>
      <c r="AG55">
        <v>65.7</v>
      </c>
    </row>
    <row r="56" spans="1:33" x14ac:dyDescent="0.2">
      <c r="A56" t="s">
        <v>232</v>
      </c>
      <c r="B56" t="s">
        <v>231</v>
      </c>
      <c r="C56" t="s">
        <v>25</v>
      </c>
      <c r="D56" t="s">
        <v>15</v>
      </c>
      <c r="E56" t="s">
        <v>6</v>
      </c>
      <c r="F56" t="s">
        <v>16</v>
      </c>
      <c r="H56">
        <v>22.5</v>
      </c>
      <c r="K56">
        <v>0</v>
      </c>
      <c r="L56">
        <v>44.6</v>
      </c>
      <c r="M56">
        <v>61.4</v>
      </c>
      <c r="N56">
        <v>97.2</v>
      </c>
      <c r="O56">
        <v>87.6</v>
      </c>
      <c r="P56">
        <v>95.5</v>
      </c>
      <c r="Q56">
        <v>100.3</v>
      </c>
      <c r="R56">
        <v>106.2</v>
      </c>
      <c r="S56">
        <v>53.1</v>
      </c>
      <c r="T56">
        <v>98.9</v>
      </c>
      <c r="U56">
        <v>44.6</v>
      </c>
      <c r="V56">
        <v>147.5</v>
      </c>
      <c r="W56">
        <v>160.1</v>
      </c>
      <c r="X56">
        <v>203.1</v>
      </c>
      <c r="Y56">
        <v>248.7</v>
      </c>
      <c r="Z56">
        <v>342.5</v>
      </c>
      <c r="AA56">
        <v>356.9</v>
      </c>
      <c r="AB56">
        <v>326.10000000000002</v>
      </c>
      <c r="AC56">
        <v>475.2</v>
      </c>
      <c r="AD56">
        <v>511.56</v>
      </c>
      <c r="AE56">
        <v>571.39</v>
      </c>
      <c r="AG56">
        <v>400.7</v>
      </c>
    </row>
    <row r="57" spans="1:33" x14ac:dyDescent="0.2">
      <c r="A57" t="s">
        <v>232</v>
      </c>
      <c r="B57" t="s">
        <v>231</v>
      </c>
      <c r="C57" t="s">
        <v>25</v>
      </c>
      <c r="D57" t="s">
        <v>15</v>
      </c>
      <c r="E57" t="s">
        <v>8</v>
      </c>
      <c r="F57" t="s">
        <v>17</v>
      </c>
      <c r="H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v>0</v>
      </c>
    </row>
    <row r="58" spans="1:33" x14ac:dyDescent="0.2">
      <c r="A58" t="s">
        <v>232</v>
      </c>
      <c r="B58" t="s">
        <v>231</v>
      </c>
      <c r="C58" t="s">
        <v>25</v>
      </c>
      <c r="D58" t="s">
        <v>15</v>
      </c>
      <c r="E58" t="s">
        <v>13</v>
      </c>
      <c r="F58" t="s">
        <v>18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v>0</v>
      </c>
    </row>
    <row r="59" spans="1:33" x14ac:dyDescent="0.2">
      <c r="A59" t="s">
        <v>232</v>
      </c>
      <c r="B59" t="s">
        <v>231</v>
      </c>
      <c r="C59" t="s">
        <v>25</v>
      </c>
      <c r="D59" t="s">
        <v>19</v>
      </c>
      <c r="E59" t="s">
        <v>6</v>
      </c>
      <c r="F59" t="s">
        <v>20</v>
      </c>
      <c r="J59">
        <v>14.8</v>
      </c>
      <c r="L59">
        <v>59.5</v>
      </c>
      <c r="M59">
        <v>169.2</v>
      </c>
      <c r="N59">
        <v>265.8</v>
      </c>
      <c r="O59">
        <v>409.8</v>
      </c>
      <c r="P59">
        <v>465</v>
      </c>
      <c r="Q59">
        <v>504.6</v>
      </c>
      <c r="R59">
        <v>468</v>
      </c>
      <c r="S59">
        <v>465.6</v>
      </c>
      <c r="T59">
        <v>358.8</v>
      </c>
      <c r="U59">
        <v>168.6</v>
      </c>
      <c r="V59">
        <v>353.1</v>
      </c>
      <c r="W59">
        <v>362.5</v>
      </c>
      <c r="X59">
        <v>285.2</v>
      </c>
      <c r="Y59">
        <v>287.39999999999998</v>
      </c>
      <c r="Z59">
        <v>297.5</v>
      </c>
      <c r="AA59">
        <v>282.39999999999998</v>
      </c>
      <c r="AB59">
        <v>262.89999999999998</v>
      </c>
      <c r="AC59">
        <v>296</v>
      </c>
      <c r="AD59">
        <v>291.3</v>
      </c>
      <c r="AE59">
        <v>283.89999999999998</v>
      </c>
      <c r="AG59">
        <v>411.3</v>
      </c>
    </row>
    <row r="60" spans="1:33" x14ac:dyDescent="0.2">
      <c r="A60" t="s">
        <v>232</v>
      </c>
      <c r="B60" t="s">
        <v>231</v>
      </c>
      <c r="C60" t="s">
        <v>26</v>
      </c>
      <c r="D60" t="s">
        <v>5</v>
      </c>
      <c r="E60" t="s">
        <v>6</v>
      </c>
      <c r="F60" t="s">
        <v>7</v>
      </c>
      <c r="G60">
        <v>2384.5</v>
      </c>
      <c r="H60">
        <v>0</v>
      </c>
      <c r="J60">
        <v>0</v>
      </c>
      <c r="N60">
        <v>201.8</v>
      </c>
      <c r="O60">
        <v>196.5</v>
      </c>
      <c r="P60">
        <v>191.2</v>
      </c>
      <c r="Q60">
        <v>185.9</v>
      </c>
      <c r="R60">
        <v>9</v>
      </c>
      <c r="S60">
        <v>25</v>
      </c>
      <c r="T60">
        <v>162.69999999999999</v>
      </c>
      <c r="U60">
        <v>172.7</v>
      </c>
      <c r="V60">
        <v>172.7</v>
      </c>
      <c r="W60">
        <v>110.7</v>
      </c>
      <c r="X60">
        <v>84</v>
      </c>
      <c r="Y60">
        <v>59</v>
      </c>
      <c r="Z60">
        <v>25</v>
      </c>
      <c r="AA60">
        <v>13.6</v>
      </c>
      <c r="AB60">
        <v>18.100000000000001</v>
      </c>
      <c r="AC60">
        <v>0</v>
      </c>
      <c r="AD60">
        <v>0</v>
      </c>
      <c r="AE60">
        <v>0</v>
      </c>
      <c r="AF60">
        <v>0</v>
      </c>
      <c r="AG60">
        <v>196.5</v>
      </c>
    </row>
    <row r="61" spans="1:33" x14ac:dyDescent="0.2">
      <c r="A61" t="s">
        <v>232</v>
      </c>
      <c r="B61" t="s">
        <v>231</v>
      </c>
      <c r="C61" t="s">
        <v>26</v>
      </c>
      <c r="D61" t="s">
        <v>5</v>
      </c>
      <c r="E61" t="s">
        <v>8</v>
      </c>
      <c r="F61" t="s">
        <v>9</v>
      </c>
      <c r="G61">
        <v>19.3</v>
      </c>
      <c r="H61">
        <v>0</v>
      </c>
      <c r="J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">
      <c r="A62" t="s">
        <v>232</v>
      </c>
      <c r="B62" t="s">
        <v>231</v>
      </c>
      <c r="C62" t="s">
        <v>26</v>
      </c>
      <c r="D62" t="s">
        <v>10</v>
      </c>
      <c r="E62" t="s">
        <v>6</v>
      </c>
      <c r="F62" t="s">
        <v>11</v>
      </c>
      <c r="H62">
        <v>0</v>
      </c>
      <c r="J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">
      <c r="A63" t="s">
        <v>232</v>
      </c>
      <c r="B63" t="s">
        <v>231</v>
      </c>
      <c r="C63" t="s">
        <v>26</v>
      </c>
      <c r="D63" t="s">
        <v>10</v>
      </c>
      <c r="E63" t="s">
        <v>8</v>
      </c>
      <c r="F63" t="s">
        <v>12</v>
      </c>
      <c r="H63">
        <v>0</v>
      </c>
      <c r="J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">
      <c r="A64" t="s">
        <v>232</v>
      </c>
      <c r="B64" t="s">
        <v>231</v>
      </c>
      <c r="C64" t="s">
        <v>26</v>
      </c>
      <c r="D64" t="s">
        <v>10</v>
      </c>
      <c r="E64" t="s">
        <v>13</v>
      </c>
      <c r="F64" t="s">
        <v>14</v>
      </c>
      <c r="H64">
        <v>0</v>
      </c>
      <c r="J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">
      <c r="A65" t="s">
        <v>232</v>
      </c>
      <c r="B65" t="s">
        <v>231</v>
      </c>
      <c r="C65" t="s">
        <v>26</v>
      </c>
      <c r="D65" t="s">
        <v>15</v>
      </c>
      <c r="E65" t="s">
        <v>6</v>
      </c>
      <c r="F65" t="s">
        <v>16</v>
      </c>
      <c r="H65">
        <v>0</v>
      </c>
      <c r="J65">
        <v>0</v>
      </c>
      <c r="N65">
        <v>0</v>
      </c>
      <c r="O65">
        <v>0</v>
      </c>
      <c r="P65">
        <v>0</v>
      </c>
      <c r="Q65">
        <v>0</v>
      </c>
      <c r="R65">
        <v>0.8</v>
      </c>
      <c r="S65">
        <v>0.7</v>
      </c>
      <c r="T65">
        <v>1.7</v>
      </c>
      <c r="U65">
        <v>1.7</v>
      </c>
      <c r="V65">
        <v>1.7</v>
      </c>
      <c r="W65">
        <v>2.9</v>
      </c>
      <c r="X65">
        <v>3</v>
      </c>
      <c r="Y65">
        <v>3.8</v>
      </c>
      <c r="Z65">
        <v>4.4000000000000004</v>
      </c>
      <c r="AA65">
        <v>4.8</v>
      </c>
      <c r="AB65">
        <v>6.8</v>
      </c>
      <c r="AC65">
        <v>7.1</v>
      </c>
      <c r="AD65">
        <v>7.5</v>
      </c>
      <c r="AE65">
        <v>5.67</v>
      </c>
      <c r="AF65">
        <v>4.54</v>
      </c>
      <c r="AG65">
        <v>7</v>
      </c>
    </row>
    <row r="66" spans="1:33" x14ac:dyDescent="0.2">
      <c r="A66" t="s">
        <v>232</v>
      </c>
      <c r="B66" t="s">
        <v>231</v>
      </c>
      <c r="C66" t="s">
        <v>26</v>
      </c>
      <c r="D66" t="s">
        <v>15</v>
      </c>
      <c r="E66" t="s">
        <v>8</v>
      </c>
      <c r="F66" t="s">
        <v>17</v>
      </c>
      <c r="H66">
        <v>0</v>
      </c>
      <c r="J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">
      <c r="A67" t="s">
        <v>232</v>
      </c>
      <c r="B67" t="s">
        <v>231</v>
      </c>
      <c r="C67" t="s">
        <v>26</v>
      </c>
      <c r="D67" t="s">
        <v>15</v>
      </c>
      <c r="E67" t="s">
        <v>13</v>
      </c>
      <c r="F67" t="s">
        <v>18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">
      <c r="A68" t="s">
        <v>232</v>
      </c>
      <c r="B68" t="s">
        <v>231</v>
      </c>
      <c r="C68" t="s">
        <v>26</v>
      </c>
      <c r="D68" t="s">
        <v>19</v>
      </c>
      <c r="E68" t="s">
        <v>6</v>
      </c>
      <c r="F68" t="s">
        <v>20</v>
      </c>
      <c r="H68">
        <v>0</v>
      </c>
      <c r="J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">
      <c r="A69" t="s">
        <v>232</v>
      </c>
      <c r="B69" t="s">
        <v>231</v>
      </c>
      <c r="C69" t="s">
        <v>27</v>
      </c>
      <c r="D69" t="s">
        <v>5</v>
      </c>
      <c r="E69" t="s">
        <v>6</v>
      </c>
      <c r="F69" t="s">
        <v>7</v>
      </c>
      <c r="G69">
        <v>51.1</v>
      </c>
      <c r="H69">
        <v>56.9</v>
      </c>
      <c r="K69">
        <v>0.7</v>
      </c>
      <c r="L69">
        <v>65.8</v>
      </c>
      <c r="M69">
        <v>68.099999999999994</v>
      </c>
      <c r="N69">
        <v>69.900000000000006</v>
      </c>
      <c r="O69">
        <v>72</v>
      </c>
      <c r="P69">
        <v>52.7</v>
      </c>
      <c r="Q69">
        <v>54.6</v>
      </c>
      <c r="R69">
        <v>53.8</v>
      </c>
      <c r="S69">
        <v>65.900000000000006</v>
      </c>
      <c r="T69">
        <v>63</v>
      </c>
      <c r="U69">
        <v>55.4</v>
      </c>
      <c r="V69">
        <v>29.6</v>
      </c>
      <c r="W69">
        <v>18.8</v>
      </c>
      <c r="X69">
        <v>13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>
        <v>64.900000000000006</v>
      </c>
    </row>
    <row r="70" spans="1:33" x14ac:dyDescent="0.2">
      <c r="A70" t="s">
        <v>232</v>
      </c>
      <c r="B70" t="s">
        <v>231</v>
      </c>
      <c r="C70" t="s">
        <v>27</v>
      </c>
      <c r="D70" t="s">
        <v>5</v>
      </c>
      <c r="E70" t="s">
        <v>8</v>
      </c>
      <c r="F70" t="s">
        <v>9</v>
      </c>
      <c r="G70">
        <v>0.9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G70">
        <v>0</v>
      </c>
    </row>
    <row r="71" spans="1:33" x14ac:dyDescent="0.2">
      <c r="A71" t="s">
        <v>232</v>
      </c>
      <c r="B71" t="s">
        <v>231</v>
      </c>
      <c r="C71" t="s">
        <v>27</v>
      </c>
      <c r="D71" t="s">
        <v>10</v>
      </c>
      <c r="E71" t="s">
        <v>6</v>
      </c>
      <c r="F71" t="s">
        <v>11</v>
      </c>
      <c r="H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G71">
        <v>0</v>
      </c>
    </row>
    <row r="72" spans="1:33" x14ac:dyDescent="0.2">
      <c r="A72" t="s">
        <v>232</v>
      </c>
      <c r="B72" t="s">
        <v>231</v>
      </c>
      <c r="C72" t="s">
        <v>27</v>
      </c>
      <c r="D72" t="s">
        <v>10</v>
      </c>
      <c r="E72" t="s">
        <v>8</v>
      </c>
      <c r="F72" t="s">
        <v>12</v>
      </c>
      <c r="H72">
        <v>0</v>
      </c>
      <c r="K72">
        <v>0.1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0.3</v>
      </c>
      <c r="V72">
        <v>2.2999999999999998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G72">
        <v>0</v>
      </c>
    </row>
    <row r="73" spans="1:33" x14ac:dyDescent="0.2">
      <c r="A73" t="s">
        <v>232</v>
      </c>
      <c r="B73" t="s">
        <v>231</v>
      </c>
      <c r="C73" t="s">
        <v>27</v>
      </c>
      <c r="D73" t="s">
        <v>10</v>
      </c>
      <c r="E73" t="s">
        <v>13</v>
      </c>
      <c r="F73" t="s">
        <v>14</v>
      </c>
      <c r="H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G73">
        <v>0</v>
      </c>
    </row>
    <row r="74" spans="1:33" x14ac:dyDescent="0.2">
      <c r="A74" t="s">
        <v>232</v>
      </c>
      <c r="B74" t="s">
        <v>231</v>
      </c>
      <c r="C74" t="s">
        <v>27</v>
      </c>
      <c r="D74" t="s">
        <v>15</v>
      </c>
      <c r="E74" t="s">
        <v>6</v>
      </c>
      <c r="F74" t="s">
        <v>16</v>
      </c>
      <c r="H74">
        <v>0.4</v>
      </c>
      <c r="K74">
        <v>0.6</v>
      </c>
      <c r="L74">
        <v>0</v>
      </c>
      <c r="M74">
        <v>0</v>
      </c>
      <c r="N74">
        <v>0</v>
      </c>
      <c r="O74">
        <v>0</v>
      </c>
      <c r="P74">
        <v>2.1</v>
      </c>
      <c r="Q74">
        <v>4.2</v>
      </c>
      <c r="R74">
        <v>6.2</v>
      </c>
      <c r="S74">
        <v>3.9</v>
      </c>
      <c r="T74">
        <v>5.4</v>
      </c>
      <c r="U74">
        <v>2.7</v>
      </c>
      <c r="V74">
        <v>3.2</v>
      </c>
      <c r="W74">
        <v>5</v>
      </c>
      <c r="X74">
        <v>5.6</v>
      </c>
      <c r="Y74">
        <v>4.9000000000000004</v>
      </c>
      <c r="Z74">
        <v>5.8</v>
      </c>
      <c r="AA74">
        <v>3.9</v>
      </c>
      <c r="AB74">
        <v>3.5</v>
      </c>
      <c r="AC74">
        <v>6.1</v>
      </c>
      <c r="AD74">
        <v>3.05</v>
      </c>
      <c r="AE74">
        <v>2.73</v>
      </c>
      <c r="AG74">
        <v>4.8</v>
      </c>
    </row>
    <row r="75" spans="1:33" x14ac:dyDescent="0.2">
      <c r="A75" t="s">
        <v>232</v>
      </c>
      <c r="B75" t="s">
        <v>231</v>
      </c>
      <c r="C75" t="s">
        <v>27</v>
      </c>
      <c r="D75" t="s">
        <v>15</v>
      </c>
      <c r="E75" t="s">
        <v>8</v>
      </c>
      <c r="F75" t="s">
        <v>17</v>
      </c>
      <c r="H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G75">
        <v>0</v>
      </c>
    </row>
    <row r="76" spans="1:33" x14ac:dyDescent="0.2">
      <c r="A76" t="s">
        <v>232</v>
      </c>
      <c r="B76" t="s">
        <v>231</v>
      </c>
      <c r="C76" t="s">
        <v>27</v>
      </c>
      <c r="D76" t="s">
        <v>15</v>
      </c>
      <c r="E76" t="s">
        <v>13</v>
      </c>
      <c r="F76" t="s">
        <v>18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G76">
        <v>0</v>
      </c>
    </row>
    <row r="77" spans="1:33" x14ac:dyDescent="0.2">
      <c r="A77" t="s">
        <v>232</v>
      </c>
      <c r="B77" t="s">
        <v>231</v>
      </c>
      <c r="C77" t="s">
        <v>27</v>
      </c>
      <c r="D77" t="s">
        <v>19</v>
      </c>
      <c r="E77" t="s">
        <v>6</v>
      </c>
      <c r="F77" t="s">
        <v>20</v>
      </c>
      <c r="J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0.6</v>
      </c>
      <c r="R77">
        <v>0.4</v>
      </c>
      <c r="S77">
        <v>0.5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G77">
        <v>0.2</v>
      </c>
    </row>
    <row r="78" spans="1:33" x14ac:dyDescent="0.2">
      <c r="A78" t="s">
        <v>232</v>
      </c>
      <c r="B78" t="s">
        <v>231</v>
      </c>
      <c r="C78" t="s">
        <v>28</v>
      </c>
      <c r="D78" t="s">
        <v>5</v>
      </c>
      <c r="E78" t="s">
        <v>6</v>
      </c>
      <c r="F78" t="s">
        <v>7</v>
      </c>
      <c r="G78">
        <v>76.400000000000006</v>
      </c>
      <c r="H78">
        <v>91.5</v>
      </c>
      <c r="I78">
        <v>107</v>
      </c>
      <c r="J78">
        <v>85.3</v>
      </c>
      <c r="K78">
        <v>118.6</v>
      </c>
      <c r="L78">
        <v>111.1</v>
      </c>
      <c r="M78">
        <v>118.1</v>
      </c>
      <c r="N78">
        <v>121.9</v>
      </c>
      <c r="O78">
        <v>137.19999999999999</v>
      </c>
      <c r="P78">
        <v>147.19999999999999</v>
      </c>
      <c r="Q78">
        <v>149.5</v>
      </c>
      <c r="R78">
        <v>129</v>
      </c>
      <c r="S78">
        <v>113.1</v>
      </c>
      <c r="T78">
        <v>106</v>
      </c>
      <c r="U78">
        <v>94.6</v>
      </c>
      <c r="V78">
        <v>85.8</v>
      </c>
      <c r="W78">
        <v>64.8</v>
      </c>
      <c r="X78">
        <v>58.7</v>
      </c>
      <c r="Y78">
        <v>32.4</v>
      </c>
      <c r="Z78">
        <v>14.7</v>
      </c>
      <c r="AA78">
        <v>11.7</v>
      </c>
      <c r="AB78">
        <v>10.5</v>
      </c>
      <c r="AC78">
        <v>0</v>
      </c>
      <c r="AD78">
        <v>0</v>
      </c>
      <c r="AE78">
        <v>0</v>
      </c>
      <c r="AG78">
        <v>135.4</v>
      </c>
    </row>
    <row r="79" spans="1:33" x14ac:dyDescent="0.2">
      <c r="A79" t="s">
        <v>232</v>
      </c>
      <c r="B79" t="s">
        <v>231</v>
      </c>
      <c r="C79" t="s">
        <v>28</v>
      </c>
      <c r="D79" t="s">
        <v>5</v>
      </c>
      <c r="E79" t="s">
        <v>8</v>
      </c>
      <c r="F79" t="s">
        <v>9</v>
      </c>
      <c r="G79">
        <v>20.399999999999999</v>
      </c>
      <c r="H79">
        <v>34.700000000000003</v>
      </c>
      <c r="I79">
        <v>35.6</v>
      </c>
      <c r="J79">
        <v>29.8</v>
      </c>
      <c r="K79">
        <v>32.299999999999997</v>
      </c>
      <c r="L79">
        <v>35.4</v>
      </c>
      <c r="M79">
        <v>41.4</v>
      </c>
      <c r="N79">
        <v>43.5</v>
      </c>
      <c r="O79">
        <v>38.1</v>
      </c>
      <c r="P79">
        <v>35</v>
      </c>
      <c r="Q79">
        <v>12.5</v>
      </c>
      <c r="R79">
        <v>17.5</v>
      </c>
      <c r="S79">
        <v>16</v>
      </c>
      <c r="T79">
        <v>5</v>
      </c>
      <c r="U79">
        <v>0</v>
      </c>
      <c r="V79">
        <v>4.4000000000000004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G79">
        <v>38.9</v>
      </c>
    </row>
    <row r="80" spans="1:33" x14ac:dyDescent="0.2">
      <c r="A80" t="s">
        <v>232</v>
      </c>
      <c r="B80" t="s">
        <v>231</v>
      </c>
      <c r="C80" t="s">
        <v>28</v>
      </c>
      <c r="D80" t="s">
        <v>10</v>
      </c>
      <c r="E80" t="s">
        <v>6</v>
      </c>
      <c r="F80" t="s">
        <v>11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G80">
        <v>0</v>
      </c>
    </row>
    <row r="81" spans="1:33" x14ac:dyDescent="0.2">
      <c r="A81" t="s">
        <v>232</v>
      </c>
      <c r="B81" t="s">
        <v>231</v>
      </c>
      <c r="C81" t="s">
        <v>28</v>
      </c>
      <c r="D81" t="s">
        <v>10</v>
      </c>
      <c r="E81" t="s">
        <v>8</v>
      </c>
      <c r="F81" t="s">
        <v>12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1.3</v>
      </c>
      <c r="Q81">
        <v>1.1000000000000001</v>
      </c>
      <c r="R81">
        <v>0.6</v>
      </c>
      <c r="S81">
        <v>0.6</v>
      </c>
      <c r="T81">
        <v>0.6</v>
      </c>
      <c r="U81">
        <v>1.1000000000000001</v>
      </c>
      <c r="V81">
        <v>1</v>
      </c>
      <c r="W81">
        <v>0.1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G81">
        <v>0.8</v>
      </c>
    </row>
    <row r="82" spans="1:33" x14ac:dyDescent="0.2">
      <c r="A82" t="s">
        <v>232</v>
      </c>
      <c r="B82" t="s">
        <v>231</v>
      </c>
      <c r="C82" t="s">
        <v>28</v>
      </c>
      <c r="D82" t="s">
        <v>10</v>
      </c>
      <c r="E82" t="s">
        <v>13</v>
      </c>
      <c r="F82" t="s">
        <v>14</v>
      </c>
      <c r="H82">
        <v>15.8</v>
      </c>
      <c r="I82">
        <v>24.6</v>
      </c>
      <c r="J82">
        <v>32.9</v>
      </c>
      <c r="K82">
        <v>68.099999999999994</v>
      </c>
      <c r="L82">
        <v>28</v>
      </c>
      <c r="M82">
        <v>26.9</v>
      </c>
      <c r="N82">
        <v>27.7</v>
      </c>
      <c r="O82">
        <v>37.6</v>
      </c>
      <c r="P82">
        <v>53.2</v>
      </c>
      <c r="Q82">
        <v>36</v>
      </c>
      <c r="R82">
        <v>22</v>
      </c>
      <c r="S82">
        <v>10</v>
      </c>
      <c r="T82">
        <v>2.5</v>
      </c>
      <c r="U82">
        <v>1.5</v>
      </c>
      <c r="V82">
        <v>0.7</v>
      </c>
      <c r="W82">
        <v>0.6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G82">
        <v>22.7</v>
      </c>
    </row>
    <row r="83" spans="1:33" x14ac:dyDescent="0.2">
      <c r="A83" t="s">
        <v>232</v>
      </c>
      <c r="B83" t="s">
        <v>231</v>
      </c>
      <c r="C83" t="s">
        <v>28</v>
      </c>
      <c r="D83" t="s">
        <v>15</v>
      </c>
      <c r="E83" t="s">
        <v>6</v>
      </c>
      <c r="F83" t="s">
        <v>16</v>
      </c>
      <c r="H83">
        <v>11.2</v>
      </c>
      <c r="I83">
        <v>11.6</v>
      </c>
      <c r="J83">
        <v>13.1</v>
      </c>
      <c r="K83">
        <v>11.8</v>
      </c>
      <c r="L83">
        <v>12.5</v>
      </c>
      <c r="M83">
        <v>14.5</v>
      </c>
      <c r="N83">
        <v>16.399999999999999</v>
      </c>
      <c r="O83">
        <v>21.3</v>
      </c>
      <c r="P83">
        <v>22</v>
      </c>
      <c r="Q83">
        <v>22</v>
      </c>
      <c r="R83">
        <v>17.3</v>
      </c>
      <c r="S83">
        <v>38.5</v>
      </c>
      <c r="T83">
        <v>35.200000000000003</v>
      </c>
      <c r="U83">
        <v>40.9</v>
      </c>
      <c r="V83">
        <v>33.9</v>
      </c>
      <c r="W83">
        <v>19.8</v>
      </c>
      <c r="X83">
        <v>27</v>
      </c>
      <c r="Y83">
        <v>28.7</v>
      </c>
      <c r="Z83">
        <v>28.7</v>
      </c>
      <c r="AA83">
        <v>38.799999999999997</v>
      </c>
      <c r="AB83">
        <v>45.1</v>
      </c>
      <c r="AC83">
        <v>58.7</v>
      </c>
      <c r="AD83">
        <v>57.32</v>
      </c>
      <c r="AE83">
        <v>75.59</v>
      </c>
      <c r="AG83">
        <v>51.9</v>
      </c>
    </row>
    <row r="84" spans="1:33" x14ac:dyDescent="0.2">
      <c r="A84" t="s">
        <v>232</v>
      </c>
      <c r="B84" t="s">
        <v>231</v>
      </c>
      <c r="C84" t="s">
        <v>28</v>
      </c>
      <c r="D84" t="s">
        <v>15</v>
      </c>
      <c r="E84" t="s">
        <v>8</v>
      </c>
      <c r="F84" t="s">
        <v>17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G84">
        <v>0</v>
      </c>
    </row>
    <row r="85" spans="1:33" x14ac:dyDescent="0.2">
      <c r="A85" t="s">
        <v>232</v>
      </c>
      <c r="B85" t="s">
        <v>231</v>
      </c>
      <c r="C85" t="s">
        <v>28</v>
      </c>
      <c r="D85" t="s">
        <v>15</v>
      </c>
      <c r="E85" t="s">
        <v>13</v>
      </c>
      <c r="F85" t="s">
        <v>18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G85">
        <v>0</v>
      </c>
    </row>
    <row r="86" spans="1:33" x14ac:dyDescent="0.2">
      <c r="A86" t="s">
        <v>232</v>
      </c>
      <c r="B86" t="s">
        <v>231</v>
      </c>
      <c r="C86" t="s">
        <v>28</v>
      </c>
      <c r="D86" t="s">
        <v>19</v>
      </c>
      <c r="E86" t="s">
        <v>6</v>
      </c>
      <c r="F86" t="s">
        <v>20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G86">
        <v>0</v>
      </c>
    </row>
    <row r="87" spans="1:33" x14ac:dyDescent="0.2">
      <c r="A87" t="s">
        <v>232</v>
      </c>
      <c r="B87" t="s">
        <v>231</v>
      </c>
      <c r="C87" t="s">
        <v>29</v>
      </c>
      <c r="D87" t="s">
        <v>5</v>
      </c>
      <c r="E87" t="s">
        <v>6</v>
      </c>
      <c r="F87" t="s">
        <v>7</v>
      </c>
      <c r="G87">
        <v>176.7</v>
      </c>
      <c r="H87">
        <v>204.9</v>
      </c>
      <c r="I87">
        <v>195.1</v>
      </c>
      <c r="J87">
        <v>92.9</v>
      </c>
      <c r="K87">
        <v>213.1</v>
      </c>
      <c r="L87">
        <v>226.6</v>
      </c>
      <c r="M87">
        <v>180.6</v>
      </c>
      <c r="N87">
        <v>280.7</v>
      </c>
      <c r="O87">
        <v>628.29999999999995</v>
      </c>
      <c r="P87">
        <v>832.2</v>
      </c>
      <c r="Q87">
        <v>830.4</v>
      </c>
      <c r="R87">
        <v>800.6</v>
      </c>
      <c r="S87">
        <v>805</v>
      </c>
      <c r="T87">
        <v>807.9</v>
      </c>
      <c r="U87">
        <v>328</v>
      </c>
      <c r="V87">
        <v>333</v>
      </c>
      <c r="W87">
        <v>294.89999999999998</v>
      </c>
      <c r="X87">
        <v>263</v>
      </c>
      <c r="Y87">
        <v>196.2</v>
      </c>
      <c r="Z87">
        <v>154.9</v>
      </c>
      <c r="AA87">
        <v>158.30000000000001</v>
      </c>
      <c r="AB87">
        <v>127.6</v>
      </c>
      <c r="AC87">
        <v>48</v>
      </c>
      <c r="AD87">
        <v>48</v>
      </c>
      <c r="AE87">
        <v>0</v>
      </c>
      <c r="AG87">
        <v>581.6</v>
      </c>
    </row>
    <row r="88" spans="1:33" x14ac:dyDescent="0.2">
      <c r="A88" t="s">
        <v>232</v>
      </c>
      <c r="B88" t="s">
        <v>231</v>
      </c>
      <c r="C88" t="s">
        <v>29</v>
      </c>
      <c r="D88" t="s">
        <v>5</v>
      </c>
      <c r="E88" t="s">
        <v>8</v>
      </c>
      <c r="F88" t="s">
        <v>9</v>
      </c>
      <c r="G88">
        <v>0</v>
      </c>
      <c r="I88">
        <v>0.9</v>
      </c>
      <c r="J88">
        <v>0</v>
      </c>
      <c r="K88">
        <v>0</v>
      </c>
      <c r="L88">
        <v>0</v>
      </c>
      <c r="M88">
        <v>3.5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G88">
        <v>0</v>
      </c>
    </row>
    <row r="89" spans="1:33" x14ac:dyDescent="0.2">
      <c r="A89" t="s">
        <v>232</v>
      </c>
      <c r="B89" t="s">
        <v>231</v>
      </c>
      <c r="C89" t="s">
        <v>29</v>
      </c>
      <c r="D89" t="s">
        <v>10</v>
      </c>
      <c r="E89" t="s">
        <v>6</v>
      </c>
      <c r="F89" t="s">
        <v>11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G89">
        <v>0</v>
      </c>
    </row>
    <row r="90" spans="1:33" x14ac:dyDescent="0.2">
      <c r="A90" t="s">
        <v>232</v>
      </c>
      <c r="B90" t="s">
        <v>231</v>
      </c>
      <c r="C90" t="s">
        <v>29</v>
      </c>
      <c r="D90" t="s">
        <v>10</v>
      </c>
      <c r="E90" t="s">
        <v>8</v>
      </c>
      <c r="F90" t="s">
        <v>12</v>
      </c>
      <c r="H90">
        <v>0</v>
      </c>
      <c r="I90">
        <v>2.6</v>
      </c>
      <c r="J90">
        <v>0</v>
      </c>
      <c r="K90">
        <v>0.5</v>
      </c>
      <c r="L90">
        <v>0</v>
      </c>
      <c r="M90">
        <v>7.1</v>
      </c>
      <c r="N90">
        <v>8.3000000000000007</v>
      </c>
      <c r="O90">
        <v>2</v>
      </c>
      <c r="P90">
        <v>2.2000000000000002</v>
      </c>
      <c r="Q90">
        <v>5.5</v>
      </c>
      <c r="R90">
        <v>6.1</v>
      </c>
      <c r="S90">
        <v>5.5</v>
      </c>
      <c r="T90">
        <v>11.7</v>
      </c>
      <c r="U90">
        <v>13.8</v>
      </c>
      <c r="V90">
        <v>6.7</v>
      </c>
      <c r="W90">
        <v>5.5</v>
      </c>
      <c r="X90">
        <v>0.8</v>
      </c>
      <c r="Y90">
        <v>0.1</v>
      </c>
      <c r="Z90">
        <v>0.1</v>
      </c>
      <c r="AA90">
        <v>0.1</v>
      </c>
      <c r="AB90">
        <v>0.1</v>
      </c>
      <c r="AC90">
        <v>0</v>
      </c>
      <c r="AD90">
        <v>0</v>
      </c>
      <c r="AE90">
        <v>0</v>
      </c>
      <c r="AG90">
        <v>5.7</v>
      </c>
    </row>
    <row r="91" spans="1:33" x14ac:dyDescent="0.2">
      <c r="A91" t="s">
        <v>232</v>
      </c>
      <c r="B91" t="s">
        <v>231</v>
      </c>
      <c r="C91" t="s">
        <v>29</v>
      </c>
      <c r="D91" t="s">
        <v>10</v>
      </c>
      <c r="E91" t="s">
        <v>13</v>
      </c>
      <c r="F91" t="s">
        <v>14</v>
      </c>
      <c r="H91">
        <v>0</v>
      </c>
      <c r="J91">
        <v>0.1</v>
      </c>
      <c r="K91">
        <v>0</v>
      </c>
      <c r="L91">
        <v>0</v>
      </c>
      <c r="M91">
        <v>0.4</v>
      </c>
      <c r="N91">
        <v>0.2</v>
      </c>
      <c r="O91">
        <v>0</v>
      </c>
      <c r="P91">
        <v>0.7</v>
      </c>
      <c r="Q91">
        <v>1</v>
      </c>
      <c r="R91">
        <v>1</v>
      </c>
      <c r="S91">
        <v>0.6</v>
      </c>
      <c r="T91">
        <v>1.5</v>
      </c>
      <c r="U91">
        <v>1</v>
      </c>
      <c r="V91">
        <v>0.9</v>
      </c>
      <c r="W91">
        <v>0.6</v>
      </c>
      <c r="X91">
        <v>0.5</v>
      </c>
      <c r="Y91">
        <v>0.5</v>
      </c>
      <c r="Z91">
        <v>0.5</v>
      </c>
      <c r="AA91">
        <v>0.5</v>
      </c>
      <c r="AB91">
        <v>0.5</v>
      </c>
      <c r="AC91">
        <v>0</v>
      </c>
      <c r="AD91">
        <v>0</v>
      </c>
      <c r="AE91">
        <v>0</v>
      </c>
      <c r="AG91">
        <v>0.9</v>
      </c>
    </row>
    <row r="92" spans="1:33" x14ac:dyDescent="0.2">
      <c r="A92" t="s">
        <v>232</v>
      </c>
      <c r="B92" t="s">
        <v>231</v>
      </c>
      <c r="C92" t="s">
        <v>29</v>
      </c>
      <c r="D92" t="s">
        <v>15</v>
      </c>
      <c r="E92" t="s">
        <v>6</v>
      </c>
      <c r="F92" t="s">
        <v>16</v>
      </c>
      <c r="H92">
        <v>3</v>
      </c>
      <c r="I92">
        <v>3.5</v>
      </c>
      <c r="J92">
        <v>1.9</v>
      </c>
      <c r="K92">
        <v>2.7</v>
      </c>
      <c r="L92">
        <v>2.6</v>
      </c>
      <c r="M92">
        <v>3.8</v>
      </c>
      <c r="N92">
        <v>2.1</v>
      </c>
      <c r="O92">
        <v>3.4</v>
      </c>
      <c r="P92">
        <v>5.7</v>
      </c>
      <c r="Q92">
        <v>3.7</v>
      </c>
      <c r="R92">
        <v>7.1</v>
      </c>
      <c r="S92">
        <v>5.3</v>
      </c>
      <c r="T92">
        <v>5.8</v>
      </c>
      <c r="U92">
        <v>7.3</v>
      </c>
      <c r="V92">
        <v>0</v>
      </c>
      <c r="W92">
        <v>9.1</v>
      </c>
      <c r="X92">
        <v>13.2</v>
      </c>
      <c r="Y92">
        <v>20.7</v>
      </c>
      <c r="Z92">
        <v>37.200000000000003</v>
      </c>
      <c r="AA92">
        <v>64.2</v>
      </c>
      <c r="AB92">
        <v>67.7</v>
      </c>
      <c r="AC92">
        <v>77.5</v>
      </c>
      <c r="AD92">
        <v>88.42</v>
      </c>
      <c r="AE92">
        <v>66.47</v>
      </c>
      <c r="AG92">
        <v>72.599999999999994</v>
      </c>
    </row>
    <row r="93" spans="1:33" x14ac:dyDescent="0.2">
      <c r="A93" t="s">
        <v>232</v>
      </c>
      <c r="B93" t="s">
        <v>231</v>
      </c>
      <c r="C93" t="s">
        <v>29</v>
      </c>
      <c r="D93" t="s">
        <v>15</v>
      </c>
      <c r="E93" t="s">
        <v>8</v>
      </c>
      <c r="F93" t="s">
        <v>17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G93">
        <v>0</v>
      </c>
    </row>
    <row r="94" spans="1:33" x14ac:dyDescent="0.2">
      <c r="A94" t="s">
        <v>232</v>
      </c>
      <c r="B94" t="s">
        <v>231</v>
      </c>
      <c r="C94" t="s">
        <v>29</v>
      </c>
      <c r="D94" t="s">
        <v>15</v>
      </c>
      <c r="E94" t="s">
        <v>13</v>
      </c>
      <c r="F94" t="s">
        <v>18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G94">
        <v>0</v>
      </c>
    </row>
    <row r="95" spans="1:33" x14ac:dyDescent="0.2">
      <c r="A95" t="s">
        <v>232</v>
      </c>
      <c r="B95" t="s">
        <v>231</v>
      </c>
      <c r="C95" t="s">
        <v>29</v>
      </c>
      <c r="D95" t="s">
        <v>19</v>
      </c>
      <c r="E95" t="s">
        <v>6</v>
      </c>
      <c r="F95" t="s">
        <v>20</v>
      </c>
      <c r="J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v>0</v>
      </c>
    </row>
    <row r="96" spans="1:33" x14ac:dyDescent="0.2">
      <c r="A96" t="s">
        <v>232</v>
      </c>
      <c r="B96" t="s">
        <v>231</v>
      </c>
      <c r="C96" t="s">
        <v>30</v>
      </c>
      <c r="D96" t="s">
        <v>5</v>
      </c>
      <c r="E96" t="s">
        <v>6</v>
      </c>
      <c r="F96" t="s">
        <v>7</v>
      </c>
      <c r="G96">
        <v>15.8</v>
      </c>
      <c r="H96">
        <v>27.4</v>
      </c>
      <c r="I96">
        <v>20.9</v>
      </c>
      <c r="J96">
        <v>25.4</v>
      </c>
      <c r="K96">
        <v>20.6</v>
      </c>
      <c r="L96">
        <v>29.5</v>
      </c>
      <c r="M96">
        <v>35.299999999999997</v>
      </c>
      <c r="N96">
        <v>25</v>
      </c>
      <c r="O96">
        <v>22.4</v>
      </c>
      <c r="P96">
        <v>17.2</v>
      </c>
      <c r="Q96">
        <v>22.5</v>
      </c>
      <c r="R96">
        <v>16.5</v>
      </c>
      <c r="S96">
        <v>8.1</v>
      </c>
      <c r="T96">
        <v>12.5</v>
      </c>
      <c r="U96">
        <v>9.5</v>
      </c>
      <c r="V96">
        <v>8.6</v>
      </c>
      <c r="W96">
        <v>14.1</v>
      </c>
      <c r="X96">
        <v>6.7</v>
      </c>
      <c r="Y96">
        <v>7.9</v>
      </c>
      <c r="Z96">
        <v>1.9</v>
      </c>
      <c r="AA96">
        <v>1.1000000000000001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21.5</v>
      </c>
    </row>
    <row r="97" spans="1:33" x14ac:dyDescent="0.2">
      <c r="A97" t="s">
        <v>232</v>
      </c>
      <c r="B97" t="s">
        <v>231</v>
      </c>
      <c r="C97" t="s">
        <v>30</v>
      </c>
      <c r="D97" t="s">
        <v>5</v>
      </c>
      <c r="E97" t="s">
        <v>8</v>
      </c>
      <c r="F97" t="s">
        <v>9</v>
      </c>
      <c r="G97">
        <v>0</v>
      </c>
      <c r="H97">
        <v>3.7</v>
      </c>
      <c r="I97">
        <v>4.5999999999999996</v>
      </c>
      <c r="J97">
        <v>3.1</v>
      </c>
      <c r="K97">
        <v>3.4</v>
      </c>
      <c r="L97">
        <v>6.6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">
      <c r="A98" t="s">
        <v>232</v>
      </c>
      <c r="B98" t="s">
        <v>231</v>
      </c>
      <c r="C98" t="s">
        <v>30</v>
      </c>
      <c r="D98" t="s">
        <v>10</v>
      </c>
      <c r="E98" t="s">
        <v>6</v>
      </c>
      <c r="F98" t="s">
        <v>11</v>
      </c>
      <c r="H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">
      <c r="A99" t="s">
        <v>232</v>
      </c>
      <c r="B99" t="s">
        <v>231</v>
      </c>
      <c r="C99" t="s">
        <v>30</v>
      </c>
      <c r="D99" t="s">
        <v>10</v>
      </c>
      <c r="E99" t="s">
        <v>8</v>
      </c>
      <c r="F99" t="s">
        <v>12</v>
      </c>
      <c r="H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">
      <c r="A100" t="s">
        <v>232</v>
      </c>
      <c r="B100" t="s">
        <v>231</v>
      </c>
      <c r="C100" t="s">
        <v>30</v>
      </c>
      <c r="D100" t="s">
        <v>10</v>
      </c>
      <c r="E100" t="s">
        <v>13</v>
      </c>
      <c r="F100" t="s">
        <v>14</v>
      </c>
      <c r="H100">
        <v>0</v>
      </c>
      <c r="J100">
        <v>0.3</v>
      </c>
      <c r="K100">
        <v>0.4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">
      <c r="A101" t="s">
        <v>232</v>
      </c>
      <c r="B101" t="s">
        <v>231</v>
      </c>
      <c r="C101" t="s">
        <v>30</v>
      </c>
      <c r="D101" t="s">
        <v>15</v>
      </c>
      <c r="E101" t="s">
        <v>6</v>
      </c>
      <c r="F101" t="s">
        <v>16</v>
      </c>
      <c r="H101">
        <v>0</v>
      </c>
      <c r="K101">
        <v>0</v>
      </c>
      <c r="L101">
        <v>0</v>
      </c>
      <c r="M101">
        <v>1.6</v>
      </c>
      <c r="N101">
        <v>1.3</v>
      </c>
      <c r="O101">
        <v>1.7</v>
      </c>
      <c r="P101">
        <v>1.8</v>
      </c>
      <c r="Q101">
        <v>2.6</v>
      </c>
      <c r="R101">
        <v>2.7</v>
      </c>
      <c r="S101">
        <v>1.1000000000000001</v>
      </c>
      <c r="T101">
        <v>1.7</v>
      </c>
      <c r="U101">
        <v>2.2000000000000002</v>
      </c>
      <c r="V101">
        <v>2.9</v>
      </c>
      <c r="W101">
        <v>2.6</v>
      </c>
      <c r="X101">
        <v>2.6</v>
      </c>
      <c r="Y101">
        <v>2.6</v>
      </c>
      <c r="Z101">
        <v>2.9</v>
      </c>
      <c r="AA101">
        <v>2.5</v>
      </c>
      <c r="AB101">
        <v>5.0999999999999996</v>
      </c>
      <c r="AC101">
        <v>2.2999999999999998</v>
      </c>
      <c r="AD101">
        <v>2.65</v>
      </c>
      <c r="AE101">
        <v>2.66</v>
      </c>
      <c r="AF101">
        <v>2.2999999999999998</v>
      </c>
      <c r="AG101">
        <v>3.7</v>
      </c>
    </row>
    <row r="102" spans="1:33" x14ac:dyDescent="0.2">
      <c r="A102" t="s">
        <v>232</v>
      </c>
      <c r="B102" t="s">
        <v>231</v>
      </c>
      <c r="C102" t="s">
        <v>30</v>
      </c>
      <c r="D102" t="s">
        <v>15</v>
      </c>
      <c r="E102" t="s">
        <v>8</v>
      </c>
      <c r="F102" t="s">
        <v>17</v>
      </c>
      <c r="H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">
      <c r="A103" t="s">
        <v>232</v>
      </c>
      <c r="B103" t="s">
        <v>231</v>
      </c>
      <c r="C103" t="s">
        <v>30</v>
      </c>
      <c r="D103" t="s">
        <v>15</v>
      </c>
      <c r="E103" t="s">
        <v>13</v>
      </c>
      <c r="F103" t="s">
        <v>18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">
      <c r="A104" t="s">
        <v>232</v>
      </c>
      <c r="B104" t="s">
        <v>231</v>
      </c>
      <c r="C104" t="s">
        <v>30</v>
      </c>
      <c r="D104" t="s">
        <v>19</v>
      </c>
      <c r="E104" t="s">
        <v>6</v>
      </c>
      <c r="F104" t="s">
        <v>20</v>
      </c>
      <c r="J104">
        <v>0.1</v>
      </c>
      <c r="K104">
        <v>0.1</v>
      </c>
      <c r="L104">
        <v>0.1</v>
      </c>
      <c r="M104">
        <v>0.1</v>
      </c>
      <c r="N104">
        <v>0.1</v>
      </c>
      <c r="O104">
        <v>0.1</v>
      </c>
      <c r="P104">
        <v>0.1</v>
      </c>
      <c r="Q104">
        <v>0.1</v>
      </c>
      <c r="R104">
        <v>3.3</v>
      </c>
      <c r="S104">
        <v>0.6</v>
      </c>
      <c r="T104">
        <v>0</v>
      </c>
      <c r="U104">
        <v>0.4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0.1</v>
      </c>
    </row>
    <row r="105" spans="1:33" x14ac:dyDescent="0.2">
      <c r="A105" t="s">
        <v>232</v>
      </c>
      <c r="B105" t="s">
        <v>231</v>
      </c>
      <c r="C105" t="s">
        <v>31</v>
      </c>
      <c r="D105" t="s">
        <v>5</v>
      </c>
      <c r="E105" t="s">
        <v>6</v>
      </c>
      <c r="F105" t="s">
        <v>7</v>
      </c>
      <c r="G105">
        <v>15</v>
      </c>
      <c r="H105">
        <v>20</v>
      </c>
      <c r="N105">
        <v>22.3</v>
      </c>
      <c r="O105">
        <v>24.7</v>
      </c>
      <c r="P105">
        <v>26.1</v>
      </c>
      <c r="Q105">
        <v>25</v>
      </c>
      <c r="R105">
        <v>25.1</v>
      </c>
      <c r="S105">
        <v>15.5</v>
      </c>
      <c r="T105">
        <v>28</v>
      </c>
      <c r="U105">
        <v>21.7</v>
      </c>
      <c r="V105">
        <v>15.1</v>
      </c>
      <c r="W105">
        <v>12.2</v>
      </c>
      <c r="X105">
        <v>9.6</v>
      </c>
      <c r="Y105">
        <v>3.9</v>
      </c>
      <c r="Z105">
        <v>2.2000000000000002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24.4</v>
      </c>
    </row>
    <row r="106" spans="1:33" x14ac:dyDescent="0.2">
      <c r="A106" t="s">
        <v>232</v>
      </c>
      <c r="B106" t="s">
        <v>231</v>
      </c>
      <c r="C106" t="s">
        <v>31</v>
      </c>
      <c r="D106" t="s">
        <v>5</v>
      </c>
      <c r="E106" t="s">
        <v>8</v>
      </c>
      <c r="F106" t="s">
        <v>9</v>
      </c>
      <c r="G106">
        <v>0</v>
      </c>
      <c r="H106">
        <v>0</v>
      </c>
      <c r="N106">
        <v>0</v>
      </c>
      <c r="O106">
        <v>0</v>
      </c>
      <c r="P106">
        <v>0</v>
      </c>
      <c r="Q106">
        <v>0</v>
      </c>
      <c r="R106">
        <v>26.2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">
      <c r="A107" t="s">
        <v>232</v>
      </c>
      <c r="B107" t="s">
        <v>231</v>
      </c>
      <c r="C107" t="s">
        <v>31</v>
      </c>
      <c r="D107" t="s">
        <v>10</v>
      </c>
      <c r="E107" t="s">
        <v>6</v>
      </c>
      <c r="F107" t="s">
        <v>11</v>
      </c>
      <c r="H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">
      <c r="A108" t="s">
        <v>232</v>
      </c>
      <c r="B108" t="s">
        <v>231</v>
      </c>
      <c r="C108" t="s">
        <v>31</v>
      </c>
      <c r="D108" t="s">
        <v>10</v>
      </c>
      <c r="E108" t="s">
        <v>8</v>
      </c>
      <c r="F108" t="s">
        <v>12</v>
      </c>
      <c r="H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">
      <c r="A109" t="s">
        <v>232</v>
      </c>
      <c r="B109" t="s">
        <v>231</v>
      </c>
      <c r="C109" t="s">
        <v>31</v>
      </c>
      <c r="D109" t="s">
        <v>10</v>
      </c>
      <c r="E109" t="s">
        <v>13</v>
      </c>
      <c r="F109" t="s">
        <v>14</v>
      </c>
      <c r="H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">
      <c r="A110" t="s">
        <v>232</v>
      </c>
      <c r="B110" t="s">
        <v>231</v>
      </c>
      <c r="C110" t="s">
        <v>31</v>
      </c>
      <c r="D110" t="s">
        <v>15</v>
      </c>
      <c r="E110" t="s">
        <v>6</v>
      </c>
      <c r="F110" t="s">
        <v>16</v>
      </c>
      <c r="H110">
        <v>0.1</v>
      </c>
      <c r="N110">
        <v>0.6</v>
      </c>
      <c r="O110">
        <v>0.3</v>
      </c>
      <c r="P110">
        <v>1.1000000000000001</v>
      </c>
      <c r="Q110">
        <v>0.7</v>
      </c>
      <c r="R110">
        <v>0.2</v>
      </c>
      <c r="S110">
        <v>0.2</v>
      </c>
      <c r="T110">
        <v>0.8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1.8</v>
      </c>
      <c r="AB110">
        <v>2.5</v>
      </c>
      <c r="AC110">
        <v>3.1</v>
      </c>
      <c r="AD110">
        <v>1.94</v>
      </c>
      <c r="AE110">
        <v>2.58</v>
      </c>
      <c r="AF110">
        <v>2.4300000000000002</v>
      </c>
      <c r="AG110">
        <v>2.8</v>
      </c>
    </row>
    <row r="111" spans="1:33" x14ac:dyDescent="0.2">
      <c r="A111" t="s">
        <v>232</v>
      </c>
      <c r="B111" t="s">
        <v>231</v>
      </c>
      <c r="C111" t="s">
        <v>31</v>
      </c>
      <c r="D111" t="s">
        <v>15</v>
      </c>
      <c r="E111" t="s">
        <v>8</v>
      </c>
      <c r="F111" t="s">
        <v>17</v>
      </c>
      <c r="H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">
      <c r="A112" t="s">
        <v>232</v>
      </c>
      <c r="B112" t="s">
        <v>231</v>
      </c>
      <c r="C112" t="s">
        <v>31</v>
      </c>
      <c r="D112" t="s">
        <v>15</v>
      </c>
      <c r="E112" t="s">
        <v>13</v>
      </c>
      <c r="F112" t="s">
        <v>18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5" x14ac:dyDescent="0.2">
      <c r="A113" t="s">
        <v>232</v>
      </c>
      <c r="B113" t="s">
        <v>231</v>
      </c>
      <c r="C113" t="s">
        <v>31</v>
      </c>
      <c r="D113" t="s">
        <v>19</v>
      </c>
      <c r="E113" t="s">
        <v>6</v>
      </c>
      <c r="F113" t="s">
        <v>20</v>
      </c>
      <c r="J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5" x14ac:dyDescent="0.2">
      <c r="A114" t="s">
        <v>232</v>
      </c>
      <c r="B114" t="s">
        <v>231</v>
      </c>
      <c r="C114" t="s">
        <v>32</v>
      </c>
      <c r="D114" t="s">
        <v>5</v>
      </c>
      <c r="E114" t="s">
        <v>6</v>
      </c>
      <c r="F114" t="s">
        <v>7</v>
      </c>
      <c r="G114">
        <v>14.7</v>
      </c>
      <c r="H114">
        <v>79.3</v>
      </c>
      <c r="I114">
        <v>57.7</v>
      </c>
      <c r="J114">
        <v>37.299999999999997</v>
      </c>
      <c r="K114" s="1">
        <v>44.3</v>
      </c>
      <c r="L114" s="1">
        <v>37</v>
      </c>
      <c r="M114">
        <v>37</v>
      </c>
      <c r="N114" s="1">
        <v>61.8</v>
      </c>
      <c r="O114" s="1">
        <v>58.4</v>
      </c>
      <c r="P114">
        <v>59.6</v>
      </c>
      <c r="Q114">
        <v>54.2</v>
      </c>
      <c r="R114">
        <v>56.6</v>
      </c>
      <c r="S114" s="1">
        <v>54.6</v>
      </c>
      <c r="T114">
        <v>54</v>
      </c>
      <c r="U114">
        <v>35.5</v>
      </c>
      <c r="V114">
        <v>17.3</v>
      </c>
      <c r="W114">
        <v>11.5</v>
      </c>
      <c r="X114">
        <v>10</v>
      </c>
      <c r="Y114">
        <v>14.2</v>
      </c>
      <c r="Z114">
        <v>7.9</v>
      </c>
      <c r="AA114">
        <v>5.2</v>
      </c>
      <c r="AB114">
        <v>3.5</v>
      </c>
      <c r="AC114">
        <v>0</v>
      </c>
      <c r="AD114">
        <v>0</v>
      </c>
      <c r="AE114">
        <v>0</v>
      </c>
      <c r="AF114">
        <v>0</v>
      </c>
      <c r="AG114">
        <v>59.9</v>
      </c>
    </row>
    <row r="115" spans="1:35" x14ac:dyDescent="0.2">
      <c r="A115" t="s">
        <v>232</v>
      </c>
      <c r="B115" t="s">
        <v>231</v>
      </c>
      <c r="C115" t="s">
        <v>32</v>
      </c>
      <c r="D115" t="s">
        <v>5</v>
      </c>
      <c r="E115" t="s">
        <v>8</v>
      </c>
      <c r="F115" t="s">
        <v>9</v>
      </c>
      <c r="G115">
        <v>0.8</v>
      </c>
      <c r="H115">
        <v>0.5</v>
      </c>
      <c r="I115">
        <v>0.1</v>
      </c>
      <c r="J115">
        <v>1.1000000000000001</v>
      </c>
      <c r="K115" s="1">
        <v>0</v>
      </c>
      <c r="L115">
        <v>11.7</v>
      </c>
      <c r="M115">
        <v>11.7</v>
      </c>
      <c r="N115">
        <v>11.7</v>
      </c>
      <c r="O115" s="1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3.9</v>
      </c>
    </row>
    <row r="116" spans="1:35" x14ac:dyDescent="0.2">
      <c r="A116" t="s">
        <v>232</v>
      </c>
      <c r="B116" t="s">
        <v>231</v>
      </c>
      <c r="C116" t="s">
        <v>32</v>
      </c>
      <c r="D116" t="s">
        <v>10</v>
      </c>
      <c r="E116" t="s">
        <v>6</v>
      </c>
      <c r="F116" t="s">
        <v>11</v>
      </c>
      <c r="H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/>
      <c r="AI116" s="1"/>
    </row>
    <row r="117" spans="1:35" x14ac:dyDescent="0.2">
      <c r="A117" t="s">
        <v>232</v>
      </c>
      <c r="B117" t="s">
        <v>231</v>
      </c>
      <c r="C117" t="s">
        <v>32</v>
      </c>
      <c r="D117" t="s">
        <v>10</v>
      </c>
      <c r="E117" t="s">
        <v>8</v>
      </c>
      <c r="F117" t="s">
        <v>12</v>
      </c>
      <c r="H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5" x14ac:dyDescent="0.2">
      <c r="A118" t="s">
        <v>232</v>
      </c>
      <c r="B118" t="s">
        <v>231</v>
      </c>
      <c r="C118" t="s">
        <v>32</v>
      </c>
      <c r="D118" t="s">
        <v>10</v>
      </c>
      <c r="E118" t="s">
        <v>13</v>
      </c>
      <c r="F118" t="s">
        <v>14</v>
      </c>
      <c r="H118">
        <v>0</v>
      </c>
      <c r="L118">
        <v>0.1</v>
      </c>
      <c r="M118">
        <v>0.1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5" x14ac:dyDescent="0.2">
      <c r="A119" t="s">
        <v>232</v>
      </c>
      <c r="B119" t="s">
        <v>231</v>
      </c>
      <c r="C119" t="s">
        <v>32</v>
      </c>
      <c r="D119" t="s">
        <v>15</v>
      </c>
      <c r="E119" t="s">
        <v>6</v>
      </c>
      <c r="F119" t="s">
        <v>16</v>
      </c>
      <c r="G119">
        <v>1.8</v>
      </c>
      <c r="H119">
        <v>3.6</v>
      </c>
      <c r="I119">
        <v>3</v>
      </c>
      <c r="J119">
        <v>1.9</v>
      </c>
      <c r="K119">
        <v>2.7</v>
      </c>
      <c r="N119">
        <v>0</v>
      </c>
      <c r="O119">
        <v>0.6</v>
      </c>
      <c r="P119">
        <v>0.7</v>
      </c>
      <c r="Q119">
        <v>0.7</v>
      </c>
      <c r="R119">
        <v>0.7</v>
      </c>
      <c r="S119">
        <v>0.6</v>
      </c>
      <c r="T119">
        <v>0.5</v>
      </c>
      <c r="U119">
        <v>0.5</v>
      </c>
      <c r="V119">
        <v>0.5</v>
      </c>
      <c r="W119">
        <v>0.3</v>
      </c>
      <c r="X119">
        <v>0.3</v>
      </c>
      <c r="Y119">
        <v>18.399999999999999</v>
      </c>
      <c r="Z119">
        <v>20</v>
      </c>
      <c r="AA119">
        <v>21.7</v>
      </c>
      <c r="AB119">
        <v>23.6</v>
      </c>
      <c r="AC119">
        <v>24</v>
      </c>
      <c r="AD119">
        <v>23.75</v>
      </c>
      <c r="AE119">
        <v>23.3</v>
      </c>
      <c r="AF119">
        <v>22.15</v>
      </c>
      <c r="AG119">
        <v>23.8</v>
      </c>
    </row>
    <row r="120" spans="1:35" x14ac:dyDescent="0.2">
      <c r="A120" t="s">
        <v>232</v>
      </c>
      <c r="B120" t="s">
        <v>231</v>
      </c>
      <c r="C120" t="s">
        <v>32</v>
      </c>
      <c r="D120" t="s">
        <v>15</v>
      </c>
      <c r="E120" t="s">
        <v>8</v>
      </c>
      <c r="F120" t="s">
        <v>17</v>
      </c>
      <c r="G120">
        <v>0</v>
      </c>
      <c r="H120">
        <v>0</v>
      </c>
      <c r="I120">
        <v>0</v>
      </c>
      <c r="J120">
        <v>0</v>
      </c>
      <c r="K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5" x14ac:dyDescent="0.2">
      <c r="A121" t="s">
        <v>232</v>
      </c>
      <c r="B121" t="s">
        <v>231</v>
      </c>
      <c r="C121" t="s">
        <v>32</v>
      </c>
      <c r="D121" t="s">
        <v>15</v>
      </c>
      <c r="E121" t="s">
        <v>13</v>
      </c>
      <c r="F121" t="s">
        <v>18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5" x14ac:dyDescent="0.2">
      <c r="A122" t="s">
        <v>232</v>
      </c>
      <c r="B122" t="s">
        <v>231</v>
      </c>
      <c r="C122" t="s">
        <v>32</v>
      </c>
      <c r="D122" t="s">
        <v>19</v>
      </c>
      <c r="E122" t="s">
        <v>6</v>
      </c>
      <c r="F122" t="s">
        <v>20</v>
      </c>
      <c r="J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5" x14ac:dyDescent="0.2">
      <c r="A123" t="s">
        <v>232</v>
      </c>
      <c r="B123" t="s">
        <v>231</v>
      </c>
      <c r="C123" t="s">
        <v>33</v>
      </c>
      <c r="D123" t="s">
        <v>5</v>
      </c>
      <c r="E123" t="s">
        <v>6</v>
      </c>
      <c r="F123" t="s">
        <v>7</v>
      </c>
      <c r="G123">
        <v>0.1</v>
      </c>
      <c r="H123">
        <v>0</v>
      </c>
      <c r="J123">
        <v>0</v>
      </c>
      <c r="N123">
        <v>0.1</v>
      </c>
      <c r="O123">
        <v>0.2</v>
      </c>
      <c r="P123">
        <v>0.2</v>
      </c>
      <c r="Q123">
        <v>0</v>
      </c>
      <c r="R123">
        <v>0</v>
      </c>
      <c r="S123">
        <v>0</v>
      </c>
      <c r="W123">
        <v>0.1</v>
      </c>
      <c r="X123">
        <v>0.1</v>
      </c>
      <c r="Y123">
        <v>0.1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0.2</v>
      </c>
    </row>
    <row r="124" spans="1:35" x14ac:dyDescent="0.2">
      <c r="A124" t="s">
        <v>232</v>
      </c>
      <c r="B124" t="s">
        <v>231</v>
      </c>
      <c r="C124" t="s">
        <v>33</v>
      </c>
      <c r="D124" t="s">
        <v>5</v>
      </c>
      <c r="E124" t="s">
        <v>8</v>
      </c>
      <c r="F124" t="s">
        <v>9</v>
      </c>
      <c r="G124">
        <v>0</v>
      </c>
      <c r="H124">
        <v>0</v>
      </c>
      <c r="J124">
        <v>0</v>
      </c>
      <c r="N124">
        <v>0</v>
      </c>
      <c r="O124">
        <v>0</v>
      </c>
      <c r="P124">
        <v>0.8</v>
      </c>
      <c r="Q124">
        <v>0</v>
      </c>
      <c r="R124">
        <v>0</v>
      </c>
      <c r="S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0.3</v>
      </c>
    </row>
    <row r="125" spans="1:35" x14ac:dyDescent="0.2">
      <c r="A125" t="s">
        <v>232</v>
      </c>
      <c r="B125" t="s">
        <v>231</v>
      </c>
      <c r="C125" t="s">
        <v>33</v>
      </c>
      <c r="D125" t="s">
        <v>10</v>
      </c>
      <c r="E125" t="s">
        <v>6</v>
      </c>
      <c r="F125" t="s">
        <v>11</v>
      </c>
      <c r="G125">
        <v>0</v>
      </c>
      <c r="H125">
        <v>0</v>
      </c>
      <c r="J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5" x14ac:dyDescent="0.2">
      <c r="A126" t="s">
        <v>232</v>
      </c>
      <c r="B126" t="s">
        <v>231</v>
      </c>
      <c r="C126" t="s">
        <v>33</v>
      </c>
      <c r="D126" t="s">
        <v>10</v>
      </c>
      <c r="E126" t="s">
        <v>8</v>
      </c>
      <c r="F126" t="s">
        <v>12</v>
      </c>
      <c r="G126">
        <v>0</v>
      </c>
      <c r="H126">
        <v>0</v>
      </c>
      <c r="J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5" x14ac:dyDescent="0.2">
      <c r="A127" t="s">
        <v>232</v>
      </c>
      <c r="B127" t="s">
        <v>231</v>
      </c>
      <c r="C127" t="s">
        <v>33</v>
      </c>
      <c r="D127" t="s">
        <v>10</v>
      </c>
      <c r="E127" t="s">
        <v>13</v>
      </c>
      <c r="F127" t="s">
        <v>14</v>
      </c>
      <c r="G127">
        <v>0</v>
      </c>
      <c r="H127">
        <v>0</v>
      </c>
      <c r="J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5" x14ac:dyDescent="0.2">
      <c r="A128" t="s">
        <v>232</v>
      </c>
      <c r="B128" t="s">
        <v>231</v>
      </c>
      <c r="C128" t="s">
        <v>33</v>
      </c>
      <c r="D128" t="s">
        <v>15</v>
      </c>
      <c r="E128" t="s">
        <v>6</v>
      </c>
      <c r="F128" t="s">
        <v>16</v>
      </c>
      <c r="G128">
        <v>0</v>
      </c>
      <c r="H128">
        <v>0</v>
      </c>
      <c r="J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W128">
        <v>0</v>
      </c>
      <c r="X128">
        <v>0</v>
      </c>
      <c r="Y128">
        <v>0</v>
      </c>
      <c r="Z128">
        <v>0.1</v>
      </c>
      <c r="AA128">
        <v>0.1</v>
      </c>
      <c r="AB128">
        <v>0.3</v>
      </c>
      <c r="AC128">
        <v>0.3</v>
      </c>
      <c r="AD128">
        <v>0.28000000000000003</v>
      </c>
      <c r="AE128">
        <v>0.31</v>
      </c>
      <c r="AF128">
        <v>0.28000000000000003</v>
      </c>
      <c r="AG128">
        <v>0.3</v>
      </c>
    </row>
    <row r="129" spans="1:33" x14ac:dyDescent="0.2">
      <c r="A129" t="s">
        <v>232</v>
      </c>
      <c r="B129" t="s">
        <v>231</v>
      </c>
      <c r="C129" t="s">
        <v>33</v>
      </c>
      <c r="D129" t="s">
        <v>15</v>
      </c>
      <c r="E129" t="s">
        <v>8</v>
      </c>
      <c r="F129" t="s">
        <v>17</v>
      </c>
      <c r="G129">
        <v>0</v>
      </c>
      <c r="H129">
        <v>0</v>
      </c>
      <c r="J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2">
      <c r="A130" t="s">
        <v>232</v>
      </c>
      <c r="B130" t="s">
        <v>231</v>
      </c>
      <c r="C130" t="s">
        <v>33</v>
      </c>
      <c r="D130" t="s">
        <v>15</v>
      </c>
      <c r="E130" t="s">
        <v>13</v>
      </c>
      <c r="F130" t="s">
        <v>18</v>
      </c>
      <c r="Q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2">
      <c r="A131" t="s">
        <v>232</v>
      </c>
      <c r="B131" t="s">
        <v>231</v>
      </c>
      <c r="C131" t="s">
        <v>33</v>
      </c>
      <c r="D131" t="s">
        <v>19</v>
      </c>
      <c r="E131" t="s">
        <v>6</v>
      </c>
      <c r="F131" t="s">
        <v>20</v>
      </c>
      <c r="G131">
        <v>0</v>
      </c>
      <c r="H131">
        <v>0</v>
      </c>
      <c r="J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2">
      <c r="A132" t="s">
        <v>232</v>
      </c>
      <c r="B132" t="s">
        <v>231</v>
      </c>
      <c r="C132" t="s">
        <v>34</v>
      </c>
      <c r="D132" t="s">
        <v>5</v>
      </c>
      <c r="E132" t="s">
        <v>6</v>
      </c>
      <c r="F132" t="s">
        <v>7</v>
      </c>
      <c r="G132">
        <v>34.799999999999997</v>
      </c>
      <c r="H132">
        <v>22.6</v>
      </c>
      <c r="J132">
        <v>14.4</v>
      </c>
      <c r="M132">
        <v>76</v>
      </c>
      <c r="N132">
        <v>81.599999999999994</v>
      </c>
      <c r="O132">
        <v>87.1</v>
      </c>
      <c r="P132">
        <v>58.4</v>
      </c>
      <c r="Q132">
        <v>74.099999999999994</v>
      </c>
      <c r="R132">
        <v>72.2</v>
      </c>
      <c r="S132">
        <v>78.8</v>
      </c>
      <c r="T132">
        <v>76.7</v>
      </c>
      <c r="U132">
        <v>65.5</v>
      </c>
      <c r="V132">
        <v>32.1</v>
      </c>
      <c r="W132">
        <v>42.4</v>
      </c>
      <c r="X132">
        <v>26.7</v>
      </c>
      <c r="Y132">
        <v>33.1</v>
      </c>
      <c r="Z132">
        <v>2.4</v>
      </c>
      <c r="AA132">
        <v>2.6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75.7</v>
      </c>
    </row>
    <row r="133" spans="1:33" x14ac:dyDescent="0.2">
      <c r="A133" t="s">
        <v>232</v>
      </c>
      <c r="B133" t="s">
        <v>231</v>
      </c>
      <c r="C133" t="s">
        <v>34</v>
      </c>
      <c r="D133" t="s">
        <v>5</v>
      </c>
      <c r="E133" t="s">
        <v>8</v>
      </c>
      <c r="F133" t="s">
        <v>9</v>
      </c>
      <c r="G133">
        <v>0</v>
      </c>
      <c r="H133">
        <v>0</v>
      </c>
      <c r="J133">
        <v>0.2</v>
      </c>
      <c r="M133">
        <v>0.3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">
      <c r="A134" t="s">
        <v>232</v>
      </c>
      <c r="B134" t="s">
        <v>231</v>
      </c>
      <c r="C134" t="s">
        <v>34</v>
      </c>
      <c r="D134" t="s">
        <v>10</v>
      </c>
      <c r="E134" t="s">
        <v>6</v>
      </c>
      <c r="F134" t="s">
        <v>11</v>
      </c>
      <c r="H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2">
      <c r="A135" t="s">
        <v>232</v>
      </c>
      <c r="B135" t="s">
        <v>231</v>
      </c>
      <c r="C135" t="s">
        <v>34</v>
      </c>
      <c r="D135" t="s">
        <v>10</v>
      </c>
      <c r="E135" t="s">
        <v>8</v>
      </c>
      <c r="F135" t="s">
        <v>12</v>
      </c>
      <c r="H135">
        <v>0</v>
      </c>
      <c r="J135">
        <v>1.3</v>
      </c>
      <c r="M135">
        <v>0.1</v>
      </c>
      <c r="N135">
        <v>0</v>
      </c>
      <c r="O135">
        <v>0.8</v>
      </c>
      <c r="P135">
        <v>0.1</v>
      </c>
      <c r="Q135">
        <v>0.3</v>
      </c>
      <c r="R135">
        <v>0.2</v>
      </c>
      <c r="S135">
        <v>0.4</v>
      </c>
      <c r="T135">
        <v>0</v>
      </c>
      <c r="U135">
        <v>0</v>
      </c>
      <c r="V135">
        <v>0</v>
      </c>
      <c r="W135">
        <v>0</v>
      </c>
      <c r="X135">
        <v>0.1</v>
      </c>
      <c r="Y135">
        <v>0.2</v>
      </c>
      <c r="Z135">
        <v>0.2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0.3</v>
      </c>
    </row>
    <row r="136" spans="1:33" x14ac:dyDescent="0.2">
      <c r="A136" t="s">
        <v>232</v>
      </c>
      <c r="B136" t="s">
        <v>231</v>
      </c>
      <c r="C136" t="s">
        <v>34</v>
      </c>
      <c r="D136" t="s">
        <v>10</v>
      </c>
      <c r="E136" t="s">
        <v>13</v>
      </c>
      <c r="F136" t="s">
        <v>14</v>
      </c>
      <c r="H136">
        <v>0</v>
      </c>
      <c r="J136">
        <v>0</v>
      </c>
      <c r="M136">
        <v>0.1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2">
      <c r="A137" t="s">
        <v>232</v>
      </c>
      <c r="B137" t="s">
        <v>231</v>
      </c>
      <c r="C137" t="s">
        <v>34</v>
      </c>
      <c r="D137" t="s">
        <v>15</v>
      </c>
      <c r="E137" t="s">
        <v>6</v>
      </c>
      <c r="F137" t="s">
        <v>16</v>
      </c>
      <c r="H137">
        <v>0</v>
      </c>
      <c r="M137">
        <v>0</v>
      </c>
      <c r="N137">
        <v>0.4</v>
      </c>
      <c r="O137">
        <v>4.3</v>
      </c>
      <c r="P137">
        <v>1.9</v>
      </c>
      <c r="Q137">
        <v>1.2</v>
      </c>
      <c r="R137">
        <v>1.2</v>
      </c>
      <c r="S137">
        <v>1.1000000000000001</v>
      </c>
      <c r="T137">
        <v>2</v>
      </c>
      <c r="U137">
        <v>1.6</v>
      </c>
      <c r="V137">
        <v>2.9</v>
      </c>
      <c r="W137">
        <v>3.4</v>
      </c>
      <c r="X137">
        <v>2.8</v>
      </c>
      <c r="Y137">
        <v>3.1</v>
      </c>
      <c r="Z137">
        <v>4</v>
      </c>
      <c r="AA137">
        <v>6</v>
      </c>
      <c r="AB137">
        <v>4.4000000000000004</v>
      </c>
      <c r="AC137">
        <v>7.7</v>
      </c>
      <c r="AD137">
        <v>7.5</v>
      </c>
      <c r="AE137">
        <v>6.79</v>
      </c>
      <c r="AF137">
        <v>0.37</v>
      </c>
      <c r="AG137">
        <v>6.1</v>
      </c>
    </row>
    <row r="138" spans="1:33" x14ac:dyDescent="0.2">
      <c r="A138" t="s">
        <v>232</v>
      </c>
      <c r="B138" t="s">
        <v>231</v>
      </c>
      <c r="C138" t="s">
        <v>34</v>
      </c>
      <c r="D138" t="s">
        <v>15</v>
      </c>
      <c r="E138" t="s">
        <v>8</v>
      </c>
      <c r="F138" t="s">
        <v>17</v>
      </c>
      <c r="H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2">
      <c r="A139" t="s">
        <v>232</v>
      </c>
      <c r="B139" t="s">
        <v>231</v>
      </c>
      <c r="C139" t="s">
        <v>34</v>
      </c>
      <c r="D139" t="s">
        <v>15</v>
      </c>
      <c r="E139" t="s">
        <v>13</v>
      </c>
      <c r="F139" t="s">
        <v>18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">
      <c r="A140" t="s">
        <v>232</v>
      </c>
      <c r="B140" t="s">
        <v>231</v>
      </c>
      <c r="C140" t="s">
        <v>34</v>
      </c>
      <c r="D140" t="s">
        <v>19</v>
      </c>
      <c r="E140" t="s">
        <v>6</v>
      </c>
      <c r="F140" t="s">
        <v>20</v>
      </c>
      <c r="H140">
        <v>0</v>
      </c>
      <c r="J140">
        <v>0</v>
      </c>
      <c r="M140">
        <v>0.2</v>
      </c>
      <c r="N140">
        <v>0.3</v>
      </c>
      <c r="O140">
        <v>0.3</v>
      </c>
      <c r="P140">
        <v>0.3</v>
      </c>
      <c r="Q140">
        <v>1.5</v>
      </c>
      <c r="R140">
        <v>0.6</v>
      </c>
      <c r="S140">
        <v>0.4</v>
      </c>
      <c r="T140">
        <v>1.5</v>
      </c>
      <c r="U140">
        <v>0.3</v>
      </c>
      <c r="V140">
        <v>0.2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0.6</v>
      </c>
    </row>
    <row r="141" spans="1:33" x14ac:dyDescent="0.2">
      <c r="A141" t="s">
        <v>232</v>
      </c>
      <c r="B141" t="s">
        <v>231</v>
      </c>
      <c r="C141" t="s">
        <v>35</v>
      </c>
      <c r="D141" t="s">
        <v>5</v>
      </c>
      <c r="E141" t="s">
        <v>6</v>
      </c>
      <c r="F141" t="s">
        <v>7</v>
      </c>
      <c r="G141">
        <v>329</v>
      </c>
      <c r="H141">
        <v>218.9</v>
      </c>
      <c r="I141">
        <v>0</v>
      </c>
      <c r="J141">
        <v>145.1</v>
      </c>
      <c r="K141">
        <v>19.5</v>
      </c>
      <c r="L141">
        <v>15</v>
      </c>
      <c r="M141">
        <v>7.5</v>
      </c>
      <c r="N141">
        <v>3</v>
      </c>
      <c r="O141">
        <v>20.6</v>
      </c>
      <c r="P141">
        <v>49</v>
      </c>
      <c r="Q141">
        <v>45.1</v>
      </c>
      <c r="R141">
        <v>151</v>
      </c>
      <c r="S141">
        <v>175.9</v>
      </c>
      <c r="T141">
        <v>199.7</v>
      </c>
      <c r="U141">
        <v>243.6</v>
      </c>
      <c r="V141">
        <v>230</v>
      </c>
      <c r="W141">
        <v>187.9</v>
      </c>
      <c r="X141">
        <v>50.8</v>
      </c>
      <c r="Y141">
        <v>32.6</v>
      </c>
      <c r="Z141">
        <v>22.1</v>
      </c>
      <c r="AA141">
        <v>8.8000000000000007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24.2</v>
      </c>
    </row>
    <row r="142" spans="1:33" x14ac:dyDescent="0.2">
      <c r="A142" t="s">
        <v>232</v>
      </c>
      <c r="B142" t="s">
        <v>231</v>
      </c>
      <c r="C142" t="s">
        <v>35</v>
      </c>
      <c r="D142" t="s">
        <v>5</v>
      </c>
      <c r="E142" t="s">
        <v>8</v>
      </c>
      <c r="F142" t="s">
        <v>9</v>
      </c>
      <c r="G142">
        <v>0</v>
      </c>
      <c r="H142">
        <v>0</v>
      </c>
      <c r="I142">
        <v>0</v>
      </c>
      <c r="K142">
        <v>0</v>
      </c>
      <c r="L142">
        <v>0</v>
      </c>
      <c r="M142">
        <v>0</v>
      </c>
      <c r="N142">
        <v>4.0999999999999996</v>
      </c>
      <c r="O142">
        <v>4.0999999999999996</v>
      </c>
      <c r="P142">
        <v>4.0999999999999996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4.0999999999999996</v>
      </c>
      <c r="W142">
        <v>4.0999999999999996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4.0999999999999996</v>
      </c>
    </row>
    <row r="143" spans="1:33" x14ac:dyDescent="0.2">
      <c r="A143" t="s">
        <v>232</v>
      </c>
      <c r="B143" t="s">
        <v>231</v>
      </c>
      <c r="C143" t="s">
        <v>35</v>
      </c>
      <c r="D143" t="s">
        <v>10</v>
      </c>
      <c r="E143" t="s">
        <v>6</v>
      </c>
      <c r="F143" t="s">
        <v>11</v>
      </c>
      <c r="H143">
        <v>0</v>
      </c>
      <c r="I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">
      <c r="A144" t="s">
        <v>232</v>
      </c>
      <c r="B144" t="s">
        <v>231</v>
      </c>
      <c r="C144" t="s">
        <v>35</v>
      </c>
      <c r="D144" t="s">
        <v>10</v>
      </c>
      <c r="E144" t="s">
        <v>8</v>
      </c>
      <c r="F144" t="s">
        <v>12</v>
      </c>
      <c r="H144">
        <v>12</v>
      </c>
      <c r="I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8.3000000000000007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2">
      <c r="A145" t="s">
        <v>232</v>
      </c>
      <c r="B145" t="s">
        <v>231</v>
      </c>
      <c r="C145" t="s">
        <v>35</v>
      </c>
      <c r="D145" t="s">
        <v>10</v>
      </c>
      <c r="E145" t="s">
        <v>13</v>
      </c>
      <c r="F145" t="s">
        <v>14</v>
      </c>
      <c r="H145">
        <v>4</v>
      </c>
      <c r="I145">
        <v>4</v>
      </c>
      <c r="J145">
        <v>3.7</v>
      </c>
      <c r="K145">
        <v>0</v>
      </c>
      <c r="L145">
        <v>0</v>
      </c>
      <c r="N145">
        <v>0</v>
      </c>
      <c r="O145">
        <v>0.7</v>
      </c>
      <c r="P145">
        <v>0</v>
      </c>
      <c r="Q145">
        <v>1</v>
      </c>
      <c r="R145">
        <v>1.7</v>
      </c>
      <c r="S145">
        <v>2</v>
      </c>
      <c r="T145">
        <v>3.7</v>
      </c>
      <c r="U145">
        <v>3.6</v>
      </c>
      <c r="V145">
        <v>3.6</v>
      </c>
      <c r="W145">
        <v>2.4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1.6</v>
      </c>
    </row>
    <row r="146" spans="1:33" x14ac:dyDescent="0.2">
      <c r="A146" t="s">
        <v>232</v>
      </c>
      <c r="B146" t="s">
        <v>231</v>
      </c>
      <c r="C146" t="s">
        <v>35</v>
      </c>
      <c r="D146" t="s">
        <v>15</v>
      </c>
      <c r="E146" t="s">
        <v>6</v>
      </c>
      <c r="F146" t="s">
        <v>16</v>
      </c>
      <c r="H146">
        <v>0.7</v>
      </c>
      <c r="I146">
        <v>0</v>
      </c>
      <c r="J146">
        <v>0.5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0.5</v>
      </c>
      <c r="S146">
        <v>0.9</v>
      </c>
      <c r="T146">
        <v>0.9</v>
      </c>
      <c r="U146">
        <v>0.2</v>
      </c>
      <c r="V146">
        <v>0.1</v>
      </c>
      <c r="W146">
        <v>0.1</v>
      </c>
      <c r="X146">
        <v>10.1</v>
      </c>
      <c r="Y146">
        <v>4</v>
      </c>
      <c r="Z146">
        <v>5.5</v>
      </c>
      <c r="AA146">
        <v>7.6</v>
      </c>
      <c r="AB146">
        <v>5.8</v>
      </c>
      <c r="AC146">
        <v>3.5</v>
      </c>
      <c r="AD146">
        <v>3.35</v>
      </c>
      <c r="AE146">
        <v>4.0599999999999996</v>
      </c>
      <c r="AF146">
        <v>5.13</v>
      </c>
      <c r="AG146">
        <v>4.7</v>
      </c>
    </row>
    <row r="147" spans="1:33" x14ac:dyDescent="0.2">
      <c r="A147" t="s">
        <v>232</v>
      </c>
      <c r="B147" t="s">
        <v>231</v>
      </c>
      <c r="C147" t="s">
        <v>35</v>
      </c>
      <c r="D147" t="s">
        <v>15</v>
      </c>
      <c r="E147" t="s">
        <v>8</v>
      </c>
      <c r="F147" t="s">
        <v>17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">
      <c r="A148" t="s">
        <v>232</v>
      </c>
      <c r="B148" t="s">
        <v>231</v>
      </c>
      <c r="C148" t="s">
        <v>35</v>
      </c>
      <c r="D148" t="s">
        <v>15</v>
      </c>
      <c r="E148" t="s">
        <v>13</v>
      </c>
      <c r="F148" t="s">
        <v>18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2">
      <c r="A149" t="s">
        <v>232</v>
      </c>
      <c r="B149" t="s">
        <v>231</v>
      </c>
      <c r="C149" t="s">
        <v>35</v>
      </c>
      <c r="D149" t="s">
        <v>19</v>
      </c>
      <c r="E149" t="s">
        <v>6</v>
      </c>
      <c r="F149" t="s">
        <v>20</v>
      </c>
      <c r="H149">
        <v>10</v>
      </c>
      <c r="I149">
        <v>10</v>
      </c>
      <c r="J149">
        <v>10</v>
      </c>
      <c r="K149">
        <v>3</v>
      </c>
      <c r="L149">
        <v>3</v>
      </c>
      <c r="M149">
        <v>2.4</v>
      </c>
      <c r="N149">
        <v>2.4</v>
      </c>
      <c r="O149">
        <v>3.6</v>
      </c>
      <c r="P149">
        <v>3.9</v>
      </c>
      <c r="Q149">
        <v>4.2</v>
      </c>
      <c r="R149">
        <v>6.2</v>
      </c>
      <c r="S149">
        <v>6.2</v>
      </c>
      <c r="T149">
        <v>10</v>
      </c>
      <c r="U149">
        <v>11.8</v>
      </c>
      <c r="V149">
        <v>9.8000000000000007</v>
      </c>
      <c r="W149">
        <v>7.6</v>
      </c>
      <c r="X149">
        <v>0.8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3.5</v>
      </c>
    </row>
    <row r="150" spans="1:33" x14ac:dyDescent="0.2">
      <c r="A150" t="s">
        <v>232</v>
      </c>
      <c r="B150" t="s">
        <v>231</v>
      </c>
      <c r="C150" t="s">
        <v>36</v>
      </c>
      <c r="D150" t="s">
        <v>5</v>
      </c>
      <c r="E150" t="s">
        <v>6</v>
      </c>
      <c r="F150" t="s">
        <v>7</v>
      </c>
      <c r="G150">
        <v>2.6</v>
      </c>
      <c r="H150">
        <v>6</v>
      </c>
      <c r="K150">
        <v>12</v>
      </c>
      <c r="L150">
        <v>14.6</v>
      </c>
      <c r="M150">
        <v>8.4</v>
      </c>
      <c r="N150">
        <v>8.4</v>
      </c>
      <c r="O150">
        <v>5.4</v>
      </c>
      <c r="P150">
        <v>6.8</v>
      </c>
      <c r="Q150">
        <v>2.6</v>
      </c>
      <c r="R150">
        <v>2.6</v>
      </c>
      <c r="S150">
        <v>2.5</v>
      </c>
      <c r="T150">
        <v>4</v>
      </c>
      <c r="U150">
        <v>3.6</v>
      </c>
      <c r="V150">
        <v>5.0999999999999996</v>
      </c>
      <c r="W150">
        <v>2.7</v>
      </c>
      <c r="X150">
        <v>1.9</v>
      </c>
      <c r="Y150">
        <v>0.7</v>
      </c>
      <c r="Z150">
        <v>0.6</v>
      </c>
      <c r="AA150">
        <v>0.3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6.9</v>
      </c>
    </row>
    <row r="151" spans="1:33" x14ac:dyDescent="0.2">
      <c r="A151" t="s">
        <v>232</v>
      </c>
      <c r="B151" t="s">
        <v>231</v>
      </c>
      <c r="C151" t="s">
        <v>36</v>
      </c>
      <c r="D151" t="s">
        <v>5</v>
      </c>
      <c r="E151" t="s">
        <v>8</v>
      </c>
      <c r="F151" t="s">
        <v>9</v>
      </c>
      <c r="G151">
        <v>8.3000000000000007</v>
      </c>
      <c r="K151">
        <v>9.6</v>
      </c>
      <c r="L151">
        <v>21.3</v>
      </c>
      <c r="M151">
        <v>1.9</v>
      </c>
      <c r="N151">
        <v>6.3</v>
      </c>
      <c r="O151">
        <v>0.3</v>
      </c>
      <c r="P151">
        <v>9</v>
      </c>
      <c r="Q151">
        <v>0</v>
      </c>
      <c r="R151">
        <v>0</v>
      </c>
      <c r="S151">
        <v>2.2000000000000002</v>
      </c>
      <c r="T151">
        <v>4.5</v>
      </c>
      <c r="U151">
        <v>4.2</v>
      </c>
      <c r="V151">
        <v>0.6</v>
      </c>
      <c r="W151">
        <v>0.6</v>
      </c>
      <c r="X151">
        <v>0.3</v>
      </c>
      <c r="Y151">
        <v>0.3</v>
      </c>
      <c r="Z151">
        <v>0.6</v>
      </c>
      <c r="AA151">
        <v>0.6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5.2</v>
      </c>
    </row>
    <row r="152" spans="1:33" x14ac:dyDescent="0.2">
      <c r="A152" t="s">
        <v>232</v>
      </c>
      <c r="B152" t="s">
        <v>231</v>
      </c>
      <c r="C152" t="s">
        <v>36</v>
      </c>
      <c r="D152" t="s">
        <v>10</v>
      </c>
      <c r="E152" t="s">
        <v>6</v>
      </c>
      <c r="F152" t="s">
        <v>11</v>
      </c>
      <c r="H152">
        <v>0</v>
      </c>
      <c r="L152">
        <v>0</v>
      </c>
      <c r="M152">
        <v>0</v>
      </c>
      <c r="N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2">
      <c r="A153" t="s">
        <v>232</v>
      </c>
      <c r="B153" t="s">
        <v>231</v>
      </c>
      <c r="C153" t="s">
        <v>36</v>
      </c>
      <c r="D153" t="s">
        <v>10</v>
      </c>
      <c r="E153" t="s">
        <v>8</v>
      </c>
      <c r="F153" t="s">
        <v>12</v>
      </c>
      <c r="H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">
      <c r="A154" t="s">
        <v>232</v>
      </c>
      <c r="B154" t="s">
        <v>231</v>
      </c>
      <c r="C154" t="s">
        <v>36</v>
      </c>
      <c r="D154" t="s">
        <v>10</v>
      </c>
      <c r="E154" t="s">
        <v>13</v>
      </c>
      <c r="F154" t="s">
        <v>14</v>
      </c>
      <c r="H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">
      <c r="A155" t="s">
        <v>232</v>
      </c>
      <c r="B155" t="s">
        <v>231</v>
      </c>
      <c r="C155" t="s">
        <v>36</v>
      </c>
      <c r="D155" t="s">
        <v>15</v>
      </c>
      <c r="E155" t="s">
        <v>6</v>
      </c>
      <c r="F155" t="s">
        <v>16</v>
      </c>
      <c r="H155">
        <v>0.3</v>
      </c>
      <c r="K155">
        <v>0</v>
      </c>
      <c r="L155">
        <v>0.9</v>
      </c>
      <c r="M155">
        <v>0.5</v>
      </c>
      <c r="N155">
        <v>0.6</v>
      </c>
      <c r="O155">
        <v>0.8</v>
      </c>
      <c r="P155">
        <v>1.1000000000000001</v>
      </c>
      <c r="Q155">
        <v>0</v>
      </c>
      <c r="R155">
        <v>0</v>
      </c>
      <c r="S155">
        <v>1.5</v>
      </c>
      <c r="T155">
        <v>1.6</v>
      </c>
      <c r="U155">
        <v>1.8</v>
      </c>
      <c r="V155">
        <v>2.2000000000000002</v>
      </c>
      <c r="W155">
        <v>2.2999999999999998</v>
      </c>
      <c r="X155">
        <v>3.1</v>
      </c>
      <c r="Y155">
        <v>6.9</v>
      </c>
      <c r="Z155">
        <v>9.9</v>
      </c>
      <c r="AA155">
        <v>12.7</v>
      </c>
      <c r="AB155">
        <v>11</v>
      </c>
      <c r="AC155">
        <v>11</v>
      </c>
      <c r="AD155">
        <v>2.68</v>
      </c>
      <c r="AE155">
        <v>2.95</v>
      </c>
      <c r="AF155">
        <v>2.77</v>
      </c>
      <c r="AG155">
        <v>11</v>
      </c>
    </row>
    <row r="156" spans="1:33" x14ac:dyDescent="0.2">
      <c r="A156" t="s">
        <v>232</v>
      </c>
      <c r="B156" t="s">
        <v>231</v>
      </c>
      <c r="C156" t="s">
        <v>36</v>
      </c>
      <c r="D156" t="s">
        <v>15</v>
      </c>
      <c r="E156" t="s">
        <v>8</v>
      </c>
      <c r="F156" t="s">
        <v>17</v>
      </c>
      <c r="H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2">
      <c r="A157" t="s">
        <v>232</v>
      </c>
      <c r="B157" t="s">
        <v>231</v>
      </c>
      <c r="C157" t="s">
        <v>36</v>
      </c>
      <c r="D157" t="s">
        <v>15</v>
      </c>
      <c r="E157" t="s">
        <v>13</v>
      </c>
      <c r="F157" t="s">
        <v>18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2">
      <c r="A158" t="s">
        <v>232</v>
      </c>
      <c r="B158" t="s">
        <v>231</v>
      </c>
      <c r="C158" t="s">
        <v>36</v>
      </c>
      <c r="D158" t="s">
        <v>19</v>
      </c>
      <c r="E158" t="s">
        <v>6</v>
      </c>
      <c r="F158" t="s">
        <v>20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0.2</v>
      </c>
      <c r="P158">
        <v>0.4</v>
      </c>
      <c r="Q158">
        <v>0</v>
      </c>
      <c r="R158">
        <v>0</v>
      </c>
      <c r="S158">
        <v>0.4</v>
      </c>
      <c r="T158">
        <v>0.6</v>
      </c>
      <c r="U158">
        <v>0.6</v>
      </c>
      <c r="V158">
        <v>0.3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0.2</v>
      </c>
    </row>
    <row r="159" spans="1:33" x14ac:dyDescent="0.2">
      <c r="A159" t="s">
        <v>232</v>
      </c>
      <c r="B159" t="s">
        <v>231</v>
      </c>
      <c r="C159" t="s">
        <v>37</v>
      </c>
      <c r="D159" t="s">
        <v>5</v>
      </c>
      <c r="E159" t="s">
        <v>6</v>
      </c>
      <c r="F159" t="s">
        <v>7</v>
      </c>
      <c r="G159">
        <v>10973.5</v>
      </c>
      <c r="H159">
        <v>9109.7000000000007</v>
      </c>
      <c r="I159">
        <v>8538.7999999999993</v>
      </c>
      <c r="J159">
        <v>8503.6</v>
      </c>
      <c r="K159">
        <v>8933.6</v>
      </c>
      <c r="L159">
        <v>9817.7999999999993</v>
      </c>
      <c r="M159">
        <v>10778.2</v>
      </c>
      <c r="N159">
        <v>10895.7</v>
      </c>
      <c r="O159">
        <v>10872</v>
      </c>
      <c r="P159">
        <v>9809.7000000000007</v>
      </c>
      <c r="Q159">
        <v>9542.9</v>
      </c>
      <c r="R159">
        <v>11612</v>
      </c>
      <c r="S159">
        <v>9275.1</v>
      </c>
      <c r="T159">
        <v>6230.9</v>
      </c>
      <c r="U159">
        <v>3000.6</v>
      </c>
      <c r="V159">
        <v>3224.3</v>
      </c>
      <c r="W159">
        <v>1870.5</v>
      </c>
      <c r="X159">
        <v>967.2</v>
      </c>
      <c r="Y159">
        <v>376.8</v>
      </c>
      <c r="Z159">
        <v>305.3</v>
      </c>
      <c r="AA159">
        <v>284.3</v>
      </c>
      <c r="AB159">
        <v>46.9</v>
      </c>
      <c r="AC159">
        <v>-13.8</v>
      </c>
      <c r="AD159">
        <v>0</v>
      </c>
      <c r="AE159">
        <v>0</v>
      </c>
      <c r="AF159">
        <v>0</v>
      </c>
      <c r="AG159">
        <v>10525.8</v>
      </c>
    </row>
    <row r="160" spans="1:33" x14ac:dyDescent="0.2">
      <c r="A160" t="s">
        <v>232</v>
      </c>
      <c r="B160" t="s">
        <v>231</v>
      </c>
      <c r="C160" t="s">
        <v>37</v>
      </c>
      <c r="D160" t="s">
        <v>5</v>
      </c>
      <c r="E160" t="s">
        <v>8</v>
      </c>
      <c r="F160" t="s">
        <v>9</v>
      </c>
      <c r="G160">
        <v>369</v>
      </c>
      <c r="H160">
        <v>0</v>
      </c>
      <c r="I160">
        <v>0</v>
      </c>
      <c r="J160">
        <v>178.1</v>
      </c>
      <c r="K160">
        <v>62</v>
      </c>
      <c r="L160">
        <v>36</v>
      </c>
      <c r="M160">
        <v>20</v>
      </c>
      <c r="N160">
        <v>20</v>
      </c>
      <c r="O160">
        <v>22</v>
      </c>
      <c r="P160">
        <v>22</v>
      </c>
      <c r="Q160">
        <v>10</v>
      </c>
      <c r="R160">
        <v>3</v>
      </c>
      <c r="S160">
        <v>0</v>
      </c>
      <c r="T160">
        <v>4.5999999999999996</v>
      </c>
      <c r="U160">
        <v>20</v>
      </c>
      <c r="V160">
        <v>2.1</v>
      </c>
      <c r="W160">
        <v>9</v>
      </c>
      <c r="X160">
        <v>3</v>
      </c>
      <c r="Y160">
        <v>5</v>
      </c>
      <c r="Z160">
        <v>1.6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21.3</v>
      </c>
    </row>
    <row r="161" spans="1:33" x14ac:dyDescent="0.2">
      <c r="A161" t="s">
        <v>232</v>
      </c>
      <c r="B161" t="s">
        <v>231</v>
      </c>
      <c r="C161" t="s">
        <v>37</v>
      </c>
      <c r="D161" t="s">
        <v>10</v>
      </c>
      <c r="E161" t="s">
        <v>6</v>
      </c>
      <c r="F161" t="s">
        <v>11</v>
      </c>
      <c r="H161">
        <v>0</v>
      </c>
      <c r="I161">
        <v>0</v>
      </c>
      <c r="K161">
        <v>0</v>
      </c>
      <c r="L161">
        <v>0</v>
      </c>
      <c r="M161">
        <v>12</v>
      </c>
      <c r="N161">
        <v>133</v>
      </c>
      <c r="O161">
        <v>27.3</v>
      </c>
      <c r="P161">
        <v>0</v>
      </c>
      <c r="Q161">
        <v>3</v>
      </c>
      <c r="R161">
        <v>5.3</v>
      </c>
      <c r="S161">
        <v>3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3.8</v>
      </c>
    </row>
    <row r="162" spans="1:33" x14ac:dyDescent="0.2">
      <c r="A162" t="s">
        <v>232</v>
      </c>
      <c r="B162" t="s">
        <v>231</v>
      </c>
      <c r="C162" t="s">
        <v>37</v>
      </c>
      <c r="D162" t="s">
        <v>10</v>
      </c>
      <c r="E162" t="s">
        <v>8</v>
      </c>
      <c r="F162" t="s">
        <v>12</v>
      </c>
      <c r="H162">
        <v>13431</v>
      </c>
      <c r="I162">
        <v>29971.200000000001</v>
      </c>
      <c r="K162">
        <v>15906.6</v>
      </c>
      <c r="L162">
        <v>20454.7</v>
      </c>
      <c r="M162">
        <v>-759.3</v>
      </c>
      <c r="N162">
        <v>933</v>
      </c>
      <c r="O162">
        <v>-647.5</v>
      </c>
      <c r="P162">
        <v>-6396.7</v>
      </c>
      <c r="Q162">
        <v>-194.7</v>
      </c>
      <c r="R162">
        <v>662.2</v>
      </c>
      <c r="S162">
        <v>767.2</v>
      </c>
      <c r="T162">
        <v>163.1</v>
      </c>
      <c r="U162">
        <v>-385.7</v>
      </c>
      <c r="V162">
        <v>274.39999999999998</v>
      </c>
      <c r="W162">
        <v>222.1</v>
      </c>
      <c r="X162">
        <v>0</v>
      </c>
      <c r="Y162">
        <v>0.1</v>
      </c>
      <c r="Z162">
        <v>50.3</v>
      </c>
      <c r="AA162">
        <v>0</v>
      </c>
      <c r="AB162">
        <v>0</v>
      </c>
      <c r="AC162">
        <v>-18</v>
      </c>
      <c r="AD162">
        <v>0</v>
      </c>
      <c r="AE162">
        <v>0</v>
      </c>
      <c r="AF162">
        <v>0</v>
      </c>
      <c r="AG162">
        <v>411.6</v>
      </c>
    </row>
    <row r="163" spans="1:33" x14ac:dyDescent="0.2">
      <c r="A163" t="s">
        <v>232</v>
      </c>
      <c r="B163" t="s">
        <v>231</v>
      </c>
      <c r="C163" t="s">
        <v>37</v>
      </c>
      <c r="D163" t="s">
        <v>10</v>
      </c>
      <c r="E163" t="s">
        <v>13</v>
      </c>
      <c r="F163" t="s">
        <v>14</v>
      </c>
      <c r="H163">
        <v>1144.5999999999999</v>
      </c>
      <c r="I163">
        <v>659.9</v>
      </c>
      <c r="K163">
        <v>750</v>
      </c>
      <c r="L163">
        <v>1364</v>
      </c>
      <c r="M163">
        <v>654.5</v>
      </c>
      <c r="N163">
        <v>297</v>
      </c>
      <c r="O163">
        <v>123.2</v>
      </c>
      <c r="P163">
        <v>4.4000000000000004</v>
      </c>
      <c r="Q163">
        <v>0</v>
      </c>
      <c r="R163">
        <v>97.2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32.4</v>
      </c>
    </row>
    <row r="164" spans="1:33" x14ac:dyDescent="0.2">
      <c r="A164" t="s">
        <v>232</v>
      </c>
      <c r="B164" t="s">
        <v>231</v>
      </c>
      <c r="C164" t="s">
        <v>37</v>
      </c>
      <c r="D164" t="s">
        <v>15</v>
      </c>
      <c r="E164" t="s">
        <v>6</v>
      </c>
      <c r="F164" t="s">
        <v>16</v>
      </c>
      <c r="H164">
        <v>184</v>
      </c>
      <c r="I164">
        <v>167.4</v>
      </c>
      <c r="J164">
        <v>0</v>
      </c>
      <c r="K164">
        <v>220</v>
      </c>
      <c r="L164">
        <v>219.1</v>
      </c>
      <c r="M164">
        <v>314.60000000000002</v>
      </c>
      <c r="N164">
        <v>400.8</v>
      </c>
      <c r="O164">
        <v>304.2</v>
      </c>
      <c r="P164">
        <v>372.6</v>
      </c>
      <c r="Q164">
        <v>483.2</v>
      </c>
      <c r="R164">
        <v>476</v>
      </c>
      <c r="S164">
        <v>902.7</v>
      </c>
      <c r="T164">
        <v>756</v>
      </c>
      <c r="U164">
        <v>716</v>
      </c>
      <c r="V164">
        <v>766</v>
      </c>
      <c r="W164">
        <v>857.6</v>
      </c>
      <c r="X164">
        <v>847.2</v>
      </c>
      <c r="Y164">
        <v>953.6</v>
      </c>
      <c r="Z164">
        <v>1151.4000000000001</v>
      </c>
      <c r="AA164">
        <v>1021.1</v>
      </c>
      <c r="AB164">
        <v>1415.5</v>
      </c>
      <c r="AC164">
        <v>1239</v>
      </c>
      <c r="AD164">
        <v>1046.4000000000001</v>
      </c>
      <c r="AE164">
        <v>1387.87</v>
      </c>
      <c r="AF164">
        <v>1189.25</v>
      </c>
      <c r="AG164">
        <v>1327.3</v>
      </c>
    </row>
    <row r="165" spans="1:33" x14ac:dyDescent="0.2">
      <c r="A165" t="s">
        <v>232</v>
      </c>
      <c r="B165" t="s">
        <v>231</v>
      </c>
      <c r="C165" t="s">
        <v>37</v>
      </c>
      <c r="D165" t="s">
        <v>15</v>
      </c>
      <c r="E165" t="s">
        <v>8</v>
      </c>
      <c r="F165" t="s">
        <v>17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2">
      <c r="A166" t="s">
        <v>232</v>
      </c>
      <c r="B166" t="s">
        <v>231</v>
      </c>
      <c r="C166" t="s">
        <v>37</v>
      </c>
      <c r="D166" t="s">
        <v>15</v>
      </c>
      <c r="E166" t="s">
        <v>13</v>
      </c>
      <c r="F166" t="s">
        <v>18</v>
      </c>
      <c r="U166">
        <v>0</v>
      </c>
      <c r="V166">
        <v>0</v>
      </c>
      <c r="W166">
        <v>0</v>
      </c>
      <c r="X166">
        <v>-1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2">
      <c r="A167" t="s">
        <v>232</v>
      </c>
      <c r="B167" t="s">
        <v>231</v>
      </c>
      <c r="C167" t="s">
        <v>37</v>
      </c>
      <c r="D167" t="s">
        <v>19</v>
      </c>
      <c r="E167" t="s">
        <v>6</v>
      </c>
      <c r="F167" t="s">
        <v>20</v>
      </c>
      <c r="J167">
        <v>564.29999999999995</v>
      </c>
      <c r="K167">
        <v>688.2</v>
      </c>
      <c r="L167">
        <v>686.6</v>
      </c>
      <c r="M167">
        <v>564.29999999999995</v>
      </c>
      <c r="N167">
        <v>667</v>
      </c>
      <c r="O167">
        <v>844.6</v>
      </c>
      <c r="P167">
        <v>756.6</v>
      </c>
      <c r="Q167">
        <v>578.29999999999995</v>
      </c>
      <c r="R167">
        <v>275.5</v>
      </c>
      <c r="S167">
        <v>430.7</v>
      </c>
      <c r="T167">
        <v>257.60000000000002</v>
      </c>
      <c r="U167">
        <v>238.5</v>
      </c>
      <c r="V167">
        <v>218.6</v>
      </c>
      <c r="W167">
        <v>191.2</v>
      </c>
      <c r="X167">
        <v>259.5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711.6</v>
      </c>
    </row>
    <row r="168" spans="1:33" x14ac:dyDescent="0.2">
      <c r="A168" t="s">
        <v>232</v>
      </c>
      <c r="B168" t="s">
        <v>231</v>
      </c>
      <c r="C168" t="s">
        <v>38</v>
      </c>
      <c r="D168" t="s">
        <v>5</v>
      </c>
      <c r="E168" t="s">
        <v>6</v>
      </c>
      <c r="F168" t="s">
        <v>7</v>
      </c>
      <c r="G168">
        <v>68.8</v>
      </c>
      <c r="H168">
        <v>64</v>
      </c>
      <c r="K168">
        <v>58.6</v>
      </c>
      <c r="L168">
        <v>81.2</v>
      </c>
      <c r="M168">
        <v>63.3</v>
      </c>
      <c r="N168">
        <v>64.599999999999994</v>
      </c>
      <c r="O168">
        <v>80.099999999999994</v>
      </c>
      <c r="P168">
        <v>90</v>
      </c>
      <c r="Q168">
        <v>63.5</v>
      </c>
      <c r="R168">
        <v>36.700000000000003</v>
      </c>
      <c r="S168">
        <v>46.6</v>
      </c>
      <c r="T168">
        <v>31.4</v>
      </c>
      <c r="U168">
        <v>43.4</v>
      </c>
      <c r="V168">
        <v>32.299999999999997</v>
      </c>
      <c r="W168">
        <v>60.2</v>
      </c>
      <c r="X168">
        <v>39</v>
      </c>
      <c r="Y168">
        <v>27.8</v>
      </c>
      <c r="Z168">
        <v>9.9</v>
      </c>
      <c r="AA168">
        <v>2.4</v>
      </c>
      <c r="AB168">
        <v>0.5</v>
      </c>
      <c r="AC168">
        <v>0</v>
      </c>
      <c r="AD168">
        <v>0</v>
      </c>
      <c r="AE168">
        <v>0</v>
      </c>
      <c r="AF168">
        <v>0</v>
      </c>
      <c r="AG168">
        <v>78.2</v>
      </c>
    </row>
    <row r="169" spans="1:33" x14ac:dyDescent="0.2">
      <c r="A169" t="s">
        <v>232</v>
      </c>
      <c r="B169" t="s">
        <v>231</v>
      </c>
      <c r="C169" t="s">
        <v>38</v>
      </c>
      <c r="D169" t="s">
        <v>5</v>
      </c>
      <c r="E169" t="s">
        <v>8</v>
      </c>
      <c r="F169" t="s">
        <v>9</v>
      </c>
      <c r="G169">
        <v>19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2">
      <c r="A170" t="s">
        <v>232</v>
      </c>
      <c r="B170" t="s">
        <v>231</v>
      </c>
      <c r="C170" t="s">
        <v>38</v>
      </c>
      <c r="D170" t="s">
        <v>10</v>
      </c>
      <c r="E170" t="s">
        <v>6</v>
      </c>
      <c r="F170" t="s">
        <v>11</v>
      </c>
      <c r="H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2">
      <c r="A171" t="s">
        <v>232</v>
      </c>
      <c r="B171" t="s">
        <v>231</v>
      </c>
      <c r="C171" t="s">
        <v>38</v>
      </c>
      <c r="D171" t="s">
        <v>10</v>
      </c>
      <c r="E171" t="s">
        <v>8</v>
      </c>
      <c r="F171" t="s">
        <v>12</v>
      </c>
      <c r="H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2">
      <c r="A172" t="s">
        <v>232</v>
      </c>
      <c r="B172" t="s">
        <v>231</v>
      </c>
      <c r="C172" t="s">
        <v>38</v>
      </c>
      <c r="D172" t="s">
        <v>10</v>
      </c>
      <c r="E172" t="s">
        <v>13</v>
      </c>
      <c r="F172" t="s">
        <v>14</v>
      </c>
      <c r="H172">
        <v>0</v>
      </c>
      <c r="L172">
        <v>0</v>
      </c>
      <c r="M172">
        <v>0</v>
      </c>
      <c r="N172">
        <v>0.3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2">
      <c r="A173" t="s">
        <v>232</v>
      </c>
      <c r="B173" t="s">
        <v>231</v>
      </c>
      <c r="C173" t="s">
        <v>38</v>
      </c>
      <c r="D173" t="s">
        <v>15</v>
      </c>
      <c r="E173" t="s">
        <v>6</v>
      </c>
      <c r="F173" t="s">
        <v>16</v>
      </c>
      <c r="H173">
        <v>2.6</v>
      </c>
      <c r="K173">
        <v>2.2999999999999998</v>
      </c>
      <c r="L173">
        <v>2.1</v>
      </c>
      <c r="M173">
        <v>2.4</v>
      </c>
      <c r="N173">
        <v>2.4</v>
      </c>
      <c r="O173">
        <v>1.7</v>
      </c>
      <c r="P173">
        <v>2.5</v>
      </c>
      <c r="Q173">
        <v>1.5</v>
      </c>
      <c r="R173">
        <v>1</v>
      </c>
      <c r="S173">
        <v>1.2</v>
      </c>
      <c r="T173">
        <v>1.7</v>
      </c>
      <c r="U173">
        <v>2.9</v>
      </c>
      <c r="V173">
        <v>1.4</v>
      </c>
      <c r="W173">
        <v>3.1</v>
      </c>
      <c r="X173">
        <v>2.6</v>
      </c>
      <c r="Y173">
        <v>0.8</v>
      </c>
      <c r="Z173">
        <v>0.5</v>
      </c>
      <c r="AA173">
        <v>5.2</v>
      </c>
      <c r="AB173">
        <v>5.3</v>
      </c>
      <c r="AC173">
        <v>6.9</v>
      </c>
      <c r="AD173">
        <v>8.08</v>
      </c>
      <c r="AE173">
        <v>5.9</v>
      </c>
      <c r="AF173">
        <v>4.2699999999999996</v>
      </c>
      <c r="AG173">
        <v>6.1</v>
      </c>
    </row>
    <row r="174" spans="1:33" x14ac:dyDescent="0.2">
      <c r="A174" t="s">
        <v>232</v>
      </c>
      <c r="B174" t="s">
        <v>231</v>
      </c>
      <c r="C174" t="s">
        <v>38</v>
      </c>
      <c r="D174" t="s">
        <v>15</v>
      </c>
      <c r="E174" t="s">
        <v>8</v>
      </c>
      <c r="F174" t="s">
        <v>17</v>
      </c>
      <c r="H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2">
      <c r="A175" t="s">
        <v>232</v>
      </c>
      <c r="B175" t="s">
        <v>231</v>
      </c>
      <c r="C175" t="s">
        <v>38</v>
      </c>
      <c r="D175" t="s">
        <v>15</v>
      </c>
      <c r="E175" t="s">
        <v>13</v>
      </c>
      <c r="F175" t="s">
        <v>18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2">
      <c r="A176" t="s">
        <v>232</v>
      </c>
      <c r="B176" t="s">
        <v>231</v>
      </c>
      <c r="C176" t="s">
        <v>38</v>
      </c>
      <c r="D176" t="s">
        <v>19</v>
      </c>
      <c r="E176" t="s">
        <v>6</v>
      </c>
      <c r="F176" t="s">
        <v>20</v>
      </c>
      <c r="J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5" x14ac:dyDescent="0.2">
      <c r="A177" t="s">
        <v>232</v>
      </c>
      <c r="B177" t="s">
        <v>231</v>
      </c>
      <c r="C177" t="s">
        <v>39</v>
      </c>
      <c r="D177" t="s">
        <v>5</v>
      </c>
      <c r="E177" t="s">
        <v>6</v>
      </c>
      <c r="F177" t="s">
        <v>7</v>
      </c>
      <c r="G177">
        <v>22.8</v>
      </c>
      <c r="H177">
        <v>26.5</v>
      </c>
      <c r="I177">
        <v>27.8</v>
      </c>
      <c r="J177">
        <v>29.2</v>
      </c>
      <c r="K177">
        <v>29.2</v>
      </c>
      <c r="L177">
        <v>30.6</v>
      </c>
      <c r="M177">
        <v>33.6</v>
      </c>
      <c r="N177">
        <v>33.6</v>
      </c>
      <c r="O177">
        <v>37.6</v>
      </c>
      <c r="P177">
        <v>37.6</v>
      </c>
      <c r="Q177">
        <v>37</v>
      </c>
      <c r="R177">
        <v>30.6</v>
      </c>
      <c r="S177">
        <v>25.4</v>
      </c>
      <c r="T177">
        <v>19.600000000000001</v>
      </c>
      <c r="U177">
        <v>16.3</v>
      </c>
      <c r="V177">
        <v>13.2</v>
      </c>
      <c r="W177">
        <v>10.5</v>
      </c>
      <c r="X177">
        <v>7.4</v>
      </c>
      <c r="Y177">
        <v>5.2</v>
      </c>
      <c r="Z177">
        <v>4.2</v>
      </c>
      <c r="AA177">
        <v>0</v>
      </c>
      <c r="AB177">
        <v>0</v>
      </c>
      <c r="AC177">
        <v>0</v>
      </c>
      <c r="AD177">
        <v>0</v>
      </c>
      <c r="AE177">
        <v>0</v>
      </c>
      <c r="AG177">
        <v>36.299999999999997</v>
      </c>
    </row>
    <row r="178" spans="1:35" x14ac:dyDescent="0.2">
      <c r="A178" t="s">
        <v>232</v>
      </c>
      <c r="B178" t="s">
        <v>231</v>
      </c>
      <c r="C178" t="s">
        <v>39</v>
      </c>
      <c r="D178" t="s">
        <v>5</v>
      </c>
      <c r="E178" t="s">
        <v>8</v>
      </c>
      <c r="F178" t="s">
        <v>9</v>
      </c>
      <c r="G178">
        <v>3.1</v>
      </c>
      <c r="H178">
        <v>3.4</v>
      </c>
      <c r="I178">
        <v>3.5</v>
      </c>
      <c r="J178">
        <v>3.6</v>
      </c>
      <c r="K178">
        <v>10.8</v>
      </c>
      <c r="L178">
        <v>11.1</v>
      </c>
      <c r="M178">
        <v>3.9</v>
      </c>
      <c r="N178">
        <v>11.7</v>
      </c>
      <c r="O178">
        <v>4.2</v>
      </c>
      <c r="P178" s="1">
        <v>0</v>
      </c>
      <c r="Q178">
        <v>0</v>
      </c>
      <c r="R178">
        <v>0</v>
      </c>
      <c r="S178" s="1">
        <v>0</v>
      </c>
      <c r="T178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/>
      <c r="AG178" s="1">
        <v>5.3</v>
      </c>
      <c r="AH178" s="1"/>
      <c r="AI178" s="1"/>
    </row>
    <row r="179" spans="1:35" x14ac:dyDescent="0.2">
      <c r="A179" t="s">
        <v>232</v>
      </c>
      <c r="B179" t="s">
        <v>231</v>
      </c>
      <c r="C179" t="s">
        <v>39</v>
      </c>
      <c r="D179" t="s">
        <v>10</v>
      </c>
      <c r="E179" t="s">
        <v>6</v>
      </c>
      <c r="F179" t="s">
        <v>11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G179">
        <v>0</v>
      </c>
    </row>
    <row r="180" spans="1:35" x14ac:dyDescent="0.2">
      <c r="A180" t="s">
        <v>232</v>
      </c>
      <c r="B180" t="s">
        <v>231</v>
      </c>
      <c r="C180" t="s">
        <v>39</v>
      </c>
      <c r="D180" t="s">
        <v>10</v>
      </c>
      <c r="E180" t="s">
        <v>8</v>
      </c>
      <c r="F180" t="s">
        <v>12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G180">
        <v>0</v>
      </c>
    </row>
    <row r="181" spans="1:35" x14ac:dyDescent="0.2">
      <c r="A181" t="s">
        <v>232</v>
      </c>
      <c r="B181" t="s">
        <v>231</v>
      </c>
      <c r="C181" t="s">
        <v>39</v>
      </c>
      <c r="D181" t="s">
        <v>10</v>
      </c>
      <c r="E181" t="s">
        <v>13</v>
      </c>
      <c r="F181" t="s">
        <v>14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G181">
        <v>0</v>
      </c>
      <c r="AI181" s="1"/>
    </row>
    <row r="182" spans="1:35" x14ac:dyDescent="0.2">
      <c r="A182" t="s">
        <v>232</v>
      </c>
      <c r="B182" t="s">
        <v>231</v>
      </c>
      <c r="C182" t="s">
        <v>39</v>
      </c>
      <c r="D182" t="s">
        <v>15</v>
      </c>
      <c r="E182" t="s">
        <v>6</v>
      </c>
      <c r="F182" t="s">
        <v>16</v>
      </c>
      <c r="H182">
        <v>0</v>
      </c>
      <c r="I182">
        <v>0</v>
      </c>
      <c r="J182" s="1">
        <v>0</v>
      </c>
      <c r="K182" s="1">
        <v>0</v>
      </c>
      <c r="L182" s="1">
        <v>0</v>
      </c>
      <c r="M182" s="1">
        <v>0</v>
      </c>
      <c r="N182">
        <v>0</v>
      </c>
      <c r="O182">
        <v>0</v>
      </c>
      <c r="P182" s="1">
        <v>0</v>
      </c>
      <c r="Q182" s="1">
        <v>0</v>
      </c>
      <c r="R182" s="1">
        <v>0</v>
      </c>
      <c r="S182" s="1">
        <v>9.5</v>
      </c>
      <c r="T182" s="1">
        <v>10.3</v>
      </c>
      <c r="U182">
        <v>11.6</v>
      </c>
      <c r="V182" s="1">
        <v>11.8</v>
      </c>
      <c r="W182" s="1">
        <v>14.1</v>
      </c>
      <c r="X182">
        <v>15</v>
      </c>
      <c r="Y182" s="1">
        <v>16.399999999999999</v>
      </c>
      <c r="Z182">
        <v>18.8</v>
      </c>
      <c r="AA182">
        <v>23.3</v>
      </c>
      <c r="AB182">
        <v>26.7</v>
      </c>
      <c r="AC182">
        <v>31</v>
      </c>
      <c r="AD182">
        <v>27.93</v>
      </c>
      <c r="AE182">
        <v>26.59</v>
      </c>
      <c r="AG182">
        <v>28.9</v>
      </c>
      <c r="AI182" s="1"/>
    </row>
    <row r="183" spans="1:35" x14ac:dyDescent="0.2">
      <c r="A183" t="s">
        <v>232</v>
      </c>
      <c r="B183" t="s">
        <v>231</v>
      </c>
      <c r="C183" t="s">
        <v>39</v>
      </c>
      <c r="D183" t="s">
        <v>15</v>
      </c>
      <c r="E183" t="s">
        <v>8</v>
      </c>
      <c r="F183" t="s">
        <v>17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G183">
        <v>0</v>
      </c>
    </row>
    <row r="184" spans="1:35" x14ac:dyDescent="0.2">
      <c r="A184" t="s">
        <v>232</v>
      </c>
      <c r="B184" t="s">
        <v>231</v>
      </c>
      <c r="C184" t="s">
        <v>39</v>
      </c>
      <c r="D184" t="s">
        <v>15</v>
      </c>
      <c r="E184" t="s">
        <v>13</v>
      </c>
      <c r="F184" t="s">
        <v>18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G184">
        <v>0</v>
      </c>
    </row>
    <row r="185" spans="1:35" x14ac:dyDescent="0.2">
      <c r="A185" t="s">
        <v>232</v>
      </c>
      <c r="B185" t="s">
        <v>231</v>
      </c>
      <c r="C185" t="s">
        <v>39</v>
      </c>
      <c r="D185" t="s">
        <v>19</v>
      </c>
      <c r="E185" t="s">
        <v>6</v>
      </c>
      <c r="F185" t="s">
        <v>20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G185">
        <v>0</v>
      </c>
    </row>
    <row r="186" spans="1:35" x14ac:dyDescent="0.2">
      <c r="A186" t="s">
        <v>232</v>
      </c>
      <c r="B186" t="s">
        <v>231</v>
      </c>
      <c r="C186" t="s">
        <v>40</v>
      </c>
      <c r="D186" t="s">
        <v>5</v>
      </c>
      <c r="E186" t="s">
        <v>6</v>
      </c>
      <c r="F186" t="s">
        <v>7</v>
      </c>
      <c r="G186">
        <v>32.4</v>
      </c>
      <c r="H186">
        <v>40.299999999999997</v>
      </c>
      <c r="I186">
        <v>43</v>
      </c>
      <c r="J186">
        <v>45.6</v>
      </c>
      <c r="K186">
        <v>48.2</v>
      </c>
      <c r="N186">
        <v>56.2</v>
      </c>
      <c r="O186">
        <v>58.8</v>
      </c>
      <c r="P186">
        <v>61.9</v>
      </c>
      <c r="Q186">
        <v>64.5</v>
      </c>
      <c r="R186">
        <v>59.6</v>
      </c>
      <c r="S186">
        <v>53.8</v>
      </c>
      <c r="T186">
        <v>46.5</v>
      </c>
      <c r="U186">
        <v>19.100000000000001</v>
      </c>
      <c r="V186">
        <v>9.1999999999999993</v>
      </c>
      <c r="W186">
        <v>3.9</v>
      </c>
      <c r="X186">
        <v>3.5</v>
      </c>
      <c r="Y186">
        <v>3.5</v>
      </c>
      <c r="Z186">
        <v>3.1</v>
      </c>
      <c r="AA186">
        <v>1</v>
      </c>
      <c r="AB186">
        <v>0.4</v>
      </c>
      <c r="AC186">
        <v>0</v>
      </c>
      <c r="AD186">
        <v>0</v>
      </c>
      <c r="AE186">
        <v>0</v>
      </c>
      <c r="AF186">
        <v>0</v>
      </c>
      <c r="AG186">
        <v>59</v>
      </c>
    </row>
    <row r="187" spans="1:35" x14ac:dyDescent="0.2">
      <c r="A187" t="s">
        <v>232</v>
      </c>
      <c r="B187" t="s">
        <v>231</v>
      </c>
      <c r="C187" t="s">
        <v>40</v>
      </c>
      <c r="D187" t="s">
        <v>5</v>
      </c>
      <c r="E187" t="s">
        <v>8</v>
      </c>
      <c r="F187" t="s">
        <v>9</v>
      </c>
      <c r="G187">
        <v>0</v>
      </c>
      <c r="H187">
        <v>0</v>
      </c>
      <c r="I187">
        <v>0</v>
      </c>
      <c r="J187">
        <v>0</v>
      </c>
      <c r="K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5" x14ac:dyDescent="0.2">
      <c r="A188" t="s">
        <v>232</v>
      </c>
      <c r="B188" t="s">
        <v>231</v>
      </c>
      <c r="C188" t="s">
        <v>40</v>
      </c>
      <c r="D188" t="s">
        <v>10</v>
      </c>
      <c r="E188" t="s">
        <v>6</v>
      </c>
      <c r="F188" t="s">
        <v>11</v>
      </c>
      <c r="G188">
        <v>0</v>
      </c>
      <c r="H188">
        <v>0</v>
      </c>
      <c r="I188">
        <v>0</v>
      </c>
      <c r="J188">
        <v>0</v>
      </c>
      <c r="K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5" x14ac:dyDescent="0.2">
      <c r="A189" t="s">
        <v>232</v>
      </c>
      <c r="B189" t="s">
        <v>231</v>
      </c>
      <c r="C189" t="s">
        <v>40</v>
      </c>
      <c r="D189" t="s">
        <v>10</v>
      </c>
      <c r="E189" t="s">
        <v>8</v>
      </c>
      <c r="F189" t="s">
        <v>12</v>
      </c>
      <c r="G189">
        <v>0</v>
      </c>
      <c r="H189">
        <v>0</v>
      </c>
      <c r="I189">
        <v>0</v>
      </c>
      <c r="J189">
        <v>0</v>
      </c>
      <c r="K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5" x14ac:dyDescent="0.2">
      <c r="A190" t="s">
        <v>232</v>
      </c>
      <c r="B190" t="s">
        <v>231</v>
      </c>
      <c r="C190" t="s">
        <v>40</v>
      </c>
      <c r="D190" t="s">
        <v>10</v>
      </c>
      <c r="E190" t="s">
        <v>13</v>
      </c>
      <c r="F190" t="s">
        <v>14</v>
      </c>
      <c r="G190">
        <v>0</v>
      </c>
      <c r="H190">
        <v>0</v>
      </c>
      <c r="I190">
        <v>0</v>
      </c>
      <c r="J190">
        <v>0</v>
      </c>
      <c r="K190">
        <v>0</v>
      </c>
      <c r="N190">
        <v>0</v>
      </c>
      <c r="O190">
        <v>0</v>
      </c>
      <c r="P190">
        <v>0.1</v>
      </c>
      <c r="Q190">
        <v>0</v>
      </c>
      <c r="R190">
        <v>0.1</v>
      </c>
      <c r="S190">
        <v>0.1</v>
      </c>
      <c r="T190">
        <v>0.1</v>
      </c>
      <c r="U190">
        <v>0.1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0.1</v>
      </c>
    </row>
    <row r="191" spans="1:35" x14ac:dyDescent="0.2">
      <c r="A191" t="s">
        <v>232</v>
      </c>
      <c r="B191" t="s">
        <v>231</v>
      </c>
      <c r="C191" t="s">
        <v>40</v>
      </c>
      <c r="D191" t="s">
        <v>15</v>
      </c>
      <c r="E191" t="s">
        <v>6</v>
      </c>
      <c r="F191" t="s">
        <v>16</v>
      </c>
      <c r="G191">
        <v>0</v>
      </c>
      <c r="H191">
        <v>0</v>
      </c>
      <c r="I191">
        <v>0</v>
      </c>
      <c r="J191">
        <v>0</v>
      </c>
      <c r="K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5</v>
      </c>
      <c r="Y191">
        <v>5.4</v>
      </c>
      <c r="Z191">
        <v>5.8</v>
      </c>
      <c r="AA191">
        <v>6.3</v>
      </c>
      <c r="AB191">
        <v>6.9</v>
      </c>
      <c r="AC191">
        <v>7.4</v>
      </c>
      <c r="AD191">
        <v>6.99</v>
      </c>
      <c r="AE191">
        <v>6.99</v>
      </c>
      <c r="AF191">
        <v>7.11</v>
      </c>
      <c r="AG191">
        <v>7.2</v>
      </c>
    </row>
    <row r="192" spans="1:35" x14ac:dyDescent="0.2">
      <c r="A192" t="s">
        <v>232</v>
      </c>
      <c r="B192" t="s">
        <v>231</v>
      </c>
      <c r="C192" t="s">
        <v>40</v>
      </c>
      <c r="D192" t="s">
        <v>15</v>
      </c>
      <c r="E192" t="s">
        <v>8</v>
      </c>
      <c r="F192" t="s">
        <v>17</v>
      </c>
      <c r="G192">
        <v>0</v>
      </c>
      <c r="H192">
        <v>0</v>
      </c>
      <c r="I192">
        <v>0</v>
      </c>
      <c r="J192">
        <v>0</v>
      </c>
      <c r="K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2">
      <c r="A193" t="s">
        <v>232</v>
      </c>
      <c r="B193" t="s">
        <v>231</v>
      </c>
      <c r="C193" t="s">
        <v>40</v>
      </c>
      <c r="D193" t="s">
        <v>15</v>
      </c>
      <c r="E193" t="s">
        <v>13</v>
      </c>
      <c r="F193" t="s">
        <v>18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2">
      <c r="A194" t="s">
        <v>232</v>
      </c>
      <c r="B194" t="s">
        <v>231</v>
      </c>
      <c r="C194" t="s">
        <v>40</v>
      </c>
      <c r="D194" t="s">
        <v>19</v>
      </c>
      <c r="E194" t="s">
        <v>6</v>
      </c>
      <c r="F194" t="s">
        <v>20</v>
      </c>
      <c r="G194">
        <v>0</v>
      </c>
      <c r="H194">
        <v>0</v>
      </c>
      <c r="I194">
        <v>0</v>
      </c>
      <c r="J194">
        <v>0</v>
      </c>
      <c r="K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2">
      <c r="A195" t="s">
        <v>232</v>
      </c>
      <c r="B195" t="s">
        <v>231</v>
      </c>
      <c r="C195" t="s">
        <v>41</v>
      </c>
      <c r="D195" t="s">
        <v>5</v>
      </c>
      <c r="E195" t="s">
        <v>6</v>
      </c>
      <c r="F195" t="s">
        <v>7</v>
      </c>
      <c r="G195">
        <v>94.2</v>
      </c>
      <c r="N195">
        <v>94.2</v>
      </c>
      <c r="O195">
        <v>94.2</v>
      </c>
      <c r="P195">
        <v>94.2</v>
      </c>
      <c r="Q195">
        <v>94.2</v>
      </c>
      <c r="R195">
        <v>94.2</v>
      </c>
      <c r="S195">
        <v>94.2</v>
      </c>
      <c r="T195">
        <v>94.2</v>
      </c>
      <c r="U195">
        <v>94.2</v>
      </c>
      <c r="V195">
        <v>86.7</v>
      </c>
      <c r="W195">
        <v>70.400000000000006</v>
      </c>
      <c r="X195">
        <v>44.5</v>
      </c>
      <c r="Y195">
        <v>28.3</v>
      </c>
      <c r="Z195">
        <v>11.6</v>
      </c>
      <c r="AA195">
        <v>1.4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94.2</v>
      </c>
    </row>
    <row r="196" spans="1:33" x14ac:dyDescent="0.2">
      <c r="A196" t="s">
        <v>232</v>
      </c>
      <c r="B196" t="s">
        <v>231</v>
      </c>
      <c r="C196" t="s">
        <v>41</v>
      </c>
      <c r="D196" t="s">
        <v>5</v>
      </c>
      <c r="E196" t="s">
        <v>8</v>
      </c>
      <c r="F196" t="s">
        <v>9</v>
      </c>
      <c r="G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2">
      <c r="A197" t="s">
        <v>232</v>
      </c>
      <c r="B197" t="s">
        <v>231</v>
      </c>
      <c r="C197" t="s">
        <v>41</v>
      </c>
      <c r="D197" t="s">
        <v>10</v>
      </c>
      <c r="E197" t="s">
        <v>6</v>
      </c>
      <c r="F197" t="s">
        <v>11</v>
      </c>
      <c r="G197">
        <v>0</v>
      </c>
      <c r="H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2">
      <c r="A198" t="s">
        <v>232</v>
      </c>
      <c r="B198" t="s">
        <v>231</v>
      </c>
      <c r="C198" t="s">
        <v>41</v>
      </c>
      <c r="D198" t="s">
        <v>10</v>
      </c>
      <c r="E198" t="s">
        <v>8</v>
      </c>
      <c r="F198" t="s">
        <v>12</v>
      </c>
      <c r="G198">
        <v>0</v>
      </c>
      <c r="H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2">
      <c r="A199" t="s">
        <v>232</v>
      </c>
      <c r="B199" t="s">
        <v>231</v>
      </c>
      <c r="C199" t="s">
        <v>41</v>
      </c>
      <c r="D199" t="s">
        <v>10</v>
      </c>
      <c r="E199" t="s">
        <v>13</v>
      </c>
      <c r="F199" t="s">
        <v>14</v>
      </c>
      <c r="G199">
        <v>0.5</v>
      </c>
      <c r="H199">
        <v>0.5</v>
      </c>
      <c r="N199">
        <v>0.5</v>
      </c>
      <c r="O199">
        <v>0.5</v>
      </c>
      <c r="P199">
        <v>0.5</v>
      </c>
      <c r="Q199">
        <v>0.5</v>
      </c>
      <c r="R199">
        <v>0.5</v>
      </c>
      <c r="S199">
        <v>0.5</v>
      </c>
      <c r="T199">
        <v>0.5</v>
      </c>
      <c r="U199">
        <v>0.5</v>
      </c>
      <c r="V199">
        <v>0.4</v>
      </c>
      <c r="W199">
        <v>0</v>
      </c>
      <c r="X199">
        <v>0.1</v>
      </c>
      <c r="Y199">
        <v>0.3</v>
      </c>
      <c r="Z199">
        <v>0.3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0.5</v>
      </c>
    </row>
    <row r="200" spans="1:33" x14ac:dyDescent="0.2">
      <c r="A200" t="s">
        <v>232</v>
      </c>
      <c r="B200" t="s">
        <v>231</v>
      </c>
      <c r="C200" t="s">
        <v>41</v>
      </c>
      <c r="D200" t="s">
        <v>15</v>
      </c>
      <c r="E200" t="s">
        <v>6</v>
      </c>
      <c r="F200" t="s">
        <v>16</v>
      </c>
      <c r="G200">
        <v>2.2999999999999998</v>
      </c>
      <c r="H200">
        <v>2.2999999999999998</v>
      </c>
      <c r="N200">
        <v>2.2999999999999998</v>
      </c>
      <c r="O200">
        <v>2.2999999999999998</v>
      </c>
      <c r="P200">
        <v>2.2999999999999998</v>
      </c>
      <c r="Q200">
        <v>2.2999999999999998</v>
      </c>
      <c r="R200">
        <v>2.2999999999999998</v>
      </c>
      <c r="S200">
        <v>2.2999999999999998</v>
      </c>
      <c r="T200">
        <v>2.2999999999999998</v>
      </c>
      <c r="U200">
        <v>2.2999999999999998</v>
      </c>
      <c r="V200">
        <v>2.8</v>
      </c>
      <c r="W200">
        <v>4.2</v>
      </c>
      <c r="X200">
        <v>6.2</v>
      </c>
      <c r="Y200">
        <v>6</v>
      </c>
      <c r="Z200">
        <v>8</v>
      </c>
      <c r="AA200">
        <v>7.9</v>
      </c>
      <c r="AB200">
        <v>17.100000000000001</v>
      </c>
      <c r="AC200">
        <v>12.8</v>
      </c>
      <c r="AD200">
        <v>13.71</v>
      </c>
      <c r="AE200">
        <v>10.119999999999999</v>
      </c>
      <c r="AF200">
        <v>9.4700000000000006</v>
      </c>
      <c r="AG200">
        <v>15</v>
      </c>
    </row>
    <row r="201" spans="1:33" x14ac:dyDescent="0.2">
      <c r="A201" t="s">
        <v>232</v>
      </c>
      <c r="B201" t="s">
        <v>231</v>
      </c>
      <c r="C201" t="s">
        <v>41</v>
      </c>
      <c r="D201" t="s">
        <v>15</v>
      </c>
      <c r="E201" t="s">
        <v>8</v>
      </c>
      <c r="F201" t="s">
        <v>17</v>
      </c>
      <c r="G201">
        <v>0</v>
      </c>
      <c r="H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2">
      <c r="A202" t="s">
        <v>232</v>
      </c>
      <c r="B202" t="s">
        <v>231</v>
      </c>
      <c r="C202" t="s">
        <v>41</v>
      </c>
      <c r="D202" t="s">
        <v>15</v>
      </c>
      <c r="E202" t="s">
        <v>13</v>
      </c>
      <c r="F202" t="s">
        <v>18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2">
      <c r="A203" t="s">
        <v>232</v>
      </c>
      <c r="B203" t="s">
        <v>231</v>
      </c>
      <c r="C203" t="s">
        <v>41</v>
      </c>
      <c r="D203" t="s">
        <v>19</v>
      </c>
      <c r="E203" t="s">
        <v>6</v>
      </c>
      <c r="F203" t="s">
        <v>20</v>
      </c>
      <c r="G203">
        <v>0</v>
      </c>
      <c r="J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2">
      <c r="A204" t="s">
        <v>232</v>
      </c>
      <c r="B204" t="s">
        <v>231</v>
      </c>
      <c r="C204" t="s">
        <v>42</v>
      </c>
      <c r="D204" t="s">
        <v>5</v>
      </c>
      <c r="E204" t="s">
        <v>6</v>
      </c>
      <c r="F204" t="s">
        <v>7</v>
      </c>
      <c r="G204">
        <v>118.5</v>
      </c>
      <c r="H204">
        <v>79.099999999999994</v>
      </c>
      <c r="I204">
        <v>77.7</v>
      </c>
      <c r="J204">
        <v>66.5</v>
      </c>
      <c r="K204">
        <v>63.7</v>
      </c>
      <c r="L204">
        <v>156.6</v>
      </c>
      <c r="M204">
        <v>156.6</v>
      </c>
      <c r="N204">
        <v>230.7</v>
      </c>
      <c r="O204">
        <v>280.39999999999998</v>
      </c>
      <c r="P204">
        <v>259.5</v>
      </c>
      <c r="Q204">
        <v>311.8</v>
      </c>
      <c r="R204">
        <v>361.5</v>
      </c>
      <c r="S204">
        <v>368.7</v>
      </c>
      <c r="T204">
        <v>364.1</v>
      </c>
      <c r="U204">
        <v>226</v>
      </c>
      <c r="V204">
        <v>220.5</v>
      </c>
      <c r="W204">
        <v>148.5</v>
      </c>
      <c r="X204">
        <v>120</v>
      </c>
      <c r="Y204">
        <v>103</v>
      </c>
      <c r="Z204">
        <v>25</v>
      </c>
      <c r="AA204">
        <v>17</v>
      </c>
      <c r="AB204">
        <v>-1.5</v>
      </c>
      <c r="AC204">
        <v>-6</v>
      </c>
      <c r="AD204">
        <v>-8</v>
      </c>
      <c r="AE204">
        <v>-11</v>
      </c>
      <c r="AF204">
        <v>0</v>
      </c>
      <c r="AG204">
        <v>256.89999999999998</v>
      </c>
    </row>
    <row r="205" spans="1:33" x14ac:dyDescent="0.2">
      <c r="A205" t="s">
        <v>232</v>
      </c>
      <c r="B205" t="s">
        <v>231</v>
      </c>
      <c r="C205" t="s">
        <v>42</v>
      </c>
      <c r="D205" t="s">
        <v>5</v>
      </c>
      <c r="E205" t="s">
        <v>8</v>
      </c>
      <c r="F205" t="s">
        <v>9</v>
      </c>
      <c r="G205">
        <v>19.899999999999999</v>
      </c>
      <c r="H205">
        <v>8.4</v>
      </c>
      <c r="I205">
        <v>21.5</v>
      </c>
      <c r="J205">
        <v>15</v>
      </c>
      <c r="K205">
        <v>16</v>
      </c>
      <c r="L205">
        <v>23</v>
      </c>
      <c r="M205">
        <v>23</v>
      </c>
      <c r="N205">
        <v>6.5</v>
      </c>
      <c r="O205">
        <v>0.3</v>
      </c>
      <c r="P205">
        <v>0.3</v>
      </c>
      <c r="Q205">
        <v>0.3</v>
      </c>
      <c r="R205">
        <v>8.1</v>
      </c>
      <c r="S205">
        <v>8.1</v>
      </c>
      <c r="T205">
        <v>7.8</v>
      </c>
      <c r="U205">
        <v>9</v>
      </c>
      <c r="V205">
        <v>2</v>
      </c>
      <c r="W205">
        <v>1.2</v>
      </c>
      <c r="X205">
        <v>1.2</v>
      </c>
      <c r="Y205">
        <v>1.2</v>
      </c>
      <c r="Z205">
        <v>1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2.4</v>
      </c>
    </row>
    <row r="206" spans="1:33" x14ac:dyDescent="0.2">
      <c r="A206" t="s">
        <v>232</v>
      </c>
      <c r="B206" t="s">
        <v>231</v>
      </c>
      <c r="C206" t="s">
        <v>42</v>
      </c>
      <c r="D206" t="s">
        <v>10</v>
      </c>
      <c r="E206" t="s">
        <v>6</v>
      </c>
      <c r="F206" t="s">
        <v>11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2">
      <c r="A207" t="s">
        <v>232</v>
      </c>
      <c r="B207" t="s">
        <v>231</v>
      </c>
      <c r="C207" t="s">
        <v>42</v>
      </c>
      <c r="D207" t="s">
        <v>10</v>
      </c>
      <c r="E207" t="s">
        <v>8</v>
      </c>
      <c r="F207" t="s">
        <v>12</v>
      </c>
      <c r="H207">
        <v>1.1000000000000001</v>
      </c>
      <c r="I207">
        <v>1.1000000000000001</v>
      </c>
      <c r="J207">
        <v>1.1000000000000001</v>
      </c>
      <c r="K207">
        <v>1.1000000000000001</v>
      </c>
      <c r="L207">
        <v>1.7</v>
      </c>
      <c r="M207">
        <v>1.7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2">
      <c r="A208" t="s">
        <v>232</v>
      </c>
      <c r="B208" t="s">
        <v>231</v>
      </c>
      <c r="C208" t="s">
        <v>42</v>
      </c>
      <c r="D208" t="s">
        <v>10</v>
      </c>
      <c r="E208" t="s">
        <v>13</v>
      </c>
      <c r="F208" t="s">
        <v>14</v>
      </c>
      <c r="H208">
        <v>22.5</v>
      </c>
      <c r="I208">
        <v>22.8</v>
      </c>
      <c r="J208">
        <v>21.2</v>
      </c>
      <c r="K208">
        <v>20.5</v>
      </c>
      <c r="L208">
        <v>15.4</v>
      </c>
      <c r="M208">
        <v>15.4</v>
      </c>
      <c r="N208">
        <v>24.4</v>
      </c>
      <c r="O208">
        <v>17.100000000000001</v>
      </c>
      <c r="P208">
        <v>12</v>
      </c>
      <c r="Q208">
        <v>12</v>
      </c>
      <c r="R208">
        <v>6.3</v>
      </c>
      <c r="S208">
        <v>6.3</v>
      </c>
      <c r="T208">
        <v>6.2</v>
      </c>
      <c r="U208">
        <v>0</v>
      </c>
      <c r="V208">
        <v>0</v>
      </c>
      <c r="W208">
        <v>0</v>
      </c>
      <c r="X208">
        <v>5.7</v>
      </c>
      <c r="Y208">
        <v>0.6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8.1999999999999993</v>
      </c>
    </row>
    <row r="209" spans="1:33" x14ac:dyDescent="0.2">
      <c r="A209" t="s">
        <v>232</v>
      </c>
      <c r="B209" t="s">
        <v>231</v>
      </c>
      <c r="C209" t="s">
        <v>42</v>
      </c>
      <c r="D209" t="s">
        <v>15</v>
      </c>
      <c r="E209" t="s">
        <v>6</v>
      </c>
      <c r="F209" t="s">
        <v>16</v>
      </c>
      <c r="H209">
        <v>2.4</v>
      </c>
      <c r="I209">
        <v>2</v>
      </c>
      <c r="J209">
        <v>2.8</v>
      </c>
      <c r="K209">
        <v>1.8</v>
      </c>
      <c r="L209">
        <v>2.8</v>
      </c>
      <c r="M209">
        <v>2.8</v>
      </c>
      <c r="N209">
        <v>5.8</v>
      </c>
      <c r="O209">
        <v>2.5</v>
      </c>
      <c r="P209">
        <v>1.5</v>
      </c>
      <c r="Q209">
        <v>1.5</v>
      </c>
      <c r="R209">
        <v>2.2999999999999998</v>
      </c>
      <c r="S209">
        <v>0.3</v>
      </c>
      <c r="T209">
        <v>0.3</v>
      </c>
      <c r="U209">
        <v>1.3</v>
      </c>
      <c r="V209">
        <v>1.2</v>
      </c>
      <c r="W209">
        <v>1.3</v>
      </c>
      <c r="X209">
        <v>4.4000000000000004</v>
      </c>
      <c r="Y209">
        <v>9.4</v>
      </c>
      <c r="Z209">
        <v>11.6</v>
      </c>
      <c r="AA209">
        <v>14.8</v>
      </c>
      <c r="AB209">
        <v>104.2</v>
      </c>
      <c r="AC209">
        <v>73.400000000000006</v>
      </c>
      <c r="AD209">
        <v>73.78</v>
      </c>
      <c r="AE209">
        <v>73.78</v>
      </c>
      <c r="AF209">
        <v>82.34</v>
      </c>
      <c r="AG209">
        <v>88.8</v>
      </c>
    </row>
    <row r="210" spans="1:33" x14ac:dyDescent="0.2">
      <c r="A210" t="s">
        <v>232</v>
      </c>
      <c r="B210" t="s">
        <v>231</v>
      </c>
      <c r="C210" t="s">
        <v>42</v>
      </c>
      <c r="D210" t="s">
        <v>15</v>
      </c>
      <c r="E210" t="s">
        <v>8</v>
      </c>
      <c r="F210" t="s">
        <v>17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2">
      <c r="A211" t="s">
        <v>232</v>
      </c>
      <c r="B211" t="s">
        <v>231</v>
      </c>
      <c r="C211" t="s">
        <v>42</v>
      </c>
      <c r="D211" t="s">
        <v>15</v>
      </c>
      <c r="E211" t="s">
        <v>13</v>
      </c>
      <c r="F211" t="s">
        <v>18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2">
      <c r="A212" t="s">
        <v>232</v>
      </c>
      <c r="B212" t="s">
        <v>231</v>
      </c>
      <c r="C212" t="s">
        <v>42</v>
      </c>
      <c r="D212" t="s">
        <v>19</v>
      </c>
      <c r="E212" t="s">
        <v>6</v>
      </c>
      <c r="F212" t="s">
        <v>20</v>
      </c>
      <c r="J212">
        <v>12</v>
      </c>
      <c r="L212">
        <v>14.2</v>
      </c>
      <c r="M212">
        <v>14.2</v>
      </c>
      <c r="N212">
        <v>15.2</v>
      </c>
      <c r="O212">
        <v>33.200000000000003</v>
      </c>
      <c r="P212">
        <v>12</v>
      </c>
      <c r="Q212">
        <v>12</v>
      </c>
      <c r="R212">
        <v>25.5</v>
      </c>
      <c r="S212">
        <v>25.5</v>
      </c>
      <c r="T212">
        <v>25.4</v>
      </c>
      <c r="U212">
        <v>25.4</v>
      </c>
      <c r="V212">
        <v>9.9</v>
      </c>
      <c r="W212">
        <v>9</v>
      </c>
      <c r="X212">
        <v>9.6999999999999993</v>
      </c>
      <c r="Y212">
        <v>14.5</v>
      </c>
      <c r="Z212">
        <v>5.0999999999999996</v>
      </c>
      <c r="AA212">
        <v>3.3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18.100000000000001</v>
      </c>
    </row>
    <row r="213" spans="1:33" x14ac:dyDescent="0.2">
      <c r="A213" t="s">
        <v>232</v>
      </c>
      <c r="B213" t="s">
        <v>231</v>
      </c>
      <c r="C213" t="s">
        <v>43</v>
      </c>
      <c r="D213" t="s">
        <v>5</v>
      </c>
      <c r="E213" t="s">
        <v>6</v>
      </c>
      <c r="F213" t="s">
        <v>7</v>
      </c>
      <c r="G213">
        <v>2.1</v>
      </c>
      <c r="H213">
        <v>2.1</v>
      </c>
      <c r="I213">
        <v>2.2000000000000002</v>
      </c>
      <c r="J213">
        <v>2.1</v>
      </c>
      <c r="K213">
        <v>2.2000000000000002</v>
      </c>
      <c r="L213">
        <v>2.2999999999999998</v>
      </c>
      <c r="M213">
        <v>2.2999999999999998</v>
      </c>
      <c r="N213">
        <v>2.4</v>
      </c>
      <c r="O213">
        <v>2.2999999999999998</v>
      </c>
      <c r="P213">
        <v>2.2000000000000002</v>
      </c>
      <c r="Q213">
        <v>2.1</v>
      </c>
      <c r="R213">
        <v>2</v>
      </c>
      <c r="S213">
        <v>1.9</v>
      </c>
      <c r="T213">
        <v>1.9</v>
      </c>
      <c r="U213">
        <v>1.8</v>
      </c>
      <c r="V213">
        <v>1.8</v>
      </c>
      <c r="W213">
        <v>1.5</v>
      </c>
      <c r="X213">
        <v>0.9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2.2999999999999998</v>
      </c>
    </row>
    <row r="214" spans="1:33" x14ac:dyDescent="0.2">
      <c r="A214" t="s">
        <v>232</v>
      </c>
      <c r="B214" t="s">
        <v>231</v>
      </c>
      <c r="C214" t="s">
        <v>43</v>
      </c>
      <c r="D214" t="s">
        <v>5</v>
      </c>
      <c r="E214" t="s">
        <v>8</v>
      </c>
      <c r="F214" t="s">
        <v>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2">
      <c r="A215" t="s">
        <v>232</v>
      </c>
      <c r="B215" t="s">
        <v>231</v>
      </c>
      <c r="C215" t="s">
        <v>43</v>
      </c>
      <c r="D215" t="s">
        <v>10</v>
      </c>
      <c r="E215" t="s">
        <v>6</v>
      </c>
      <c r="F215" t="s">
        <v>11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2">
      <c r="A216" t="s">
        <v>232</v>
      </c>
      <c r="B216" t="s">
        <v>231</v>
      </c>
      <c r="C216" t="s">
        <v>43</v>
      </c>
      <c r="D216" t="s">
        <v>10</v>
      </c>
      <c r="E216" t="s">
        <v>8</v>
      </c>
      <c r="F216" t="s">
        <v>12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2">
      <c r="A217" t="s">
        <v>232</v>
      </c>
      <c r="B217" t="s">
        <v>231</v>
      </c>
      <c r="C217" t="s">
        <v>43</v>
      </c>
      <c r="D217" t="s">
        <v>10</v>
      </c>
      <c r="E217" t="s">
        <v>13</v>
      </c>
      <c r="F217" t="s">
        <v>14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2">
      <c r="A218" t="s">
        <v>232</v>
      </c>
      <c r="B218" t="s">
        <v>231</v>
      </c>
      <c r="C218" t="s">
        <v>43</v>
      </c>
      <c r="D218" t="s">
        <v>15</v>
      </c>
      <c r="E218" t="s">
        <v>6</v>
      </c>
      <c r="F218" t="s">
        <v>16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0.2</v>
      </c>
      <c r="Z218">
        <v>0.2</v>
      </c>
      <c r="AA218">
        <v>0.2</v>
      </c>
      <c r="AB218">
        <v>1.8</v>
      </c>
      <c r="AC218">
        <v>0.3</v>
      </c>
      <c r="AD218">
        <v>0.28000000000000003</v>
      </c>
      <c r="AE218">
        <v>0.23</v>
      </c>
      <c r="AF218">
        <v>0.17</v>
      </c>
      <c r="AG218">
        <v>1.1000000000000001</v>
      </c>
    </row>
    <row r="219" spans="1:33" x14ac:dyDescent="0.2">
      <c r="A219" t="s">
        <v>232</v>
      </c>
      <c r="B219" t="s">
        <v>231</v>
      </c>
      <c r="C219" t="s">
        <v>43</v>
      </c>
      <c r="D219" t="s">
        <v>15</v>
      </c>
      <c r="E219" t="s">
        <v>8</v>
      </c>
      <c r="F219" t="s">
        <v>17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2">
      <c r="A220" t="s">
        <v>232</v>
      </c>
      <c r="B220" t="s">
        <v>231</v>
      </c>
      <c r="C220" t="s">
        <v>43</v>
      </c>
      <c r="D220" t="s">
        <v>15</v>
      </c>
      <c r="E220" t="s">
        <v>13</v>
      </c>
      <c r="F220" t="s">
        <v>18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2">
      <c r="A221" t="s">
        <v>232</v>
      </c>
      <c r="B221" t="s">
        <v>231</v>
      </c>
      <c r="C221" t="s">
        <v>43</v>
      </c>
      <c r="D221" t="s">
        <v>19</v>
      </c>
      <c r="E221" t="s">
        <v>6</v>
      </c>
      <c r="F221" t="s">
        <v>20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2">
      <c r="A222" t="s">
        <v>232</v>
      </c>
      <c r="B222" t="s">
        <v>231</v>
      </c>
      <c r="C222" t="s">
        <v>44</v>
      </c>
      <c r="D222" t="s">
        <v>5</v>
      </c>
      <c r="E222" t="s">
        <v>6</v>
      </c>
      <c r="F222" t="s">
        <v>7</v>
      </c>
      <c r="G222">
        <v>24</v>
      </c>
      <c r="H222">
        <v>25.8</v>
      </c>
      <c r="J222">
        <v>42.8</v>
      </c>
      <c r="K222">
        <v>44.5</v>
      </c>
      <c r="L222">
        <v>31.2</v>
      </c>
      <c r="M222">
        <v>31.2</v>
      </c>
      <c r="N222">
        <v>27.3</v>
      </c>
      <c r="O222">
        <v>6.4</v>
      </c>
      <c r="P222">
        <v>0</v>
      </c>
      <c r="Q222">
        <v>7</v>
      </c>
      <c r="R222">
        <v>1.4</v>
      </c>
      <c r="S222">
        <v>4.3</v>
      </c>
      <c r="T222">
        <v>4</v>
      </c>
      <c r="U222">
        <v>4.4000000000000004</v>
      </c>
      <c r="V222">
        <v>4.0999999999999996</v>
      </c>
      <c r="W222">
        <v>3.9</v>
      </c>
      <c r="X222">
        <v>2.6</v>
      </c>
      <c r="Y222">
        <v>2</v>
      </c>
      <c r="Z222">
        <v>1.3</v>
      </c>
      <c r="AA222">
        <v>0</v>
      </c>
      <c r="AB222">
        <v>0</v>
      </c>
      <c r="AC222">
        <v>0</v>
      </c>
      <c r="AD222">
        <v>0</v>
      </c>
      <c r="AE222">
        <v>0</v>
      </c>
      <c r="AG222">
        <v>11.2</v>
      </c>
    </row>
    <row r="223" spans="1:33" x14ac:dyDescent="0.2">
      <c r="A223" t="s">
        <v>232</v>
      </c>
      <c r="B223" t="s">
        <v>231</v>
      </c>
      <c r="C223" t="s">
        <v>44</v>
      </c>
      <c r="D223" t="s">
        <v>5</v>
      </c>
      <c r="E223" t="s">
        <v>8</v>
      </c>
      <c r="F223" t="s">
        <v>9</v>
      </c>
      <c r="G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G223">
        <v>0</v>
      </c>
    </row>
    <row r="224" spans="1:33" x14ac:dyDescent="0.2">
      <c r="A224" t="s">
        <v>232</v>
      </c>
      <c r="B224" t="s">
        <v>231</v>
      </c>
      <c r="C224" t="s">
        <v>44</v>
      </c>
      <c r="D224" t="s">
        <v>10</v>
      </c>
      <c r="E224" t="s">
        <v>6</v>
      </c>
      <c r="F224" t="s">
        <v>11</v>
      </c>
      <c r="H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G224">
        <v>0</v>
      </c>
    </row>
    <row r="225" spans="1:35" x14ac:dyDescent="0.2">
      <c r="A225" t="s">
        <v>232</v>
      </c>
      <c r="B225" t="s">
        <v>231</v>
      </c>
      <c r="C225" t="s">
        <v>44</v>
      </c>
      <c r="D225" t="s">
        <v>10</v>
      </c>
      <c r="E225" t="s">
        <v>8</v>
      </c>
      <c r="F225" t="s">
        <v>12</v>
      </c>
      <c r="H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G225">
        <v>0</v>
      </c>
    </row>
    <row r="226" spans="1:35" x14ac:dyDescent="0.2">
      <c r="A226" t="s">
        <v>232</v>
      </c>
      <c r="B226" t="s">
        <v>231</v>
      </c>
      <c r="C226" t="s">
        <v>44</v>
      </c>
      <c r="D226" t="s">
        <v>10</v>
      </c>
      <c r="E226" t="s">
        <v>13</v>
      </c>
      <c r="F226" t="s">
        <v>14</v>
      </c>
      <c r="H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G226">
        <v>0</v>
      </c>
    </row>
    <row r="227" spans="1:35" x14ac:dyDescent="0.2">
      <c r="A227" t="s">
        <v>232</v>
      </c>
      <c r="B227" t="s">
        <v>231</v>
      </c>
      <c r="C227" t="s">
        <v>44</v>
      </c>
      <c r="D227" t="s">
        <v>15</v>
      </c>
      <c r="E227" t="s">
        <v>6</v>
      </c>
      <c r="F227" t="s">
        <v>16</v>
      </c>
      <c r="H227">
        <v>0.8</v>
      </c>
      <c r="L227">
        <v>1</v>
      </c>
      <c r="M227">
        <v>1</v>
      </c>
      <c r="N227">
        <v>0.9</v>
      </c>
      <c r="O227">
        <v>0.1</v>
      </c>
      <c r="P227">
        <v>0</v>
      </c>
      <c r="Q227">
        <v>0.3</v>
      </c>
      <c r="R227">
        <v>0.1</v>
      </c>
      <c r="S227">
        <v>0.2</v>
      </c>
      <c r="T227">
        <v>0.2</v>
      </c>
      <c r="U227">
        <v>0.2</v>
      </c>
      <c r="V227">
        <v>0.2</v>
      </c>
      <c r="W227">
        <v>0.2</v>
      </c>
      <c r="X227">
        <v>0.3</v>
      </c>
      <c r="Y227">
        <v>0.3</v>
      </c>
      <c r="Z227">
        <v>0.3</v>
      </c>
      <c r="AA227">
        <v>6.7</v>
      </c>
      <c r="AB227">
        <v>11.9</v>
      </c>
      <c r="AC227">
        <v>12.1</v>
      </c>
      <c r="AD227">
        <v>12.02</v>
      </c>
      <c r="AE227">
        <v>11.83</v>
      </c>
      <c r="AG227">
        <v>12</v>
      </c>
    </row>
    <row r="228" spans="1:35" x14ac:dyDescent="0.2">
      <c r="A228" t="s">
        <v>232</v>
      </c>
      <c r="B228" t="s">
        <v>231</v>
      </c>
      <c r="C228" t="s">
        <v>44</v>
      </c>
      <c r="D228" t="s">
        <v>15</v>
      </c>
      <c r="E228" t="s">
        <v>8</v>
      </c>
      <c r="F228" t="s">
        <v>17</v>
      </c>
      <c r="H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G228">
        <v>0</v>
      </c>
    </row>
    <row r="229" spans="1:35" x14ac:dyDescent="0.2">
      <c r="A229" t="s">
        <v>232</v>
      </c>
      <c r="B229" t="s">
        <v>231</v>
      </c>
      <c r="C229" t="s">
        <v>44</v>
      </c>
      <c r="D229" t="s">
        <v>15</v>
      </c>
      <c r="E229" t="s">
        <v>13</v>
      </c>
      <c r="F229" t="s">
        <v>18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G229">
        <v>0</v>
      </c>
    </row>
    <row r="230" spans="1:35" x14ac:dyDescent="0.2">
      <c r="A230" t="s">
        <v>232</v>
      </c>
      <c r="B230" t="s">
        <v>231</v>
      </c>
      <c r="C230" t="s">
        <v>44</v>
      </c>
      <c r="D230" t="s">
        <v>19</v>
      </c>
      <c r="E230" t="s">
        <v>6</v>
      </c>
      <c r="F230" t="s">
        <v>20</v>
      </c>
      <c r="J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G230">
        <v>0</v>
      </c>
    </row>
    <row r="231" spans="1:35" x14ac:dyDescent="0.2">
      <c r="A231" t="s">
        <v>232</v>
      </c>
      <c r="B231" t="s">
        <v>231</v>
      </c>
      <c r="C231" t="s">
        <v>45</v>
      </c>
      <c r="D231" t="s">
        <v>5</v>
      </c>
      <c r="E231" t="s">
        <v>6</v>
      </c>
      <c r="F231" t="s">
        <v>7</v>
      </c>
      <c r="G231">
        <v>15.5</v>
      </c>
      <c r="H231">
        <v>24.1</v>
      </c>
      <c r="I231">
        <v>26.1</v>
      </c>
      <c r="J231">
        <v>28.5</v>
      </c>
      <c r="K231">
        <v>29.9</v>
      </c>
      <c r="L231">
        <v>31.2</v>
      </c>
      <c r="M231">
        <v>31.6</v>
      </c>
      <c r="N231">
        <v>32.799999999999997</v>
      </c>
      <c r="O231">
        <v>34.6</v>
      </c>
      <c r="P231">
        <v>36.299999999999997</v>
      </c>
      <c r="Q231">
        <v>38.1</v>
      </c>
      <c r="R231">
        <v>37.5</v>
      </c>
      <c r="S231">
        <v>36.5</v>
      </c>
      <c r="T231">
        <v>31.6</v>
      </c>
      <c r="U231">
        <v>27.1</v>
      </c>
      <c r="V231">
        <v>22.8</v>
      </c>
      <c r="W231">
        <v>14.2</v>
      </c>
      <c r="X231">
        <v>11.3</v>
      </c>
      <c r="Y231">
        <v>9.1999999999999993</v>
      </c>
      <c r="Z231">
        <v>5.0999999999999996</v>
      </c>
      <c r="AA231">
        <v>2.2000000000000002</v>
      </c>
      <c r="AB231">
        <v>0.9</v>
      </c>
      <c r="AC231">
        <v>0</v>
      </c>
      <c r="AD231">
        <v>0</v>
      </c>
      <c r="AE231">
        <v>0</v>
      </c>
      <c r="AF231">
        <v>0</v>
      </c>
      <c r="AG231">
        <v>34.6</v>
      </c>
    </row>
    <row r="232" spans="1:35" x14ac:dyDescent="0.2">
      <c r="A232" t="s">
        <v>232</v>
      </c>
      <c r="B232" t="s">
        <v>231</v>
      </c>
      <c r="C232" t="s">
        <v>45</v>
      </c>
      <c r="D232" t="s">
        <v>5</v>
      </c>
      <c r="E232" t="s">
        <v>8</v>
      </c>
      <c r="F232" t="s">
        <v>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5" x14ac:dyDescent="0.2">
      <c r="A233" t="s">
        <v>232</v>
      </c>
      <c r="B233" t="s">
        <v>231</v>
      </c>
      <c r="C233" t="s">
        <v>45</v>
      </c>
      <c r="D233" t="s">
        <v>10</v>
      </c>
      <c r="E233" t="s">
        <v>6</v>
      </c>
      <c r="F233" t="s">
        <v>11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s="1"/>
    </row>
    <row r="234" spans="1:35" x14ac:dyDescent="0.2">
      <c r="A234" t="s">
        <v>232</v>
      </c>
      <c r="B234" t="s">
        <v>231</v>
      </c>
      <c r="C234" t="s">
        <v>45</v>
      </c>
      <c r="D234" t="s">
        <v>10</v>
      </c>
      <c r="E234" t="s">
        <v>8</v>
      </c>
      <c r="F234" t="s">
        <v>12</v>
      </c>
      <c r="G234">
        <v>0</v>
      </c>
      <c r="H234">
        <v>0</v>
      </c>
      <c r="I234">
        <v>0</v>
      </c>
      <c r="J234">
        <v>0</v>
      </c>
      <c r="K234">
        <v>0.2</v>
      </c>
      <c r="L234">
        <v>0.3</v>
      </c>
      <c r="M234">
        <v>0.3</v>
      </c>
      <c r="N234">
        <v>0.4</v>
      </c>
      <c r="O234">
        <v>0.4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5" x14ac:dyDescent="0.2">
      <c r="A235" t="s">
        <v>232</v>
      </c>
      <c r="B235" t="s">
        <v>231</v>
      </c>
      <c r="C235" t="s">
        <v>45</v>
      </c>
      <c r="D235" t="s">
        <v>10</v>
      </c>
      <c r="E235" t="s">
        <v>13</v>
      </c>
      <c r="F235" t="s">
        <v>14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5" x14ac:dyDescent="0.2">
      <c r="A236" t="s">
        <v>232</v>
      </c>
      <c r="B236" t="s">
        <v>231</v>
      </c>
      <c r="C236" t="s">
        <v>45</v>
      </c>
      <c r="D236" t="s">
        <v>15</v>
      </c>
      <c r="E236" t="s">
        <v>6</v>
      </c>
      <c r="F236" t="s">
        <v>16</v>
      </c>
      <c r="H236">
        <v>0</v>
      </c>
      <c r="I236">
        <v>0</v>
      </c>
      <c r="J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0.1</v>
      </c>
      <c r="S236">
        <v>0.1</v>
      </c>
      <c r="T236">
        <v>0.2</v>
      </c>
      <c r="U236">
        <v>0.2</v>
      </c>
      <c r="V236">
        <v>0.1</v>
      </c>
      <c r="W236">
        <v>0.2</v>
      </c>
      <c r="X236">
        <v>0.3</v>
      </c>
      <c r="Y236">
        <v>0</v>
      </c>
      <c r="Z236">
        <v>0.1</v>
      </c>
      <c r="AA236">
        <v>19.3</v>
      </c>
      <c r="AB236">
        <v>26</v>
      </c>
      <c r="AC236">
        <v>6.2</v>
      </c>
      <c r="AD236">
        <v>17</v>
      </c>
      <c r="AE236">
        <v>16.5</v>
      </c>
      <c r="AF236">
        <v>15.2</v>
      </c>
      <c r="AG236">
        <v>16.100000000000001</v>
      </c>
    </row>
    <row r="237" spans="1:35" x14ac:dyDescent="0.2">
      <c r="A237" t="s">
        <v>232</v>
      </c>
      <c r="B237" t="s">
        <v>231</v>
      </c>
      <c r="C237" t="s">
        <v>45</v>
      </c>
      <c r="D237" t="s">
        <v>15</v>
      </c>
      <c r="E237" t="s">
        <v>8</v>
      </c>
      <c r="F237" t="s">
        <v>17</v>
      </c>
      <c r="H237">
        <v>0</v>
      </c>
      <c r="I237">
        <v>0</v>
      </c>
      <c r="J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5" x14ac:dyDescent="0.2">
      <c r="A238" t="s">
        <v>232</v>
      </c>
      <c r="B238" t="s">
        <v>231</v>
      </c>
      <c r="C238" t="s">
        <v>45</v>
      </c>
      <c r="D238" t="s">
        <v>15</v>
      </c>
      <c r="E238" t="s">
        <v>13</v>
      </c>
      <c r="F238" t="s">
        <v>18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5" x14ac:dyDescent="0.2">
      <c r="A239" t="s">
        <v>232</v>
      </c>
      <c r="B239" t="s">
        <v>231</v>
      </c>
      <c r="C239" t="s">
        <v>45</v>
      </c>
      <c r="D239" t="s">
        <v>19</v>
      </c>
      <c r="E239" t="s">
        <v>6</v>
      </c>
      <c r="F239" t="s">
        <v>20</v>
      </c>
      <c r="J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5" x14ac:dyDescent="0.2">
      <c r="A240" t="s">
        <v>232</v>
      </c>
      <c r="B240" t="s">
        <v>231</v>
      </c>
      <c r="C240" t="s">
        <v>46</v>
      </c>
      <c r="D240" t="s">
        <v>5</v>
      </c>
      <c r="E240" t="s">
        <v>6</v>
      </c>
      <c r="F240" t="s">
        <v>7</v>
      </c>
      <c r="G240">
        <v>28.1</v>
      </c>
      <c r="H240">
        <v>906.5</v>
      </c>
      <c r="I240">
        <v>662.3</v>
      </c>
      <c r="J240">
        <v>674.6</v>
      </c>
      <c r="K240">
        <v>572.70000000000005</v>
      </c>
      <c r="L240">
        <v>892.2</v>
      </c>
      <c r="M240">
        <v>852.6</v>
      </c>
      <c r="N240">
        <v>933.5</v>
      </c>
      <c r="O240">
        <v>878.2</v>
      </c>
      <c r="P240">
        <v>674.5</v>
      </c>
      <c r="Q240">
        <v>737.9</v>
      </c>
      <c r="R240">
        <v>657.5</v>
      </c>
      <c r="S240">
        <v>576</v>
      </c>
      <c r="T240">
        <v>470.2</v>
      </c>
      <c r="U240">
        <v>370.2</v>
      </c>
      <c r="V240">
        <v>424.5</v>
      </c>
      <c r="W240">
        <v>230.8</v>
      </c>
      <c r="X240">
        <v>221.5</v>
      </c>
      <c r="Y240">
        <v>181.8</v>
      </c>
      <c r="Z240">
        <v>19.2</v>
      </c>
      <c r="AA240">
        <v>47.9</v>
      </c>
      <c r="AB240">
        <v>21.7</v>
      </c>
      <c r="AC240">
        <v>0</v>
      </c>
      <c r="AD240">
        <v>0</v>
      </c>
      <c r="AE240">
        <v>0</v>
      </c>
      <c r="AF240">
        <v>0</v>
      </c>
      <c r="AG240">
        <v>828.7</v>
      </c>
    </row>
    <row r="241" spans="1:33" x14ac:dyDescent="0.2">
      <c r="A241" t="s">
        <v>232</v>
      </c>
      <c r="B241" t="s">
        <v>231</v>
      </c>
      <c r="C241" t="s">
        <v>46</v>
      </c>
      <c r="D241" t="s">
        <v>5</v>
      </c>
      <c r="E241" t="s">
        <v>8</v>
      </c>
      <c r="F241" t="s">
        <v>9</v>
      </c>
      <c r="G241">
        <v>35.299999999999997</v>
      </c>
      <c r="H241">
        <v>223.9</v>
      </c>
      <c r="I241">
        <v>95.2</v>
      </c>
      <c r="J241">
        <v>156.19999999999999</v>
      </c>
      <c r="K241">
        <v>84.6</v>
      </c>
      <c r="L241">
        <v>132</v>
      </c>
      <c r="M241">
        <v>47.4</v>
      </c>
      <c r="N241">
        <v>9.8000000000000007</v>
      </c>
      <c r="O241">
        <v>15.8</v>
      </c>
      <c r="P241">
        <v>0</v>
      </c>
      <c r="Q241">
        <v>0</v>
      </c>
      <c r="R241">
        <v>0</v>
      </c>
      <c r="S241">
        <v>0</v>
      </c>
      <c r="T241">
        <v>0.9</v>
      </c>
      <c r="U241">
        <v>0</v>
      </c>
      <c r="V241">
        <v>0</v>
      </c>
      <c r="W241">
        <v>0</v>
      </c>
      <c r="X241">
        <v>1.2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8.5</v>
      </c>
    </row>
    <row r="242" spans="1:33" x14ac:dyDescent="0.2">
      <c r="A242" t="s">
        <v>232</v>
      </c>
      <c r="B242" t="s">
        <v>231</v>
      </c>
      <c r="C242" t="s">
        <v>46</v>
      </c>
      <c r="D242" t="s">
        <v>10</v>
      </c>
      <c r="E242" t="s">
        <v>6</v>
      </c>
      <c r="F242" t="s">
        <v>11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1.2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2">
      <c r="A243" t="s">
        <v>232</v>
      </c>
      <c r="B243" t="s">
        <v>231</v>
      </c>
      <c r="C243" t="s">
        <v>46</v>
      </c>
      <c r="D243" t="s">
        <v>10</v>
      </c>
      <c r="E243" t="s">
        <v>8</v>
      </c>
      <c r="F243" t="s">
        <v>12</v>
      </c>
      <c r="H243">
        <v>20.100000000000001</v>
      </c>
      <c r="I243">
        <v>8</v>
      </c>
      <c r="J243">
        <v>11.3</v>
      </c>
      <c r="K243">
        <v>14.3</v>
      </c>
      <c r="L243">
        <v>6.5</v>
      </c>
      <c r="M243">
        <v>14.6</v>
      </c>
      <c r="N243">
        <v>5.7</v>
      </c>
      <c r="O243">
        <v>2.4</v>
      </c>
      <c r="P243">
        <v>1.5</v>
      </c>
      <c r="Q243">
        <v>0.7</v>
      </c>
      <c r="R243">
        <v>0.9</v>
      </c>
      <c r="S243">
        <v>0.2</v>
      </c>
      <c r="T243">
        <v>1.3</v>
      </c>
      <c r="U243">
        <v>0.4</v>
      </c>
      <c r="V243">
        <v>0.8</v>
      </c>
      <c r="W243">
        <v>5</v>
      </c>
      <c r="X243">
        <v>-0.1</v>
      </c>
      <c r="Y243">
        <v>-0.1</v>
      </c>
      <c r="Z243">
        <v>0.7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0.6</v>
      </c>
    </row>
    <row r="244" spans="1:33" x14ac:dyDescent="0.2">
      <c r="A244" t="s">
        <v>232</v>
      </c>
      <c r="B244" t="s">
        <v>231</v>
      </c>
      <c r="C244" t="s">
        <v>46</v>
      </c>
      <c r="D244" t="s">
        <v>10</v>
      </c>
      <c r="E244" t="s">
        <v>13</v>
      </c>
      <c r="F244" t="s">
        <v>14</v>
      </c>
      <c r="H244">
        <v>21.7</v>
      </c>
      <c r="I244">
        <v>29.6</v>
      </c>
      <c r="J244">
        <v>25.5</v>
      </c>
      <c r="K244">
        <v>34.5</v>
      </c>
      <c r="L244">
        <v>43.6</v>
      </c>
      <c r="M244">
        <v>46.7</v>
      </c>
      <c r="N244">
        <v>9.8000000000000007</v>
      </c>
      <c r="O244">
        <v>10.6</v>
      </c>
      <c r="P244">
        <v>2.2999999999999998</v>
      </c>
      <c r="Q244">
        <v>7.1</v>
      </c>
      <c r="R244">
        <v>8.6999999999999993</v>
      </c>
      <c r="S244">
        <v>3.5</v>
      </c>
      <c r="T244">
        <v>5.2</v>
      </c>
      <c r="U244">
        <v>3.5</v>
      </c>
      <c r="V244">
        <v>7</v>
      </c>
      <c r="W244">
        <v>3.7</v>
      </c>
      <c r="X244">
        <v>5.2</v>
      </c>
      <c r="Y244">
        <v>4.5</v>
      </c>
      <c r="Z244">
        <v>3.5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6.4</v>
      </c>
    </row>
    <row r="245" spans="1:33" x14ac:dyDescent="0.2">
      <c r="A245" t="s">
        <v>232</v>
      </c>
      <c r="B245" t="s">
        <v>231</v>
      </c>
      <c r="C245" t="s">
        <v>46</v>
      </c>
      <c r="D245" t="s">
        <v>15</v>
      </c>
      <c r="E245" t="s">
        <v>6</v>
      </c>
      <c r="F245" t="s">
        <v>16</v>
      </c>
      <c r="H245">
        <v>17.399999999999999</v>
      </c>
      <c r="I245">
        <v>18.899999999999999</v>
      </c>
      <c r="J245">
        <v>28.4</v>
      </c>
      <c r="K245">
        <v>25.1</v>
      </c>
      <c r="L245">
        <v>19.899999999999999</v>
      </c>
      <c r="M245">
        <v>31.6</v>
      </c>
      <c r="N245">
        <v>28.8</v>
      </c>
      <c r="O245">
        <v>25.2</v>
      </c>
      <c r="P245">
        <v>39.5</v>
      </c>
      <c r="Q245">
        <v>45.6</v>
      </c>
      <c r="R245">
        <v>41.6</v>
      </c>
      <c r="S245">
        <v>58.7</v>
      </c>
      <c r="T245">
        <v>52.5</v>
      </c>
      <c r="U245">
        <v>52.6</v>
      </c>
      <c r="V245">
        <v>37.9</v>
      </c>
      <c r="W245">
        <v>70.2</v>
      </c>
      <c r="X245">
        <v>73.7</v>
      </c>
      <c r="Y245">
        <v>79.599999999999994</v>
      </c>
      <c r="Z245">
        <v>78.8</v>
      </c>
      <c r="AA245">
        <v>91.7</v>
      </c>
      <c r="AB245">
        <v>75.2</v>
      </c>
      <c r="AC245">
        <v>99.8</v>
      </c>
      <c r="AD245">
        <v>109.01</v>
      </c>
      <c r="AE245">
        <v>105.78</v>
      </c>
      <c r="AF245">
        <v>75.989999999999995</v>
      </c>
      <c r="AG245">
        <v>87.5</v>
      </c>
    </row>
    <row r="246" spans="1:33" x14ac:dyDescent="0.2">
      <c r="A246" t="s">
        <v>232</v>
      </c>
      <c r="B246" t="s">
        <v>231</v>
      </c>
      <c r="C246" t="s">
        <v>46</v>
      </c>
      <c r="D246" t="s">
        <v>15</v>
      </c>
      <c r="E246" t="s">
        <v>8</v>
      </c>
      <c r="F246" t="s">
        <v>17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2">
      <c r="A247" t="s">
        <v>232</v>
      </c>
      <c r="B247" t="s">
        <v>231</v>
      </c>
      <c r="C247" t="s">
        <v>46</v>
      </c>
      <c r="D247" t="s">
        <v>15</v>
      </c>
      <c r="E247" t="s">
        <v>13</v>
      </c>
      <c r="F247" t="s">
        <v>18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2">
      <c r="A248" t="s">
        <v>232</v>
      </c>
      <c r="B248" t="s">
        <v>231</v>
      </c>
      <c r="C248" t="s">
        <v>46</v>
      </c>
      <c r="D248" t="s">
        <v>19</v>
      </c>
      <c r="E248" t="s">
        <v>6</v>
      </c>
      <c r="F248" t="s">
        <v>20</v>
      </c>
      <c r="H248">
        <v>108.7</v>
      </c>
      <c r="I248">
        <v>201.5</v>
      </c>
      <c r="J248">
        <v>153.80000000000001</v>
      </c>
      <c r="K248">
        <v>191.7</v>
      </c>
      <c r="L248">
        <v>169.6</v>
      </c>
      <c r="M248">
        <v>119.4</v>
      </c>
      <c r="N248">
        <v>176.8</v>
      </c>
      <c r="O248">
        <v>236.2</v>
      </c>
      <c r="P248">
        <v>139</v>
      </c>
      <c r="Q248">
        <v>298.10000000000002</v>
      </c>
      <c r="R248">
        <v>107.1</v>
      </c>
      <c r="S248">
        <v>242.5</v>
      </c>
      <c r="T248">
        <v>239</v>
      </c>
      <c r="U248">
        <v>165.2</v>
      </c>
      <c r="V248">
        <v>274.3</v>
      </c>
      <c r="W248">
        <v>262.8</v>
      </c>
      <c r="X248">
        <v>167.7</v>
      </c>
      <c r="Y248">
        <v>169.3</v>
      </c>
      <c r="Z248">
        <v>168</v>
      </c>
      <c r="AA248">
        <v>164.4</v>
      </c>
      <c r="AB248">
        <v>165.2</v>
      </c>
      <c r="AC248">
        <v>161.9</v>
      </c>
      <c r="AD248">
        <v>166.3</v>
      </c>
      <c r="AE248">
        <v>166.6</v>
      </c>
      <c r="AF248">
        <v>165.9</v>
      </c>
      <c r="AG248">
        <v>212.5</v>
      </c>
    </row>
    <row r="249" spans="1:33" x14ac:dyDescent="0.2">
      <c r="A249" t="s">
        <v>232</v>
      </c>
      <c r="B249" t="s">
        <v>231</v>
      </c>
      <c r="C249" t="s">
        <v>47</v>
      </c>
      <c r="D249" t="s">
        <v>5</v>
      </c>
      <c r="E249" t="s">
        <v>6</v>
      </c>
      <c r="F249" t="s">
        <v>7</v>
      </c>
      <c r="G249">
        <v>29237.200000000001</v>
      </c>
      <c r="H249">
        <v>34783</v>
      </c>
      <c r="I249">
        <v>41829</v>
      </c>
      <c r="J249">
        <v>50263.199999999997</v>
      </c>
      <c r="K249">
        <v>57044.6</v>
      </c>
      <c r="L249">
        <v>66282.600000000006</v>
      </c>
      <c r="M249">
        <v>70778.600000000006</v>
      </c>
      <c r="N249">
        <v>75290.8</v>
      </c>
      <c r="O249">
        <v>47089</v>
      </c>
      <c r="P249">
        <v>51076.4</v>
      </c>
      <c r="Q249">
        <v>55414.2</v>
      </c>
      <c r="R249">
        <v>42983.4</v>
      </c>
      <c r="S249">
        <v>39123.599999999999</v>
      </c>
      <c r="T249">
        <v>33922.6</v>
      </c>
      <c r="U249">
        <v>30621.200000000001</v>
      </c>
      <c r="V249">
        <v>22808.799999999999</v>
      </c>
      <c r="W249">
        <v>17902.5</v>
      </c>
      <c r="X249">
        <v>13123.8</v>
      </c>
      <c r="Y249">
        <v>12414.9</v>
      </c>
      <c r="Z249">
        <v>5832.1</v>
      </c>
      <c r="AA249">
        <v>263</v>
      </c>
      <c r="AB249">
        <v>370.3</v>
      </c>
      <c r="AC249">
        <v>968.6</v>
      </c>
      <c r="AD249">
        <v>126.9</v>
      </c>
      <c r="AE249">
        <v>58.4</v>
      </c>
      <c r="AF249">
        <v>-386.6</v>
      </c>
      <c r="AG249">
        <v>57818.7</v>
      </c>
    </row>
    <row r="250" spans="1:33" x14ac:dyDescent="0.2">
      <c r="A250" t="s">
        <v>232</v>
      </c>
      <c r="B250" t="s">
        <v>231</v>
      </c>
      <c r="C250" t="s">
        <v>47</v>
      </c>
      <c r="D250" t="s">
        <v>5</v>
      </c>
      <c r="E250" t="s">
        <v>8</v>
      </c>
      <c r="F250" t="s">
        <v>9</v>
      </c>
      <c r="G250">
        <v>17316</v>
      </c>
      <c r="H250">
        <v>18800</v>
      </c>
      <c r="I250">
        <v>17790</v>
      </c>
      <c r="J250">
        <v>19569</v>
      </c>
      <c r="K250">
        <v>14404</v>
      </c>
      <c r="L250">
        <v>12847</v>
      </c>
      <c r="M250">
        <v>20150</v>
      </c>
      <c r="N250">
        <v>33714</v>
      </c>
      <c r="O250">
        <v>33115</v>
      </c>
      <c r="P250">
        <v>35731</v>
      </c>
      <c r="Q250">
        <v>22207</v>
      </c>
      <c r="R250">
        <v>18602</v>
      </c>
      <c r="S250">
        <v>14780</v>
      </c>
      <c r="T250">
        <v>10409</v>
      </c>
      <c r="U250">
        <v>6604.2</v>
      </c>
      <c r="V250">
        <v>4959.2</v>
      </c>
      <c r="W250">
        <v>2238.9</v>
      </c>
      <c r="X250">
        <v>4516.5</v>
      </c>
      <c r="Y250">
        <v>161</v>
      </c>
      <c r="Z250">
        <v>594.5</v>
      </c>
      <c r="AA250">
        <v>977.3</v>
      </c>
      <c r="AB250">
        <v>985.9</v>
      </c>
      <c r="AC250">
        <v>0</v>
      </c>
      <c r="AD250">
        <v>0</v>
      </c>
      <c r="AE250">
        <v>-0.8</v>
      </c>
      <c r="AF250">
        <v>-0.4</v>
      </c>
      <c r="AG250">
        <v>34186.699999999997</v>
      </c>
    </row>
    <row r="251" spans="1:33" x14ac:dyDescent="0.2">
      <c r="A251" t="s">
        <v>232</v>
      </c>
      <c r="B251" t="s">
        <v>231</v>
      </c>
      <c r="C251" t="s">
        <v>47</v>
      </c>
      <c r="D251" t="s">
        <v>10</v>
      </c>
      <c r="E251" t="s">
        <v>6</v>
      </c>
      <c r="F251" t="s">
        <v>11</v>
      </c>
      <c r="H251">
        <v>0</v>
      </c>
      <c r="J251">
        <v>0</v>
      </c>
      <c r="K251">
        <v>0</v>
      </c>
      <c r="L251">
        <v>0</v>
      </c>
      <c r="M251">
        <v>1272.0999999999999</v>
      </c>
      <c r="N251">
        <v>136</v>
      </c>
      <c r="O251">
        <v>193</v>
      </c>
      <c r="P251">
        <v>50</v>
      </c>
      <c r="Q251">
        <v>23</v>
      </c>
      <c r="R251">
        <v>27</v>
      </c>
      <c r="S251">
        <v>27</v>
      </c>
      <c r="T251">
        <v>26.9</v>
      </c>
      <c r="U251">
        <v>26.9</v>
      </c>
      <c r="V251">
        <v>20.5</v>
      </c>
      <c r="W251">
        <v>20.5</v>
      </c>
      <c r="X251">
        <v>19.600000000000001</v>
      </c>
      <c r="Y251">
        <v>19.5</v>
      </c>
      <c r="Z251">
        <v>4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25.7</v>
      </c>
    </row>
    <row r="252" spans="1:33" x14ac:dyDescent="0.2">
      <c r="A252" t="s">
        <v>232</v>
      </c>
      <c r="B252" t="s">
        <v>231</v>
      </c>
      <c r="C252" t="s">
        <v>47</v>
      </c>
      <c r="D252" t="s">
        <v>10</v>
      </c>
      <c r="E252" t="s">
        <v>8</v>
      </c>
      <c r="F252" t="s">
        <v>12</v>
      </c>
      <c r="H252">
        <v>29940.9</v>
      </c>
      <c r="J252">
        <v>0</v>
      </c>
      <c r="K252">
        <v>30897.9</v>
      </c>
      <c r="L252">
        <v>33221.1</v>
      </c>
      <c r="M252">
        <v>-503.8</v>
      </c>
      <c r="N252">
        <v>-15.4</v>
      </c>
      <c r="O252">
        <v>-100.1</v>
      </c>
      <c r="P252">
        <v>110</v>
      </c>
      <c r="Q252">
        <v>85628.4</v>
      </c>
      <c r="R252">
        <v>32874.6</v>
      </c>
      <c r="S252">
        <v>28923.4</v>
      </c>
      <c r="T252">
        <v>15305.4</v>
      </c>
      <c r="U252">
        <v>3294.4</v>
      </c>
      <c r="V252">
        <v>20019.900000000001</v>
      </c>
      <c r="W252">
        <v>3885.8</v>
      </c>
      <c r="X252">
        <v>1060.3</v>
      </c>
      <c r="Y252">
        <v>774.4</v>
      </c>
      <c r="Z252">
        <v>265.10000000000002</v>
      </c>
      <c r="AA252">
        <v>219.2</v>
      </c>
      <c r="AB252">
        <v>86.8</v>
      </c>
      <c r="AC252">
        <v>282.60000000000002</v>
      </c>
      <c r="AD252">
        <v>258.7</v>
      </c>
      <c r="AE252">
        <v>219.5</v>
      </c>
      <c r="AF252">
        <v>219.7</v>
      </c>
      <c r="AG252">
        <v>49142.1</v>
      </c>
    </row>
    <row r="253" spans="1:33" x14ac:dyDescent="0.2">
      <c r="A253" t="s">
        <v>232</v>
      </c>
      <c r="B253" t="s">
        <v>231</v>
      </c>
      <c r="C253" t="s">
        <v>47</v>
      </c>
      <c r="D253" t="s">
        <v>10</v>
      </c>
      <c r="E253" t="s">
        <v>13</v>
      </c>
      <c r="F253" t="s">
        <v>14</v>
      </c>
      <c r="H253">
        <v>816.6</v>
      </c>
      <c r="I253">
        <v>55</v>
      </c>
      <c r="J253">
        <v>63.2</v>
      </c>
      <c r="K253">
        <v>120.2</v>
      </c>
      <c r="L253">
        <v>503.7</v>
      </c>
      <c r="M253">
        <v>518.70000000000005</v>
      </c>
      <c r="N253">
        <v>291.5</v>
      </c>
      <c r="O253">
        <v>544.5</v>
      </c>
      <c r="P253">
        <v>671.7</v>
      </c>
      <c r="Q253">
        <v>759</v>
      </c>
      <c r="R253">
        <v>647.1</v>
      </c>
      <c r="S253">
        <v>757.6</v>
      </c>
      <c r="T253">
        <v>465.4</v>
      </c>
      <c r="U253">
        <v>380.8</v>
      </c>
      <c r="V253">
        <v>336.8</v>
      </c>
      <c r="W253">
        <v>370.2</v>
      </c>
      <c r="X253">
        <v>186.6</v>
      </c>
      <c r="Y253">
        <v>279.89999999999998</v>
      </c>
      <c r="Z253">
        <v>251.1</v>
      </c>
      <c r="AA253">
        <v>168.3</v>
      </c>
      <c r="AB253">
        <v>83.6</v>
      </c>
      <c r="AC253">
        <v>0</v>
      </c>
      <c r="AD253">
        <v>0</v>
      </c>
      <c r="AE253">
        <v>0</v>
      </c>
      <c r="AF253">
        <v>0</v>
      </c>
      <c r="AG253">
        <v>721.2</v>
      </c>
    </row>
    <row r="254" spans="1:33" x14ac:dyDescent="0.2">
      <c r="A254" t="s">
        <v>232</v>
      </c>
      <c r="B254" t="s">
        <v>231</v>
      </c>
      <c r="C254" t="s">
        <v>47</v>
      </c>
      <c r="D254" t="s">
        <v>15</v>
      </c>
      <c r="E254" t="s">
        <v>6</v>
      </c>
      <c r="F254" t="s">
        <v>16</v>
      </c>
      <c r="H254">
        <v>621.5</v>
      </c>
      <c r="J254">
        <v>313.5</v>
      </c>
      <c r="K254">
        <v>305</v>
      </c>
      <c r="L254">
        <v>853.4</v>
      </c>
      <c r="M254">
        <v>1475.1</v>
      </c>
      <c r="N254">
        <v>680.2</v>
      </c>
      <c r="O254">
        <v>895.1</v>
      </c>
      <c r="P254">
        <v>1516</v>
      </c>
      <c r="Q254">
        <v>999</v>
      </c>
      <c r="R254">
        <v>3612.1</v>
      </c>
      <c r="S254">
        <v>5165.5</v>
      </c>
      <c r="T254">
        <v>5126.3</v>
      </c>
      <c r="U254">
        <v>5788.8</v>
      </c>
      <c r="V254">
        <v>7808.7</v>
      </c>
      <c r="W254">
        <v>10379.6</v>
      </c>
      <c r="X254">
        <v>11651.8</v>
      </c>
      <c r="Y254">
        <v>16077.5</v>
      </c>
      <c r="Z254">
        <v>17859</v>
      </c>
      <c r="AA254">
        <v>15387.2</v>
      </c>
      <c r="AB254">
        <v>18602.7</v>
      </c>
      <c r="AC254">
        <v>19935.3</v>
      </c>
      <c r="AD254">
        <v>20739.03</v>
      </c>
      <c r="AE254">
        <v>21094.65</v>
      </c>
      <c r="AF254">
        <v>15757.87</v>
      </c>
      <c r="AG254">
        <v>19269</v>
      </c>
    </row>
    <row r="255" spans="1:33" x14ac:dyDescent="0.2">
      <c r="A255" t="s">
        <v>232</v>
      </c>
      <c r="B255" t="s">
        <v>231</v>
      </c>
      <c r="C255" t="s">
        <v>47</v>
      </c>
      <c r="D255" t="s">
        <v>15</v>
      </c>
      <c r="E255" t="s">
        <v>8</v>
      </c>
      <c r="F255" t="s">
        <v>17</v>
      </c>
      <c r="H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2">
      <c r="A256" t="s">
        <v>232</v>
      </c>
      <c r="B256" t="s">
        <v>231</v>
      </c>
      <c r="C256" t="s">
        <v>47</v>
      </c>
      <c r="D256" t="s">
        <v>15</v>
      </c>
      <c r="E256" t="s">
        <v>13</v>
      </c>
      <c r="F256" t="s">
        <v>18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5" x14ac:dyDescent="0.2">
      <c r="A257" t="s">
        <v>232</v>
      </c>
      <c r="B257" t="s">
        <v>231</v>
      </c>
      <c r="C257" t="s">
        <v>47</v>
      </c>
      <c r="D257" t="s">
        <v>19</v>
      </c>
      <c r="E257" t="s">
        <v>6</v>
      </c>
      <c r="F257" t="s">
        <v>20</v>
      </c>
      <c r="J257">
        <v>76.2</v>
      </c>
      <c r="N257">
        <v>372</v>
      </c>
      <c r="O257">
        <v>720</v>
      </c>
      <c r="P257">
        <v>1356</v>
      </c>
      <c r="Q257">
        <v>1960.2</v>
      </c>
      <c r="R257">
        <v>1598.4</v>
      </c>
      <c r="S257">
        <v>2100.6</v>
      </c>
      <c r="T257">
        <v>1567.8</v>
      </c>
      <c r="U257">
        <v>1087.8</v>
      </c>
      <c r="V257">
        <v>1008</v>
      </c>
      <c r="W257">
        <v>688.8</v>
      </c>
      <c r="X257">
        <v>601.5</v>
      </c>
      <c r="Y257">
        <v>300.39999999999998</v>
      </c>
      <c r="Z257">
        <v>384.1</v>
      </c>
      <c r="AA257">
        <v>371.3</v>
      </c>
      <c r="AB257">
        <v>241.9</v>
      </c>
      <c r="AC257">
        <v>201.7</v>
      </c>
      <c r="AD257">
        <v>174.8</v>
      </c>
      <c r="AE257">
        <v>149.80000000000001</v>
      </c>
      <c r="AF257">
        <v>100</v>
      </c>
      <c r="AG257">
        <v>1102.0999999999999</v>
      </c>
    </row>
    <row r="258" spans="1:35" x14ac:dyDescent="0.2">
      <c r="A258" t="s">
        <v>232</v>
      </c>
      <c r="B258" t="s">
        <v>231</v>
      </c>
      <c r="C258" t="s">
        <v>48</v>
      </c>
      <c r="D258" t="s">
        <v>5</v>
      </c>
      <c r="E258" t="s">
        <v>6</v>
      </c>
      <c r="F258" t="s">
        <v>7</v>
      </c>
      <c r="G258">
        <v>1193.8</v>
      </c>
      <c r="H258">
        <v>1519.6</v>
      </c>
      <c r="I258">
        <v>2025.8</v>
      </c>
      <c r="J258">
        <v>1686</v>
      </c>
      <c r="M258">
        <v>2114.6</v>
      </c>
      <c r="N258">
        <v>2156.4</v>
      </c>
      <c r="O258">
        <v>2301.8000000000002</v>
      </c>
      <c r="P258">
        <v>2166.4</v>
      </c>
      <c r="Q258">
        <v>1224</v>
      </c>
      <c r="R258">
        <v>985.5</v>
      </c>
      <c r="S258">
        <v>1149.3</v>
      </c>
      <c r="T258">
        <v>1164.8</v>
      </c>
      <c r="U258">
        <v>907</v>
      </c>
      <c r="V258">
        <v>1058.0999999999999</v>
      </c>
      <c r="W258">
        <v>898.5</v>
      </c>
      <c r="X258">
        <v>556.9</v>
      </c>
      <c r="Y258">
        <v>660.4</v>
      </c>
      <c r="Z258">
        <v>263.10000000000002</v>
      </c>
      <c r="AA258">
        <v>208</v>
      </c>
      <c r="AB258">
        <v>110.6</v>
      </c>
      <c r="AC258">
        <v>0</v>
      </c>
      <c r="AD258">
        <v>0</v>
      </c>
      <c r="AE258">
        <v>0</v>
      </c>
      <c r="AF258">
        <v>0</v>
      </c>
      <c r="AG258">
        <v>2208.1999999999998</v>
      </c>
    </row>
    <row r="259" spans="1:35" x14ac:dyDescent="0.2">
      <c r="A259" t="s">
        <v>232</v>
      </c>
      <c r="B259" t="s">
        <v>231</v>
      </c>
      <c r="C259" t="s">
        <v>48</v>
      </c>
      <c r="D259" t="s">
        <v>5</v>
      </c>
      <c r="E259" t="s">
        <v>8</v>
      </c>
      <c r="F259" t="s">
        <v>9</v>
      </c>
      <c r="G259">
        <v>0</v>
      </c>
      <c r="I259">
        <v>37.9</v>
      </c>
      <c r="J259">
        <v>26.7</v>
      </c>
      <c r="M259">
        <v>26.5</v>
      </c>
      <c r="N259">
        <v>292</v>
      </c>
      <c r="O259">
        <v>271</v>
      </c>
      <c r="P259">
        <v>0</v>
      </c>
      <c r="Q259">
        <v>0</v>
      </c>
      <c r="R259">
        <v>0</v>
      </c>
      <c r="S259">
        <v>5.9</v>
      </c>
      <c r="T259">
        <v>0</v>
      </c>
      <c r="U259">
        <v>4.4000000000000004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187.7</v>
      </c>
    </row>
    <row r="260" spans="1:35" x14ac:dyDescent="0.2">
      <c r="A260" t="s">
        <v>232</v>
      </c>
      <c r="B260" t="s">
        <v>231</v>
      </c>
      <c r="C260" t="s">
        <v>48</v>
      </c>
      <c r="D260" t="s">
        <v>10</v>
      </c>
      <c r="E260" t="s">
        <v>6</v>
      </c>
      <c r="F260" t="s">
        <v>11</v>
      </c>
      <c r="H260">
        <v>0</v>
      </c>
      <c r="I260">
        <v>0</v>
      </c>
      <c r="J260">
        <v>0</v>
      </c>
      <c r="K260">
        <v>0</v>
      </c>
      <c r="M260">
        <v>0</v>
      </c>
      <c r="N260">
        <v>0</v>
      </c>
      <c r="O260">
        <v>0</v>
      </c>
      <c r="P260">
        <v>0</v>
      </c>
      <c r="Q260">
        <v>-0.7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5" x14ac:dyDescent="0.2">
      <c r="A261" t="s">
        <v>232</v>
      </c>
      <c r="B261" t="s">
        <v>231</v>
      </c>
      <c r="C261" t="s">
        <v>48</v>
      </c>
      <c r="D261" t="s">
        <v>10</v>
      </c>
      <c r="E261" t="s">
        <v>8</v>
      </c>
      <c r="F261" t="s">
        <v>12</v>
      </c>
      <c r="H261">
        <v>49</v>
      </c>
      <c r="I261">
        <v>44</v>
      </c>
      <c r="J261">
        <v>33</v>
      </c>
      <c r="K261">
        <v>27.5</v>
      </c>
      <c r="M261">
        <v>0</v>
      </c>
      <c r="N261">
        <v>0</v>
      </c>
      <c r="O261">
        <v>0</v>
      </c>
      <c r="P261">
        <v>20.9</v>
      </c>
      <c r="Q261">
        <v>6.8</v>
      </c>
      <c r="R261">
        <v>11</v>
      </c>
      <c r="S261">
        <v>0.6</v>
      </c>
      <c r="T261">
        <v>13.4</v>
      </c>
      <c r="U261">
        <v>0.9</v>
      </c>
      <c r="V261">
        <v>1.4</v>
      </c>
      <c r="W261">
        <v>0.8</v>
      </c>
      <c r="X261">
        <v>0.3</v>
      </c>
      <c r="Y261">
        <v>0.7</v>
      </c>
      <c r="Z261">
        <v>0.6</v>
      </c>
      <c r="AA261">
        <v>0.6</v>
      </c>
      <c r="AB261">
        <v>0.6</v>
      </c>
      <c r="AC261">
        <v>0</v>
      </c>
      <c r="AD261">
        <v>0</v>
      </c>
      <c r="AE261">
        <v>0</v>
      </c>
      <c r="AF261">
        <v>0</v>
      </c>
      <c r="AG261">
        <v>6.1</v>
      </c>
    </row>
    <row r="262" spans="1:35" x14ac:dyDescent="0.2">
      <c r="A262" t="s">
        <v>232</v>
      </c>
      <c r="B262" t="s">
        <v>231</v>
      </c>
      <c r="C262" t="s">
        <v>48</v>
      </c>
      <c r="D262" t="s">
        <v>10</v>
      </c>
      <c r="E262" t="s">
        <v>13</v>
      </c>
      <c r="F262" t="s">
        <v>14</v>
      </c>
      <c r="H262">
        <v>30</v>
      </c>
      <c r="I262">
        <v>25.7</v>
      </c>
      <c r="J262">
        <v>20</v>
      </c>
      <c r="K262">
        <v>17</v>
      </c>
      <c r="M262">
        <v>20</v>
      </c>
      <c r="N262">
        <v>10</v>
      </c>
      <c r="O262">
        <v>8</v>
      </c>
      <c r="P262">
        <v>5</v>
      </c>
      <c r="Q262">
        <v>1.9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0.6</v>
      </c>
    </row>
    <row r="263" spans="1:35" x14ac:dyDescent="0.2">
      <c r="A263" t="s">
        <v>232</v>
      </c>
      <c r="B263" t="s">
        <v>231</v>
      </c>
      <c r="C263" t="s">
        <v>48</v>
      </c>
      <c r="D263" t="s">
        <v>15</v>
      </c>
      <c r="E263" t="s">
        <v>6</v>
      </c>
      <c r="F263" t="s">
        <v>16</v>
      </c>
      <c r="H263">
        <v>14.6</v>
      </c>
      <c r="I263">
        <v>19.3</v>
      </c>
      <c r="J263">
        <v>20.100000000000001</v>
      </c>
      <c r="K263">
        <v>21.5</v>
      </c>
      <c r="M263">
        <v>19.8</v>
      </c>
      <c r="N263">
        <v>21.5</v>
      </c>
      <c r="O263">
        <v>21.8</v>
      </c>
      <c r="P263">
        <v>30.7</v>
      </c>
      <c r="Q263">
        <v>30.1</v>
      </c>
      <c r="R263">
        <v>25.4</v>
      </c>
      <c r="S263">
        <v>0</v>
      </c>
      <c r="T263">
        <v>97.7</v>
      </c>
      <c r="U263">
        <v>89.9</v>
      </c>
      <c r="V263">
        <v>109.2</v>
      </c>
      <c r="W263">
        <v>124.6</v>
      </c>
      <c r="X263">
        <v>152.1</v>
      </c>
      <c r="Y263">
        <v>160.5</v>
      </c>
      <c r="Z263">
        <v>206.2</v>
      </c>
      <c r="AA263">
        <v>206.2</v>
      </c>
      <c r="AB263">
        <v>209.7</v>
      </c>
      <c r="AC263">
        <v>241.5</v>
      </c>
      <c r="AD263">
        <v>217.4</v>
      </c>
      <c r="AE263">
        <v>285.5</v>
      </c>
      <c r="AF263">
        <v>176.65</v>
      </c>
      <c r="AG263">
        <v>225.6</v>
      </c>
    </row>
    <row r="264" spans="1:35" x14ac:dyDescent="0.2">
      <c r="A264" t="s">
        <v>232</v>
      </c>
      <c r="B264" t="s">
        <v>231</v>
      </c>
      <c r="C264" t="s">
        <v>48</v>
      </c>
      <c r="D264" t="s">
        <v>15</v>
      </c>
      <c r="E264" t="s">
        <v>8</v>
      </c>
      <c r="F264" t="s">
        <v>17</v>
      </c>
      <c r="H264">
        <v>0</v>
      </c>
      <c r="I264">
        <v>0</v>
      </c>
      <c r="J264">
        <v>0</v>
      </c>
      <c r="K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5" x14ac:dyDescent="0.2">
      <c r="A265" t="s">
        <v>232</v>
      </c>
      <c r="B265" t="s">
        <v>231</v>
      </c>
      <c r="C265" t="s">
        <v>48</v>
      </c>
      <c r="D265" t="s">
        <v>15</v>
      </c>
      <c r="E265" t="s">
        <v>13</v>
      </c>
      <c r="F265" t="s">
        <v>18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5" x14ac:dyDescent="0.2">
      <c r="A266" t="s">
        <v>232</v>
      </c>
      <c r="B266" t="s">
        <v>231</v>
      </c>
      <c r="C266" t="s">
        <v>48</v>
      </c>
      <c r="D266" t="s">
        <v>19</v>
      </c>
      <c r="E266" t="s">
        <v>6</v>
      </c>
      <c r="F266" t="s">
        <v>20</v>
      </c>
      <c r="J266">
        <v>91.6</v>
      </c>
      <c r="M266">
        <v>43.2</v>
      </c>
      <c r="N266">
        <v>205.8</v>
      </c>
      <c r="O266">
        <v>234.6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110.1</v>
      </c>
    </row>
    <row r="267" spans="1:35" x14ac:dyDescent="0.2">
      <c r="A267" t="s">
        <v>232</v>
      </c>
      <c r="B267" t="s">
        <v>231</v>
      </c>
      <c r="C267" t="s">
        <v>49</v>
      </c>
      <c r="D267" t="s">
        <v>5</v>
      </c>
      <c r="E267" t="s">
        <v>6</v>
      </c>
      <c r="F267" t="s">
        <v>7</v>
      </c>
      <c r="G267">
        <v>2.9</v>
      </c>
      <c r="H267">
        <v>0.7</v>
      </c>
      <c r="J267">
        <v>1.3</v>
      </c>
      <c r="N267">
        <v>2.2999999999999998</v>
      </c>
      <c r="O267">
        <v>2.2999999999999998</v>
      </c>
      <c r="P267">
        <v>2.9</v>
      </c>
      <c r="Q267">
        <v>3.6</v>
      </c>
      <c r="R267">
        <v>2.5</v>
      </c>
      <c r="S267">
        <v>2.7</v>
      </c>
      <c r="T267">
        <v>1.9</v>
      </c>
      <c r="U267">
        <v>1.8</v>
      </c>
      <c r="V267">
        <v>1.2</v>
      </c>
      <c r="W267">
        <v>1.1000000000000001</v>
      </c>
      <c r="X267">
        <v>0.9</v>
      </c>
      <c r="Y267">
        <v>0.8</v>
      </c>
      <c r="Z267">
        <v>0.3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2.5</v>
      </c>
    </row>
    <row r="268" spans="1:35" x14ac:dyDescent="0.2">
      <c r="A268" t="s">
        <v>232</v>
      </c>
      <c r="B268" t="s">
        <v>231</v>
      </c>
      <c r="C268" t="s">
        <v>49</v>
      </c>
      <c r="D268" t="s">
        <v>5</v>
      </c>
      <c r="E268" t="s">
        <v>8</v>
      </c>
      <c r="F268" t="s">
        <v>9</v>
      </c>
      <c r="G268">
        <v>0</v>
      </c>
      <c r="H268">
        <v>0</v>
      </c>
      <c r="J268" s="1"/>
      <c r="K268" s="1"/>
      <c r="L268" s="1"/>
      <c r="M268" s="1"/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s="1"/>
    </row>
    <row r="269" spans="1:35" x14ac:dyDescent="0.2">
      <c r="A269" t="s">
        <v>232</v>
      </c>
      <c r="B269" t="s">
        <v>231</v>
      </c>
      <c r="C269" t="s">
        <v>49</v>
      </c>
      <c r="D269" t="s">
        <v>10</v>
      </c>
      <c r="E269" t="s">
        <v>6</v>
      </c>
      <c r="F269" t="s">
        <v>11</v>
      </c>
      <c r="H269">
        <v>0</v>
      </c>
      <c r="J269" s="1">
        <v>0</v>
      </c>
      <c r="K269" s="1"/>
      <c r="L269" s="1"/>
      <c r="M269" s="1"/>
      <c r="N269" s="1">
        <v>0</v>
      </c>
      <c r="O269" s="1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5" x14ac:dyDescent="0.2">
      <c r="A270" t="s">
        <v>232</v>
      </c>
      <c r="B270" t="s">
        <v>231</v>
      </c>
      <c r="C270" t="s">
        <v>49</v>
      </c>
      <c r="D270" t="s">
        <v>10</v>
      </c>
      <c r="E270" t="s">
        <v>8</v>
      </c>
      <c r="F270" t="s">
        <v>12</v>
      </c>
      <c r="H270">
        <v>0</v>
      </c>
      <c r="J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5" x14ac:dyDescent="0.2">
      <c r="A271" t="s">
        <v>232</v>
      </c>
      <c r="B271" t="s">
        <v>231</v>
      </c>
      <c r="C271" t="s">
        <v>49</v>
      </c>
      <c r="D271" t="s">
        <v>10</v>
      </c>
      <c r="E271" t="s">
        <v>13</v>
      </c>
      <c r="F271" t="s">
        <v>14</v>
      </c>
      <c r="H271">
        <v>0</v>
      </c>
      <c r="J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5" x14ac:dyDescent="0.2">
      <c r="A272" t="s">
        <v>232</v>
      </c>
      <c r="B272" t="s">
        <v>231</v>
      </c>
      <c r="C272" t="s">
        <v>49</v>
      </c>
      <c r="D272" t="s">
        <v>15</v>
      </c>
      <c r="E272" t="s">
        <v>6</v>
      </c>
      <c r="F272" t="s">
        <v>16</v>
      </c>
      <c r="H272">
        <v>0</v>
      </c>
      <c r="J272">
        <v>0</v>
      </c>
      <c r="N272">
        <v>0</v>
      </c>
      <c r="O272">
        <v>0</v>
      </c>
      <c r="P272">
        <v>0</v>
      </c>
      <c r="Q272">
        <v>0</v>
      </c>
      <c r="R272">
        <v>0.1</v>
      </c>
      <c r="S272">
        <v>0.1</v>
      </c>
      <c r="T272">
        <v>0.1</v>
      </c>
      <c r="U272">
        <v>0.1</v>
      </c>
      <c r="V272">
        <v>0.1</v>
      </c>
      <c r="W272">
        <v>0.1</v>
      </c>
      <c r="X272">
        <v>0.1</v>
      </c>
      <c r="Y272">
        <v>0.1</v>
      </c>
      <c r="Z272">
        <v>0.1</v>
      </c>
      <c r="AA272">
        <v>0.1</v>
      </c>
      <c r="AB272">
        <v>0.1</v>
      </c>
      <c r="AC272">
        <v>0.1</v>
      </c>
      <c r="AD272">
        <v>0.12</v>
      </c>
      <c r="AE272">
        <v>0.11</v>
      </c>
      <c r="AF272">
        <v>0.12</v>
      </c>
      <c r="AG272">
        <v>0.1</v>
      </c>
    </row>
    <row r="273" spans="1:33" x14ac:dyDescent="0.2">
      <c r="A273" t="s">
        <v>232</v>
      </c>
      <c r="B273" t="s">
        <v>231</v>
      </c>
      <c r="C273" t="s">
        <v>49</v>
      </c>
      <c r="D273" t="s">
        <v>15</v>
      </c>
      <c r="E273" t="s">
        <v>8</v>
      </c>
      <c r="F273" t="s">
        <v>17</v>
      </c>
      <c r="H273">
        <v>0</v>
      </c>
      <c r="J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2">
      <c r="A274" t="s">
        <v>232</v>
      </c>
      <c r="B274" t="s">
        <v>231</v>
      </c>
      <c r="C274" t="s">
        <v>49</v>
      </c>
      <c r="D274" t="s">
        <v>15</v>
      </c>
      <c r="E274" t="s">
        <v>13</v>
      </c>
      <c r="F274" t="s">
        <v>18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2">
      <c r="A275" t="s">
        <v>232</v>
      </c>
      <c r="B275" t="s">
        <v>231</v>
      </c>
      <c r="C275" t="s">
        <v>49</v>
      </c>
      <c r="D275" t="s">
        <v>19</v>
      </c>
      <c r="E275" t="s">
        <v>6</v>
      </c>
      <c r="F275" t="s">
        <v>20</v>
      </c>
      <c r="J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2">
      <c r="A276" t="s">
        <v>232</v>
      </c>
      <c r="B276" t="s">
        <v>231</v>
      </c>
      <c r="C276" t="s">
        <v>50</v>
      </c>
      <c r="D276" t="s">
        <v>5</v>
      </c>
      <c r="E276" t="s">
        <v>6</v>
      </c>
      <c r="F276" t="s">
        <v>7</v>
      </c>
      <c r="G276">
        <v>16.899999999999999</v>
      </c>
      <c r="H276">
        <v>7.5</v>
      </c>
      <c r="J276">
        <v>53.4</v>
      </c>
      <c r="M276">
        <v>27.1</v>
      </c>
      <c r="N276">
        <v>13.6</v>
      </c>
      <c r="O276">
        <v>12.8</v>
      </c>
      <c r="P276">
        <v>9.1999999999999993</v>
      </c>
      <c r="Q276">
        <v>6.6</v>
      </c>
      <c r="R276">
        <v>9.3000000000000007</v>
      </c>
      <c r="S276">
        <v>11.4</v>
      </c>
      <c r="T276">
        <v>2.5</v>
      </c>
      <c r="U276">
        <v>5.5</v>
      </c>
      <c r="V276">
        <v>7</v>
      </c>
      <c r="W276">
        <v>4.7</v>
      </c>
      <c r="X276">
        <v>3.7</v>
      </c>
      <c r="Y276">
        <v>3.3</v>
      </c>
      <c r="Z276">
        <v>1.5</v>
      </c>
      <c r="AA276">
        <v>1.4</v>
      </c>
      <c r="AB276">
        <v>0.2</v>
      </c>
      <c r="AC276">
        <v>0</v>
      </c>
      <c r="AD276">
        <v>0</v>
      </c>
      <c r="AE276">
        <v>0</v>
      </c>
      <c r="AF276">
        <v>0</v>
      </c>
      <c r="AG276">
        <v>11.9</v>
      </c>
    </row>
    <row r="277" spans="1:33" x14ac:dyDescent="0.2">
      <c r="A277" t="s">
        <v>232</v>
      </c>
      <c r="B277" t="s">
        <v>231</v>
      </c>
      <c r="C277" t="s">
        <v>50</v>
      </c>
      <c r="D277" t="s">
        <v>5</v>
      </c>
      <c r="E277" t="s">
        <v>8</v>
      </c>
      <c r="F277" t="s">
        <v>9</v>
      </c>
      <c r="G277">
        <v>6.3</v>
      </c>
      <c r="H277">
        <v>0</v>
      </c>
      <c r="J277">
        <v>29</v>
      </c>
      <c r="M277">
        <v>0</v>
      </c>
      <c r="N277">
        <v>5</v>
      </c>
      <c r="O277">
        <v>5</v>
      </c>
      <c r="P277">
        <v>5</v>
      </c>
      <c r="Q277">
        <v>5</v>
      </c>
      <c r="R277">
        <v>5</v>
      </c>
      <c r="S277">
        <v>8</v>
      </c>
      <c r="T277">
        <v>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5</v>
      </c>
    </row>
    <row r="278" spans="1:33" x14ac:dyDescent="0.2">
      <c r="A278" t="s">
        <v>232</v>
      </c>
      <c r="B278" t="s">
        <v>231</v>
      </c>
      <c r="C278" t="s">
        <v>50</v>
      </c>
      <c r="D278" t="s">
        <v>10</v>
      </c>
      <c r="E278" t="s">
        <v>6</v>
      </c>
      <c r="F278" t="s">
        <v>11</v>
      </c>
      <c r="H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2">
      <c r="A279" t="s">
        <v>232</v>
      </c>
      <c r="B279" t="s">
        <v>231</v>
      </c>
      <c r="C279" t="s">
        <v>50</v>
      </c>
      <c r="D279" t="s">
        <v>10</v>
      </c>
      <c r="E279" t="s">
        <v>8</v>
      </c>
      <c r="F279" t="s">
        <v>12</v>
      </c>
      <c r="H279">
        <v>0</v>
      </c>
      <c r="M279">
        <v>0</v>
      </c>
      <c r="N279">
        <v>0</v>
      </c>
      <c r="O279">
        <v>0.3</v>
      </c>
      <c r="P279">
        <v>0</v>
      </c>
      <c r="Q279">
        <v>0</v>
      </c>
      <c r="R279">
        <v>0</v>
      </c>
      <c r="S279">
        <v>1.8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0.6</v>
      </c>
    </row>
    <row r="280" spans="1:33" x14ac:dyDescent="0.2">
      <c r="A280" t="s">
        <v>232</v>
      </c>
      <c r="B280" t="s">
        <v>231</v>
      </c>
      <c r="C280" t="s">
        <v>50</v>
      </c>
      <c r="D280" t="s">
        <v>10</v>
      </c>
      <c r="E280" t="s">
        <v>13</v>
      </c>
      <c r="F280" t="s">
        <v>14</v>
      </c>
      <c r="H280">
        <v>0</v>
      </c>
      <c r="M280">
        <v>0</v>
      </c>
      <c r="N280">
        <v>1.7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2">
      <c r="A281" t="s">
        <v>232</v>
      </c>
      <c r="B281" t="s">
        <v>231</v>
      </c>
      <c r="C281" t="s">
        <v>50</v>
      </c>
      <c r="D281" t="s">
        <v>15</v>
      </c>
      <c r="E281" t="s">
        <v>6</v>
      </c>
      <c r="F281" t="s">
        <v>16</v>
      </c>
      <c r="H281">
        <v>0.4</v>
      </c>
      <c r="M281">
        <v>0.6</v>
      </c>
      <c r="N281">
        <v>0.8</v>
      </c>
      <c r="O281">
        <v>0.8</v>
      </c>
      <c r="P281">
        <v>0.8</v>
      </c>
      <c r="Q281">
        <v>1.2</v>
      </c>
      <c r="R281">
        <v>0.9</v>
      </c>
      <c r="S281">
        <v>5</v>
      </c>
      <c r="T281">
        <v>5.3</v>
      </c>
      <c r="U281">
        <v>5.7</v>
      </c>
      <c r="V281">
        <v>6.1</v>
      </c>
      <c r="W281">
        <v>6.5</v>
      </c>
      <c r="X281">
        <v>7</v>
      </c>
      <c r="Y281">
        <v>7.6</v>
      </c>
      <c r="Z281">
        <v>8.1999999999999993</v>
      </c>
      <c r="AA281">
        <v>8.9</v>
      </c>
      <c r="AB281">
        <v>9.68</v>
      </c>
      <c r="AC281">
        <v>10.6</v>
      </c>
      <c r="AD281">
        <v>10.56</v>
      </c>
      <c r="AE281">
        <v>9.8699999999999992</v>
      </c>
      <c r="AF281">
        <v>9.35</v>
      </c>
      <c r="AG281">
        <v>10.14</v>
      </c>
    </row>
    <row r="282" spans="1:33" x14ac:dyDescent="0.2">
      <c r="A282" t="s">
        <v>232</v>
      </c>
      <c r="B282" t="s">
        <v>231</v>
      </c>
      <c r="C282" t="s">
        <v>50</v>
      </c>
      <c r="D282" t="s">
        <v>15</v>
      </c>
      <c r="E282" t="s">
        <v>8</v>
      </c>
      <c r="F282" t="s">
        <v>17</v>
      </c>
      <c r="H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2">
      <c r="A283" t="s">
        <v>232</v>
      </c>
      <c r="B283" t="s">
        <v>231</v>
      </c>
      <c r="C283" t="s">
        <v>50</v>
      </c>
      <c r="D283" t="s">
        <v>15</v>
      </c>
      <c r="E283" t="s">
        <v>13</v>
      </c>
      <c r="F283" t="s">
        <v>18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2">
      <c r="A284" t="s">
        <v>232</v>
      </c>
      <c r="B284" t="s">
        <v>231</v>
      </c>
      <c r="C284" t="s">
        <v>50</v>
      </c>
      <c r="D284" t="s">
        <v>19</v>
      </c>
      <c r="E284" t="s">
        <v>6</v>
      </c>
      <c r="F284" t="s">
        <v>20</v>
      </c>
      <c r="J284">
        <v>0</v>
      </c>
      <c r="M284">
        <v>0</v>
      </c>
      <c r="N284">
        <v>0</v>
      </c>
      <c r="O284">
        <v>0</v>
      </c>
      <c r="P284">
        <v>1.3</v>
      </c>
      <c r="Q284">
        <v>2.2999999999999998</v>
      </c>
      <c r="R284">
        <v>0.8</v>
      </c>
      <c r="S284">
        <v>2.9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0.9</v>
      </c>
    </row>
    <row r="285" spans="1:33" x14ac:dyDescent="0.2">
      <c r="A285" t="s">
        <v>232</v>
      </c>
      <c r="B285" t="s">
        <v>231</v>
      </c>
      <c r="C285" t="s">
        <v>51</v>
      </c>
      <c r="D285" t="s">
        <v>5</v>
      </c>
      <c r="E285" t="s">
        <v>6</v>
      </c>
      <c r="F285" t="s">
        <v>7</v>
      </c>
      <c r="G285">
        <v>2.2999999999999998</v>
      </c>
      <c r="H285">
        <v>0</v>
      </c>
      <c r="J285">
        <v>0</v>
      </c>
      <c r="N285">
        <v>2.2999999999999998</v>
      </c>
      <c r="O285">
        <v>1.7</v>
      </c>
      <c r="P285">
        <v>1.2</v>
      </c>
      <c r="Q285">
        <v>0.5</v>
      </c>
      <c r="R285">
        <v>0</v>
      </c>
      <c r="S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1.7</v>
      </c>
    </row>
    <row r="286" spans="1:33" x14ac:dyDescent="0.2">
      <c r="A286" t="s">
        <v>232</v>
      </c>
      <c r="B286" t="s">
        <v>231</v>
      </c>
      <c r="C286" t="s">
        <v>51</v>
      </c>
      <c r="D286" t="s">
        <v>5</v>
      </c>
      <c r="E286" t="s">
        <v>8</v>
      </c>
      <c r="F286" t="s">
        <v>9</v>
      </c>
      <c r="G286">
        <v>1</v>
      </c>
      <c r="H286">
        <v>0</v>
      </c>
      <c r="J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2">
      <c r="A287" t="s">
        <v>232</v>
      </c>
      <c r="B287" t="s">
        <v>231</v>
      </c>
      <c r="C287" t="s">
        <v>51</v>
      </c>
      <c r="D287" t="s">
        <v>10</v>
      </c>
      <c r="E287" t="s">
        <v>6</v>
      </c>
      <c r="F287" t="s">
        <v>11</v>
      </c>
      <c r="H287">
        <v>0</v>
      </c>
      <c r="J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2">
      <c r="A288" t="s">
        <v>232</v>
      </c>
      <c r="B288" t="s">
        <v>231</v>
      </c>
      <c r="C288" t="s">
        <v>51</v>
      </c>
      <c r="D288" t="s">
        <v>10</v>
      </c>
      <c r="E288" t="s">
        <v>8</v>
      </c>
      <c r="F288" t="s">
        <v>12</v>
      </c>
      <c r="H288">
        <v>0</v>
      </c>
      <c r="J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2">
      <c r="A289" t="s">
        <v>232</v>
      </c>
      <c r="B289" t="s">
        <v>231</v>
      </c>
      <c r="C289" t="s">
        <v>51</v>
      </c>
      <c r="D289" t="s">
        <v>10</v>
      </c>
      <c r="E289" t="s">
        <v>13</v>
      </c>
      <c r="F289" t="s">
        <v>14</v>
      </c>
      <c r="H289">
        <v>0</v>
      </c>
      <c r="J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2">
      <c r="A290" t="s">
        <v>232</v>
      </c>
      <c r="B290" t="s">
        <v>231</v>
      </c>
      <c r="C290" t="s">
        <v>51</v>
      </c>
      <c r="D290" t="s">
        <v>15</v>
      </c>
      <c r="E290" t="s">
        <v>6</v>
      </c>
      <c r="F290" t="s">
        <v>16</v>
      </c>
      <c r="H290">
        <v>0.1</v>
      </c>
      <c r="J290">
        <v>0</v>
      </c>
      <c r="N290">
        <v>0.1</v>
      </c>
      <c r="O290">
        <v>0</v>
      </c>
      <c r="P290">
        <v>0</v>
      </c>
      <c r="Q290">
        <v>0</v>
      </c>
      <c r="R290">
        <v>0</v>
      </c>
      <c r="S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0.1</v>
      </c>
      <c r="AD290">
        <v>0.06</v>
      </c>
      <c r="AE290">
        <v>0.04</v>
      </c>
      <c r="AF290">
        <v>0.02</v>
      </c>
      <c r="AG290">
        <v>0.1</v>
      </c>
    </row>
    <row r="291" spans="1:33" x14ac:dyDescent="0.2">
      <c r="A291" t="s">
        <v>232</v>
      </c>
      <c r="B291" t="s">
        <v>231</v>
      </c>
      <c r="C291" t="s">
        <v>51</v>
      </c>
      <c r="D291" t="s">
        <v>15</v>
      </c>
      <c r="E291" t="s">
        <v>8</v>
      </c>
      <c r="F291" t="s">
        <v>17</v>
      </c>
      <c r="H291">
        <v>0</v>
      </c>
      <c r="J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2">
      <c r="A292" t="s">
        <v>232</v>
      </c>
      <c r="B292" t="s">
        <v>231</v>
      </c>
      <c r="C292" t="s">
        <v>51</v>
      </c>
      <c r="D292" t="s">
        <v>15</v>
      </c>
      <c r="E292" t="s">
        <v>13</v>
      </c>
      <c r="F292" t="s">
        <v>18</v>
      </c>
      <c r="N292">
        <v>0</v>
      </c>
      <c r="O292">
        <v>0</v>
      </c>
      <c r="P292">
        <v>0</v>
      </c>
      <c r="Q292">
        <v>0</v>
      </c>
      <c r="S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2">
      <c r="A293" t="s">
        <v>232</v>
      </c>
      <c r="B293" t="s">
        <v>231</v>
      </c>
      <c r="C293" t="s">
        <v>51</v>
      </c>
      <c r="D293" t="s">
        <v>19</v>
      </c>
      <c r="E293" t="s">
        <v>6</v>
      </c>
      <c r="F293" t="s">
        <v>20</v>
      </c>
      <c r="H293">
        <v>0</v>
      </c>
      <c r="J293">
        <v>0.1</v>
      </c>
      <c r="N293">
        <v>0.1</v>
      </c>
      <c r="O293">
        <v>0</v>
      </c>
      <c r="P293">
        <v>0</v>
      </c>
      <c r="Q293">
        <v>0</v>
      </c>
      <c r="R293">
        <v>0</v>
      </c>
      <c r="S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2">
      <c r="A294" t="s">
        <v>232</v>
      </c>
      <c r="B294" t="s">
        <v>231</v>
      </c>
      <c r="C294" t="s">
        <v>52</v>
      </c>
      <c r="D294" t="s">
        <v>5</v>
      </c>
      <c r="E294" t="s">
        <v>6</v>
      </c>
      <c r="F294" t="s">
        <v>7</v>
      </c>
      <c r="G294">
        <v>242.5</v>
      </c>
      <c r="H294">
        <v>342</v>
      </c>
      <c r="J294">
        <v>267</v>
      </c>
      <c r="K294">
        <v>216</v>
      </c>
      <c r="L294">
        <v>221.5</v>
      </c>
      <c r="M294">
        <v>184</v>
      </c>
      <c r="N294">
        <v>158.5</v>
      </c>
      <c r="O294">
        <v>497.2</v>
      </c>
      <c r="P294">
        <v>94.8</v>
      </c>
      <c r="Q294">
        <v>-204.2</v>
      </c>
      <c r="R294">
        <v>152.30000000000001</v>
      </c>
      <c r="S294">
        <v>105.9</v>
      </c>
      <c r="T294">
        <v>144.6</v>
      </c>
      <c r="U294">
        <v>137.4</v>
      </c>
      <c r="V294">
        <v>142.5</v>
      </c>
      <c r="W294">
        <v>111.5</v>
      </c>
      <c r="X294">
        <v>96.1</v>
      </c>
      <c r="Y294">
        <v>55.7</v>
      </c>
      <c r="Z294">
        <v>27.9</v>
      </c>
      <c r="AA294">
        <v>13.9</v>
      </c>
      <c r="AB294">
        <v>6.7</v>
      </c>
      <c r="AC294">
        <v>0</v>
      </c>
      <c r="AD294">
        <v>0</v>
      </c>
      <c r="AE294">
        <v>0</v>
      </c>
      <c r="AF294">
        <v>0</v>
      </c>
      <c r="AG294">
        <v>250.2</v>
      </c>
    </row>
    <row r="295" spans="1:33" x14ac:dyDescent="0.2">
      <c r="A295" t="s">
        <v>232</v>
      </c>
      <c r="B295" t="s">
        <v>231</v>
      </c>
      <c r="C295" t="s">
        <v>52</v>
      </c>
      <c r="D295" t="s">
        <v>5</v>
      </c>
      <c r="E295" t="s">
        <v>8</v>
      </c>
      <c r="F295" t="s">
        <v>9</v>
      </c>
      <c r="G295">
        <v>0</v>
      </c>
      <c r="J295">
        <v>2.9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2">
      <c r="A296" t="s">
        <v>232</v>
      </c>
      <c r="B296" t="s">
        <v>231</v>
      </c>
      <c r="C296" t="s">
        <v>52</v>
      </c>
      <c r="D296" t="s">
        <v>10</v>
      </c>
      <c r="E296" t="s">
        <v>6</v>
      </c>
      <c r="F296" t="s">
        <v>11</v>
      </c>
      <c r="H296">
        <v>0</v>
      </c>
      <c r="J296">
        <v>0</v>
      </c>
      <c r="K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2">
      <c r="A297" t="s">
        <v>232</v>
      </c>
      <c r="B297" t="s">
        <v>231</v>
      </c>
      <c r="C297" t="s">
        <v>52</v>
      </c>
      <c r="D297" t="s">
        <v>10</v>
      </c>
      <c r="E297" t="s">
        <v>8</v>
      </c>
      <c r="F297" t="s">
        <v>12</v>
      </c>
      <c r="H297">
        <v>0</v>
      </c>
      <c r="J297">
        <v>0</v>
      </c>
      <c r="K297">
        <v>0</v>
      </c>
      <c r="M297">
        <v>0.8</v>
      </c>
      <c r="N297">
        <v>0.6</v>
      </c>
      <c r="O297">
        <v>0.2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2">
      <c r="A298" t="s">
        <v>232</v>
      </c>
      <c r="B298" t="s">
        <v>231</v>
      </c>
      <c r="C298" t="s">
        <v>52</v>
      </c>
      <c r="D298" t="s">
        <v>10</v>
      </c>
      <c r="E298" t="s">
        <v>13</v>
      </c>
      <c r="F298" t="s">
        <v>14</v>
      </c>
      <c r="H298">
        <v>4.5</v>
      </c>
      <c r="J298">
        <v>0</v>
      </c>
      <c r="K298">
        <v>0</v>
      </c>
      <c r="M298">
        <v>0.1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2">
      <c r="A299" t="s">
        <v>232</v>
      </c>
      <c r="B299" t="s">
        <v>231</v>
      </c>
      <c r="C299" t="s">
        <v>52</v>
      </c>
      <c r="D299" t="s">
        <v>15</v>
      </c>
      <c r="E299" t="s">
        <v>6</v>
      </c>
      <c r="F299" t="s">
        <v>16</v>
      </c>
      <c r="H299">
        <v>3.9</v>
      </c>
      <c r="J299">
        <v>3.4</v>
      </c>
      <c r="K299">
        <v>3.6</v>
      </c>
      <c r="M299">
        <v>3.4</v>
      </c>
      <c r="N299">
        <v>0</v>
      </c>
      <c r="O299">
        <v>6.8</v>
      </c>
      <c r="P299">
        <v>3.7</v>
      </c>
      <c r="Q299">
        <v>6.1</v>
      </c>
      <c r="R299">
        <v>4</v>
      </c>
      <c r="S299">
        <v>8.6</v>
      </c>
      <c r="T299">
        <v>7.6</v>
      </c>
      <c r="U299">
        <v>8</v>
      </c>
      <c r="V299">
        <v>12.4</v>
      </c>
      <c r="W299">
        <v>9.4</v>
      </c>
      <c r="X299">
        <v>10.3</v>
      </c>
      <c r="Y299">
        <v>10.199999999999999</v>
      </c>
      <c r="Z299">
        <v>15.8</v>
      </c>
      <c r="AA299">
        <v>10.7</v>
      </c>
      <c r="AB299">
        <v>14.2</v>
      </c>
      <c r="AC299">
        <v>14</v>
      </c>
      <c r="AD299">
        <v>21.75</v>
      </c>
      <c r="AE299">
        <v>23</v>
      </c>
      <c r="AF299">
        <v>12.6</v>
      </c>
      <c r="AG299">
        <v>14.1</v>
      </c>
    </row>
    <row r="300" spans="1:33" x14ac:dyDescent="0.2">
      <c r="A300" t="s">
        <v>232</v>
      </c>
      <c r="B300" t="s">
        <v>231</v>
      </c>
      <c r="C300" t="s">
        <v>52</v>
      </c>
      <c r="D300" t="s">
        <v>15</v>
      </c>
      <c r="E300" t="s">
        <v>8</v>
      </c>
      <c r="F300" t="s">
        <v>17</v>
      </c>
      <c r="H300">
        <v>0</v>
      </c>
      <c r="J300">
        <v>0</v>
      </c>
      <c r="K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2">
      <c r="A301" t="s">
        <v>232</v>
      </c>
      <c r="B301" t="s">
        <v>231</v>
      </c>
      <c r="C301" t="s">
        <v>52</v>
      </c>
      <c r="D301" t="s">
        <v>15</v>
      </c>
      <c r="E301" t="s">
        <v>13</v>
      </c>
      <c r="F301" t="s">
        <v>18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2">
      <c r="A302" t="s">
        <v>232</v>
      </c>
      <c r="B302" t="s">
        <v>231</v>
      </c>
      <c r="C302" t="s">
        <v>52</v>
      </c>
      <c r="D302" t="s">
        <v>19</v>
      </c>
      <c r="E302" t="s">
        <v>6</v>
      </c>
      <c r="F302" t="s">
        <v>20</v>
      </c>
      <c r="J302">
        <v>276</v>
      </c>
      <c r="K302">
        <v>270</v>
      </c>
      <c r="M302">
        <v>300</v>
      </c>
      <c r="N302">
        <v>251.6</v>
      </c>
      <c r="O302">
        <v>275.89999999999998</v>
      </c>
      <c r="P302">
        <v>405.6</v>
      </c>
      <c r="Q302">
        <v>436.7</v>
      </c>
      <c r="R302">
        <v>454.1</v>
      </c>
      <c r="S302">
        <v>390</v>
      </c>
      <c r="T302">
        <v>390</v>
      </c>
      <c r="U302">
        <v>280</v>
      </c>
      <c r="V302">
        <v>337.3</v>
      </c>
      <c r="W302">
        <v>288.2</v>
      </c>
      <c r="X302">
        <v>258</v>
      </c>
      <c r="Y302">
        <v>251.3</v>
      </c>
      <c r="Z302">
        <v>238.1</v>
      </c>
      <c r="AA302">
        <v>212.4</v>
      </c>
      <c r="AB302">
        <v>190.6</v>
      </c>
      <c r="AC302">
        <v>166.9</v>
      </c>
      <c r="AD302">
        <v>106.1</v>
      </c>
      <c r="AE302">
        <v>83.3</v>
      </c>
      <c r="AF302">
        <v>0</v>
      </c>
      <c r="AG302">
        <v>342.5</v>
      </c>
    </row>
    <row r="303" spans="1:33" x14ac:dyDescent="0.2">
      <c r="A303" t="s">
        <v>232</v>
      </c>
      <c r="B303" t="s">
        <v>231</v>
      </c>
      <c r="C303" t="s">
        <v>53</v>
      </c>
      <c r="D303" t="s">
        <v>5</v>
      </c>
      <c r="E303" t="s">
        <v>6</v>
      </c>
      <c r="F303" t="s">
        <v>7</v>
      </c>
      <c r="G303">
        <v>141.6</v>
      </c>
      <c r="H303">
        <v>187.7</v>
      </c>
      <c r="J303">
        <v>257.5</v>
      </c>
      <c r="L303">
        <v>204.1</v>
      </c>
      <c r="M303">
        <v>342</v>
      </c>
      <c r="N303">
        <v>354.3</v>
      </c>
      <c r="O303">
        <v>383.9</v>
      </c>
      <c r="P303">
        <v>144.4</v>
      </c>
      <c r="Q303">
        <v>267.8</v>
      </c>
      <c r="R303">
        <v>166.2</v>
      </c>
      <c r="S303">
        <v>206.4</v>
      </c>
      <c r="T303">
        <v>148</v>
      </c>
      <c r="U303">
        <v>106.5</v>
      </c>
      <c r="V303">
        <v>93.4</v>
      </c>
      <c r="W303">
        <v>79.400000000000006</v>
      </c>
      <c r="X303">
        <v>70.099999999999994</v>
      </c>
      <c r="Y303">
        <v>85.5</v>
      </c>
      <c r="Z303">
        <v>50</v>
      </c>
      <c r="AA303">
        <v>20</v>
      </c>
      <c r="AB303">
        <v>12</v>
      </c>
      <c r="AC303">
        <v>0</v>
      </c>
      <c r="AD303">
        <v>0</v>
      </c>
      <c r="AE303">
        <v>0</v>
      </c>
      <c r="AF303">
        <v>0</v>
      </c>
      <c r="AG303">
        <v>294.2</v>
      </c>
    </row>
    <row r="304" spans="1:33" x14ac:dyDescent="0.2">
      <c r="A304" t="s">
        <v>232</v>
      </c>
      <c r="B304" t="s">
        <v>231</v>
      </c>
      <c r="C304" t="s">
        <v>53</v>
      </c>
      <c r="D304" t="s">
        <v>5</v>
      </c>
      <c r="E304" t="s">
        <v>8</v>
      </c>
      <c r="F304" t="s">
        <v>9</v>
      </c>
      <c r="G304">
        <v>500</v>
      </c>
      <c r="J304">
        <v>19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2">
      <c r="A305" t="s">
        <v>232</v>
      </c>
      <c r="B305" t="s">
        <v>231</v>
      </c>
      <c r="C305" t="s">
        <v>53</v>
      </c>
      <c r="D305" t="s">
        <v>10</v>
      </c>
      <c r="E305" t="s">
        <v>6</v>
      </c>
      <c r="F305" t="s">
        <v>11</v>
      </c>
      <c r="H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2">
      <c r="A306" t="s">
        <v>232</v>
      </c>
      <c r="B306" t="s">
        <v>231</v>
      </c>
      <c r="C306" t="s">
        <v>53</v>
      </c>
      <c r="D306" t="s">
        <v>10</v>
      </c>
      <c r="E306" t="s">
        <v>8</v>
      </c>
      <c r="F306" t="s">
        <v>12</v>
      </c>
      <c r="H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2">
      <c r="A307" t="s">
        <v>232</v>
      </c>
      <c r="B307" t="s">
        <v>231</v>
      </c>
      <c r="C307" t="s">
        <v>53</v>
      </c>
      <c r="D307" t="s">
        <v>10</v>
      </c>
      <c r="E307" t="s">
        <v>13</v>
      </c>
      <c r="F307" t="s">
        <v>14</v>
      </c>
      <c r="H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2">
      <c r="A308" t="s">
        <v>232</v>
      </c>
      <c r="B308" t="s">
        <v>231</v>
      </c>
      <c r="C308" t="s">
        <v>53</v>
      </c>
      <c r="D308" t="s">
        <v>15</v>
      </c>
      <c r="E308" t="s">
        <v>6</v>
      </c>
      <c r="F308" t="s">
        <v>16</v>
      </c>
      <c r="H308">
        <v>0</v>
      </c>
      <c r="L308">
        <v>6.7</v>
      </c>
      <c r="M308">
        <v>0</v>
      </c>
      <c r="N308">
        <v>8.1999999999999993</v>
      </c>
      <c r="O308">
        <v>7.7</v>
      </c>
      <c r="P308">
        <v>4.7</v>
      </c>
      <c r="Q308">
        <v>8.4</v>
      </c>
      <c r="R308">
        <v>7.8</v>
      </c>
      <c r="S308">
        <v>7.9</v>
      </c>
      <c r="T308">
        <v>7.4</v>
      </c>
      <c r="U308">
        <v>2.7</v>
      </c>
      <c r="V308">
        <v>2.7</v>
      </c>
      <c r="W308">
        <v>42.9</v>
      </c>
      <c r="X308">
        <v>46.1</v>
      </c>
      <c r="Y308">
        <v>49.5</v>
      </c>
      <c r="Z308">
        <v>53.3</v>
      </c>
      <c r="AA308">
        <v>57.3</v>
      </c>
      <c r="AB308">
        <v>61.7</v>
      </c>
      <c r="AC308">
        <v>65.900000000000006</v>
      </c>
      <c r="AD308">
        <v>59.32</v>
      </c>
      <c r="AE308">
        <v>56.65</v>
      </c>
      <c r="AF308">
        <v>54.2</v>
      </c>
      <c r="AG308">
        <v>63.8</v>
      </c>
    </row>
    <row r="309" spans="1:33" x14ac:dyDescent="0.2">
      <c r="A309" t="s">
        <v>232</v>
      </c>
      <c r="B309" t="s">
        <v>231</v>
      </c>
      <c r="C309" t="s">
        <v>53</v>
      </c>
      <c r="D309" t="s">
        <v>15</v>
      </c>
      <c r="E309" t="s">
        <v>8</v>
      </c>
      <c r="F309" t="s">
        <v>17</v>
      </c>
      <c r="H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2">
      <c r="A310" t="s">
        <v>232</v>
      </c>
      <c r="B310" t="s">
        <v>231</v>
      </c>
      <c r="C310" t="s">
        <v>53</v>
      </c>
      <c r="D310" t="s">
        <v>15</v>
      </c>
      <c r="E310" t="s">
        <v>13</v>
      </c>
      <c r="F310" t="s">
        <v>18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2">
      <c r="A311" t="s">
        <v>232</v>
      </c>
      <c r="B311" t="s">
        <v>231</v>
      </c>
      <c r="C311" t="s">
        <v>53</v>
      </c>
      <c r="D311" t="s">
        <v>19</v>
      </c>
      <c r="E311" t="s">
        <v>6</v>
      </c>
      <c r="F311" t="s">
        <v>20</v>
      </c>
      <c r="J311">
        <v>0</v>
      </c>
      <c r="L311">
        <v>12.5</v>
      </c>
      <c r="M311">
        <v>13.2</v>
      </c>
      <c r="N311">
        <v>9</v>
      </c>
      <c r="O311">
        <v>2.9</v>
      </c>
      <c r="P311">
        <v>8.6</v>
      </c>
      <c r="Q311">
        <v>12</v>
      </c>
      <c r="R311">
        <v>0</v>
      </c>
      <c r="S311">
        <v>11.1</v>
      </c>
      <c r="T311">
        <v>18</v>
      </c>
      <c r="U311">
        <v>12</v>
      </c>
      <c r="V311">
        <v>8.5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8.1</v>
      </c>
    </row>
    <row r="312" spans="1:33" x14ac:dyDescent="0.2">
      <c r="A312" t="s">
        <v>232</v>
      </c>
      <c r="B312" t="s">
        <v>231</v>
      </c>
      <c r="C312" t="s">
        <v>54</v>
      </c>
      <c r="D312" t="s">
        <v>5</v>
      </c>
      <c r="E312" t="s">
        <v>6</v>
      </c>
      <c r="F312" t="s">
        <v>7</v>
      </c>
      <c r="G312">
        <v>515</v>
      </c>
      <c r="H312">
        <v>515</v>
      </c>
      <c r="I312">
        <v>464</v>
      </c>
      <c r="J312">
        <v>337</v>
      </c>
      <c r="K312">
        <v>433.8</v>
      </c>
      <c r="L312">
        <v>252.8</v>
      </c>
      <c r="M312">
        <v>314</v>
      </c>
      <c r="N312">
        <v>193.5</v>
      </c>
      <c r="O312">
        <v>184.1</v>
      </c>
      <c r="P312">
        <v>280.39999999999998</v>
      </c>
      <c r="Q312">
        <v>85.7</v>
      </c>
      <c r="R312">
        <v>141.5</v>
      </c>
      <c r="S312">
        <v>171.2</v>
      </c>
      <c r="T312">
        <v>113.8</v>
      </c>
      <c r="U312">
        <v>140.1</v>
      </c>
      <c r="V312">
        <v>88.7</v>
      </c>
      <c r="W312">
        <v>78.2</v>
      </c>
      <c r="X312">
        <v>43.5</v>
      </c>
      <c r="Y312">
        <v>-31.4</v>
      </c>
      <c r="Z312">
        <v>-5</v>
      </c>
      <c r="AA312">
        <v>0</v>
      </c>
      <c r="AB312">
        <v>0</v>
      </c>
      <c r="AC312">
        <v>0</v>
      </c>
      <c r="AD312">
        <v>0</v>
      </c>
      <c r="AE312">
        <v>0</v>
      </c>
      <c r="AG312">
        <v>219.3</v>
      </c>
    </row>
    <row r="313" spans="1:33" x14ac:dyDescent="0.2">
      <c r="A313" t="s">
        <v>232</v>
      </c>
      <c r="B313" t="s">
        <v>231</v>
      </c>
      <c r="C313" t="s">
        <v>54</v>
      </c>
      <c r="D313" t="s">
        <v>5</v>
      </c>
      <c r="E313" t="s">
        <v>8</v>
      </c>
      <c r="F313" t="s">
        <v>9</v>
      </c>
      <c r="G313">
        <v>280</v>
      </c>
      <c r="I313">
        <v>250</v>
      </c>
      <c r="J313">
        <v>184</v>
      </c>
      <c r="K313">
        <v>161</v>
      </c>
      <c r="L313">
        <v>102</v>
      </c>
      <c r="M313">
        <v>50</v>
      </c>
      <c r="N313">
        <v>20</v>
      </c>
      <c r="O313">
        <v>32</v>
      </c>
      <c r="P313">
        <v>0</v>
      </c>
      <c r="Q313">
        <v>13.3</v>
      </c>
      <c r="R313">
        <v>3</v>
      </c>
      <c r="S313">
        <v>0</v>
      </c>
      <c r="T313">
        <v>10</v>
      </c>
      <c r="U313">
        <v>26</v>
      </c>
      <c r="V313">
        <v>5</v>
      </c>
      <c r="W313">
        <v>0.8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G313">
        <v>30.1</v>
      </c>
    </row>
    <row r="314" spans="1:33" x14ac:dyDescent="0.2">
      <c r="A314" t="s">
        <v>232</v>
      </c>
      <c r="B314" t="s">
        <v>231</v>
      </c>
      <c r="C314" t="s">
        <v>54</v>
      </c>
      <c r="D314" t="s">
        <v>10</v>
      </c>
      <c r="E314" t="s">
        <v>6</v>
      </c>
      <c r="F314" t="s">
        <v>11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G314">
        <v>0</v>
      </c>
    </row>
    <row r="315" spans="1:33" x14ac:dyDescent="0.2">
      <c r="A315" t="s">
        <v>232</v>
      </c>
      <c r="B315" t="s">
        <v>231</v>
      </c>
      <c r="C315" t="s">
        <v>54</v>
      </c>
      <c r="D315" t="s">
        <v>10</v>
      </c>
      <c r="E315" t="s">
        <v>8</v>
      </c>
      <c r="F315" t="s">
        <v>12</v>
      </c>
      <c r="H315">
        <v>333.3</v>
      </c>
      <c r="I315">
        <v>138.6</v>
      </c>
      <c r="J315">
        <v>196.9</v>
      </c>
      <c r="K315">
        <v>221.1</v>
      </c>
      <c r="L315">
        <v>441.1</v>
      </c>
      <c r="M315">
        <v>177.1</v>
      </c>
      <c r="N315">
        <v>177.1</v>
      </c>
      <c r="O315">
        <v>0</v>
      </c>
      <c r="P315">
        <v>6.2</v>
      </c>
      <c r="Q315">
        <v>5.7</v>
      </c>
      <c r="R315">
        <v>5.4</v>
      </c>
      <c r="S315">
        <v>0</v>
      </c>
      <c r="T315">
        <v>0.2</v>
      </c>
      <c r="U315">
        <v>2.5</v>
      </c>
      <c r="V315">
        <v>2.2999999999999998</v>
      </c>
      <c r="W315">
        <v>0.6</v>
      </c>
      <c r="X315">
        <v>0.3</v>
      </c>
      <c r="Y315">
        <v>-1</v>
      </c>
      <c r="Z315">
        <v>-0.5</v>
      </c>
      <c r="AA315">
        <v>0.2</v>
      </c>
      <c r="AB315">
        <v>0.4</v>
      </c>
      <c r="AC315">
        <v>0.1</v>
      </c>
      <c r="AD315">
        <v>0.6</v>
      </c>
      <c r="AE315">
        <v>0</v>
      </c>
      <c r="AG315">
        <v>3.9</v>
      </c>
    </row>
    <row r="316" spans="1:33" x14ac:dyDescent="0.2">
      <c r="A316" t="s">
        <v>232</v>
      </c>
      <c r="B316" t="s">
        <v>231</v>
      </c>
      <c r="C316" t="s">
        <v>54</v>
      </c>
      <c r="D316" t="s">
        <v>10</v>
      </c>
      <c r="E316" t="s">
        <v>13</v>
      </c>
      <c r="F316" t="s">
        <v>14</v>
      </c>
      <c r="H316">
        <v>84.9</v>
      </c>
      <c r="I316">
        <v>75.7</v>
      </c>
      <c r="J316">
        <v>52.4</v>
      </c>
      <c r="K316">
        <v>48</v>
      </c>
      <c r="L316">
        <v>36</v>
      </c>
      <c r="M316">
        <v>28.6</v>
      </c>
      <c r="N316">
        <v>26</v>
      </c>
      <c r="O316">
        <v>10</v>
      </c>
      <c r="P316">
        <v>4.2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G316">
        <v>0</v>
      </c>
    </row>
    <row r="317" spans="1:33" x14ac:dyDescent="0.2">
      <c r="A317" t="s">
        <v>232</v>
      </c>
      <c r="B317" t="s">
        <v>231</v>
      </c>
      <c r="C317" t="s">
        <v>54</v>
      </c>
      <c r="D317" t="s">
        <v>15</v>
      </c>
      <c r="E317" t="s">
        <v>6</v>
      </c>
      <c r="F317" t="s">
        <v>16</v>
      </c>
      <c r="H317">
        <v>0.1</v>
      </c>
      <c r="I317">
        <v>0.1</v>
      </c>
      <c r="J317">
        <v>1.9</v>
      </c>
      <c r="K317">
        <v>3.4</v>
      </c>
      <c r="L317">
        <v>2.2000000000000002</v>
      </c>
      <c r="M317">
        <v>4.7</v>
      </c>
      <c r="N317">
        <v>4.9000000000000004</v>
      </c>
      <c r="O317">
        <v>4.5</v>
      </c>
      <c r="P317">
        <v>6.7</v>
      </c>
      <c r="Q317">
        <v>3.7</v>
      </c>
      <c r="R317">
        <v>3.9</v>
      </c>
      <c r="S317">
        <v>6.4</v>
      </c>
      <c r="T317">
        <v>13.1</v>
      </c>
      <c r="U317">
        <v>4.5999999999999996</v>
      </c>
      <c r="V317">
        <v>2</v>
      </c>
      <c r="W317">
        <v>7.7</v>
      </c>
      <c r="X317">
        <v>10.4</v>
      </c>
      <c r="Y317">
        <v>-0.5</v>
      </c>
      <c r="Z317">
        <v>7.7</v>
      </c>
      <c r="AA317">
        <v>7.5</v>
      </c>
      <c r="AB317">
        <v>4.5999999999999996</v>
      </c>
      <c r="AC317">
        <v>3.3</v>
      </c>
      <c r="AD317">
        <v>4.16</v>
      </c>
      <c r="AE317">
        <v>3.63</v>
      </c>
      <c r="AG317">
        <v>4</v>
      </c>
    </row>
    <row r="318" spans="1:33" x14ac:dyDescent="0.2">
      <c r="A318" t="s">
        <v>232</v>
      </c>
      <c r="B318" t="s">
        <v>231</v>
      </c>
      <c r="C318" t="s">
        <v>54</v>
      </c>
      <c r="D318" t="s">
        <v>15</v>
      </c>
      <c r="E318" t="s">
        <v>8</v>
      </c>
      <c r="F318" t="s">
        <v>17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G318">
        <v>0</v>
      </c>
    </row>
    <row r="319" spans="1:33" x14ac:dyDescent="0.2">
      <c r="A319" t="s">
        <v>232</v>
      </c>
      <c r="B319" t="s">
        <v>231</v>
      </c>
      <c r="C319" t="s">
        <v>54</v>
      </c>
      <c r="D319" t="s">
        <v>15</v>
      </c>
      <c r="E319" t="s">
        <v>13</v>
      </c>
      <c r="F319" t="s">
        <v>18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G319">
        <v>0</v>
      </c>
    </row>
    <row r="320" spans="1:33" x14ac:dyDescent="0.2">
      <c r="A320" t="s">
        <v>232</v>
      </c>
      <c r="B320" t="s">
        <v>231</v>
      </c>
      <c r="C320" t="s">
        <v>54</v>
      </c>
      <c r="D320" t="s">
        <v>19</v>
      </c>
      <c r="E320" t="s">
        <v>6</v>
      </c>
      <c r="F320" t="s">
        <v>20</v>
      </c>
      <c r="J320">
        <v>18.600000000000001</v>
      </c>
      <c r="K320">
        <v>15.6</v>
      </c>
      <c r="L320">
        <v>14.4</v>
      </c>
      <c r="M320">
        <v>16.2</v>
      </c>
      <c r="N320">
        <v>16.8</v>
      </c>
      <c r="O320">
        <v>17.399999999999999</v>
      </c>
      <c r="P320">
        <v>16.8</v>
      </c>
      <c r="Q320">
        <v>11.7</v>
      </c>
      <c r="R320">
        <v>16.100000000000001</v>
      </c>
      <c r="S320">
        <v>10.7</v>
      </c>
      <c r="T320">
        <v>5.4</v>
      </c>
      <c r="U320">
        <v>-0.9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G320">
        <v>15.7</v>
      </c>
    </row>
    <row r="321" spans="1:33" x14ac:dyDescent="0.2">
      <c r="A321" t="s">
        <v>232</v>
      </c>
      <c r="B321" t="s">
        <v>231</v>
      </c>
      <c r="C321" t="s">
        <v>55</v>
      </c>
      <c r="D321" t="s">
        <v>5</v>
      </c>
      <c r="E321" t="s">
        <v>6</v>
      </c>
      <c r="F321" t="s">
        <v>7</v>
      </c>
      <c r="G321">
        <v>884.4</v>
      </c>
      <c r="H321">
        <v>974</v>
      </c>
      <c r="I321">
        <v>778.4</v>
      </c>
      <c r="J321">
        <v>327.8</v>
      </c>
      <c r="K321">
        <v>122</v>
      </c>
      <c r="L321">
        <v>125</v>
      </c>
      <c r="M321">
        <v>150</v>
      </c>
      <c r="N321">
        <v>546.20000000000005</v>
      </c>
      <c r="O321">
        <v>663.8</v>
      </c>
      <c r="P321">
        <v>665.4</v>
      </c>
      <c r="Q321">
        <v>531.4</v>
      </c>
      <c r="R321">
        <v>571.4</v>
      </c>
      <c r="S321">
        <v>533.70000000000005</v>
      </c>
      <c r="T321">
        <v>504</v>
      </c>
      <c r="U321">
        <v>488.8</v>
      </c>
      <c r="V321">
        <v>481</v>
      </c>
      <c r="W321">
        <v>445.1</v>
      </c>
      <c r="X321">
        <v>208.6</v>
      </c>
      <c r="Y321">
        <v>239.5</v>
      </c>
      <c r="Z321">
        <v>83.5</v>
      </c>
      <c r="AA321">
        <v>74.400000000000006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625.1</v>
      </c>
    </row>
    <row r="322" spans="1:33" x14ac:dyDescent="0.2">
      <c r="A322" t="s">
        <v>232</v>
      </c>
      <c r="B322" t="s">
        <v>231</v>
      </c>
      <c r="C322" t="s">
        <v>55</v>
      </c>
      <c r="D322" t="s">
        <v>5</v>
      </c>
      <c r="E322" t="s">
        <v>8</v>
      </c>
      <c r="F322" t="s">
        <v>9</v>
      </c>
      <c r="G322">
        <v>3.8</v>
      </c>
      <c r="I322">
        <v>2.6</v>
      </c>
      <c r="J322">
        <v>3.6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2">
      <c r="A323" t="s">
        <v>232</v>
      </c>
      <c r="B323" t="s">
        <v>231</v>
      </c>
      <c r="C323" t="s">
        <v>55</v>
      </c>
      <c r="D323" t="s">
        <v>10</v>
      </c>
      <c r="E323" t="s">
        <v>6</v>
      </c>
      <c r="F323" t="s">
        <v>11</v>
      </c>
      <c r="H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2">
      <c r="A324" t="s">
        <v>232</v>
      </c>
      <c r="B324" t="s">
        <v>231</v>
      </c>
      <c r="C324" t="s">
        <v>55</v>
      </c>
      <c r="D324" t="s">
        <v>10</v>
      </c>
      <c r="E324" t="s">
        <v>8</v>
      </c>
      <c r="F324" t="s">
        <v>12</v>
      </c>
      <c r="H324">
        <v>86.7</v>
      </c>
      <c r="I324">
        <v>197.3</v>
      </c>
      <c r="N324">
        <v>0</v>
      </c>
      <c r="O324">
        <v>6.4</v>
      </c>
      <c r="P324">
        <v>0</v>
      </c>
      <c r="Q324">
        <v>0</v>
      </c>
      <c r="R324">
        <v>0.1</v>
      </c>
      <c r="S324">
        <v>8</v>
      </c>
      <c r="T324">
        <v>1.3</v>
      </c>
      <c r="U324">
        <v>3.5</v>
      </c>
      <c r="V324">
        <v>0.1</v>
      </c>
      <c r="W324">
        <v>0.5</v>
      </c>
      <c r="X324">
        <v>0</v>
      </c>
      <c r="Y324">
        <v>0</v>
      </c>
      <c r="Z324">
        <v>0.8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2.7</v>
      </c>
    </row>
    <row r="325" spans="1:33" x14ac:dyDescent="0.2">
      <c r="A325" t="s">
        <v>232</v>
      </c>
      <c r="B325" t="s">
        <v>231</v>
      </c>
      <c r="C325" t="s">
        <v>55</v>
      </c>
      <c r="D325" t="s">
        <v>10</v>
      </c>
      <c r="E325" t="s">
        <v>13</v>
      </c>
      <c r="F325" t="s">
        <v>14</v>
      </c>
      <c r="H325">
        <v>0</v>
      </c>
      <c r="N325">
        <v>0.1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2">
      <c r="A326" t="s">
        <v>232</v>
      </c>
      <c r="B326" t="s">
        <v>231</v>
      </c>
      <c r="C326" t="s">
        <v>55</v>
      </c>
      <c r="D326" t="s">
        <v>15</v>
      </c>
      <c r="E326" t="s">
        <v>6</v>
      </c>
      <c r="F326" t="s">
        <v>16</v>
      </c>
      <c r="H326">
        <v>0</v>
      </c>
      <c r="K326">
        <v>5.9</v>
      </c>
      <c r="L326">
        <v>2.2000000000000002</v>
      </c>
      <c r="M326">
        <v>0</v>
      </c>
      <c r="N326">
        <v>12.4</v>
      </c>
      <c r="O326">
        <v>16.2</v>
      </c>
      <c r="P326">
        <v>0</v>
      </c>
      <c r="Q326">
        <v>9.5</v>
      </c>
      <c r="R326">
        <v>11.7</v>
      </c>
      <c r="S326">
        <v>7.2</v>
      </c>
      <c r="T326">
        <v>10.1</v>
      </c>
      <c r="U326">
        <v>4.5999999999999996</v>
      </c>
      <c r="V326">
        <v>3.6</v>
      </c>
      <c r="W326">
        <v>6.8</v>
      </c>
      <c r="X326">
        <v>16.2</v>
      </c>
      <c r="Y326">
        <v>15.8</v>
      </c>
      <c r="Z326">
        <v>14.4</v>
      </c>
      <c r="AA326">
        <v>13.3</v>
      </c>
      <c r="AB326">
        <v>11.7</v>
      </c>
      <c r="AC326">
        <v>22.1</v>
      </c>
      <c r="AD326">
        <v>14.26</v>
      </c>
      <c r="AE326">
        <v>14.9</v>
      </c>
      <c r="AF326">
        <v>12.19</v>
      </c>
      <c r="AG326">
        <v>16.899999999999999</v>
      </c>
    </row>
    <row r="327" spans="1:33" x14ac:dyDescent="0.2">
      <c r="A327" t="s">
        <v>232</v>
      </c>
      <c r="B327" t="s">
        <v>231</v>
      </c>
      <c r="C327" t="s">
        <v>55</v>
      </c>
      <c r="D327" t="s">
        <v>15</v>
      </c>
      <c r="E327" t="s">
        <v>8</v>
      </c>
      <c r="F327" t="s">
        <v>17</v>
      </c>
      <c r="H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2">
      <c r="A328" t="s">
        <v>232</v>
      </c>
      <c r="B328" t="s">
        <v>231</v>
      </c>
      <c r="C328" t="s">
        <v>55</v>
      </c>
      <c r="D328" t="s">
        <v>15</v>
      </c>
      <c r="E328" t="s">
        <v>13</v>
      </c>
      <c r="F328" t="s">
        <v>18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2">
      <c r="A329" t="s">
        <v>232</v>
      </c>
      <c r="B329" t="s">
        <v>231</v>
      </c>
      <c r="C329" t="s">
        <v>55</v>
      </c>
      <c r="D329" t="s">
        <v>19</v>
      </c>
      <c r="E329" t="s">
        <v>6</v>
      </c>
      <c r="F329" t="s">
        <v>20</v>
      </c>
      <c r="J329">
        <v>65.7</v>
      </c>
      <c r="K329">
        <v>39.6</v>
      </c>
      <c r="M329">
        <v>27</v>
      </c>
      <c r="N329">
        <v>48</v>
      </c>
      <c r="O329">
        <v>63.3</v>
      </c>
      <c r="P329">
        <v>19.8</v>
      </c>
      <c r="Q329">
        <v>70.8</v>
      </c>
      <c r="R329">
        <v>62.1</v>
      </c>
      <c r="S329">
        <v>22.8</v>
      </c>
      <c r="T329">
        <v>15.2</v>
      </c>
      <c r="U329">
        <v>21.1</v>
      </c>
      <c r="V329">
        <v>23.7</v>
      </c>
      <c r="W329">
        <v>19.399999999999999</v>
      </c>
      <c r="X329">
        <v>16.2</v>
      </c>
      <c r="Y329">
        <v>10.8</v>
      </c>
      <c r="Z329">
        <v>4.8</v>
      </c>
      <c r="AA329">
        <v>0</v>
      </c>
      <c r="AB329">
        <v>0</v>
      </c>
      <c r="AC329">
        <v>0</v>
      </c>
      <c r="AD329">
        <v>0</v>
      </c>
      <c r="AE329">
        <v>0.3</v>
      </c>
      <c r="AF329">
        <v>0</v>
      </c>
      <c r="AG329">
        <v>50.5</v>
      </c>
    </row>
    <row r="330" spans="1:33" x14ac:dyDescent="0.2">
      <c r="A330" t="s">
        <v>232</v>
      </c>
      <c r="B330" t="s">
        <v>231</v>
      </c>
      <c r="C330" t="s">
        <v>56</v>
      </c>
      <c r="D330" t="s">
        <v>5</v>
      </c>
      <c r="E330" t="s">
        <v>6</v>
      </c>
      <c r="F330" t="s">
        <v>7</v>
      </c>
      <c r="G330">
        <v>950</v>
      </c>
      <c r="H330">
        <v>950</v>
      </c>
      <c r="N330">
        <v>825</v>
      </c>
      <c r="O330">
        <v>267</v>
      </c>
      <c r="P330">
        <v>233</v>
      </c>
      <c r="Q330">
        <v>112</v>
      </c>
      <c r="R330">
        <v>106</v>
      </c>
      <c r="S330">
        <v>77</v>
      </c>
      <c r="T330">
        <v>320.8</v>
      </c>
      <c r="U330">
        <v>299</v>
      </c>
      <c r="V330">
        <v>587.4</v>
      </c>
      <c r="W330">
        <v>7.3</v>
      </c>
      <c r="X330">
        <v>91.8</v>
      </c>
      <c r="Y330">
        <v>24.5</v>
      </c>
      <c r="Z330">
        <v>40.700000000000003</v>
      </c>
      <c r="AA330">
        <v>33.5</v>
      </c>
      <c r="AB330">
        <v>27.2</v>
      </c>
      <c r="AC330">
        <v>0</v>
      </c>
      <c r="AD330">
        <v>0</v>
      </c>
      <c r="AE330">
        <v>0</v>
      </c>
      <c r="AF330">
        <v>0</v>
      </c>
      <c r="AG330">
        <v>441.7</v>
      </c>
    </row>
    <row r="331" spans="1:33" x14ac:dyDescent="0.2">
      <c r="A331" t="s">
        <v>232</v>
      </c>
      <c r="B331" t="s">
        <v>231</v>
      </c>
      <c r="C331" t="s">
        <v>56</v>
      </c>
      <c r="D331" t="s">
        <v>5</v>
      </c>
      <c r="E331" t="s">
        <v>8</v>
      </c>
      <c r="F331" t="s">
        <v>9</v>
      </c>
      <c r="G331">
        <v>110</v>
      </c>
      <c r="H331">
        <v>290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2">
      <c r="A332" t="s">
        <v>232</v>
      </c>
      <c r="B332" t="s">
        <v>231</v>
      </c>
      <c r="C332" t="s">
        <v>56</v>
      </c>
      <c r="D332" t="s">
        <v>10</v>
      </c>
      <c r="E332" t="s">
        <v>6</v>
      </c>
      <c r="F332" t="s">
        <v>11</v>
      </c>
      <c r="H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2">
      <c r="A333" t="s">
        <v>232</v>
      </c>
      <c r="B333" t="s">
        <v>231</v>
      </c>
      <c r="C333" t="s">
        <v>56</v>
      </c>
      <c r="D333" t="s">
        <v>10</v>
      </c>
      <c r="E333" t="s">
        <v>8</v>
      </c>
      <c r="F333" t="s">
        <v>12</v>
      </c>
      <c r="H333">
        <v>440</v>
      </c>
      <c r="N333">
        <v>374</v>
      </c>
      <c r="O333">
        <v>1232</v>
      </c>
      <c r="P333">
        <v>1309</v>
      </c>
      <c r="Q333">
        <v>1424.5</v>
      </c>
      <c r="R333">
        <v>1386</v>
      </c>
      <c r="S333">
        <v>1045</v>
      </c>
      <c r="T333">
        <v>2077.9</v>
      </c>
      <c r="U333">
        <v>2027.3</v>
      </c>
      <c r="V333">
        <v>1585.2</v>
      </c>
      <c r="W333">
        <v>2198.9</v>
      </c>
      <c r="X333">
        <v>191.4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1285.2</v>
      </c>
    </row>
    <row r="334" spans="1:33" x14ac:dyDescent="0.2">
      <c r="A334" t="s">
        <v>232</v>
      </c>
      <c r="B334" t="s">
        <v>231</v>
      </c>
      <c r="C334" t="s">
        <v>56</v>
      </c>
      <c r="D334" t="s">
        <v>10</v>
      </c>
      <c r="E334" t="s">
        <v>13</v>
      </c>
      <c r="F334" t="s">
        <v>14</v>
      </c>
      <c r="H334">
        <v>15</v>
      </c>
      <c r="N334">
        <v>10</v>
      </c>
      <c r="O334">
        <v>10</v>
      </c>
      <c r="P334">
        <v>10</v>
      </c>
      <c r="Q334">
        <v>9</v>
      </c>
      <c r="R334">
        <v>9</v>
      </c>
      <c r="S334">
        <v>5.0999999999999996</v>
      </c>
      <c r="T334">
        <v>7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7.7</v>
      </c>
    </row>
    <row r="335" spans="1:33" x14ac:dyDescent="0.2">
      <c r="A335" t="s">
        <v>232</v>
      </c>
      <c r="B335" t="s">
        <v>231</v>
      </c>
      <c r="C335" t="s">
        <v>56</v>
      </c>
      <c r="D335" t="s">
        <v>15</v>
      </c>
      <c r="E335" t="s">
        <v>6</v>
      </c>
      <c r="F335" t="s">
        <v>16</v>
      </c>
      <c r="H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97.5</v>
      </c>
      <c r="AA335">
        <v>57.7</v>
      </c>
      <c r="AB335">
        <v>61.8</v>
      </c>
      <c r="AC335">
        <v>94.1</v>
      </c>
      <c r="AD335">
        <v>90.04</v>
      </c>
      <c r="AE335">
        <v>88.96</v>
      </c>
      <c r="AF335">
        <v>90.56</v>
      </c>
      <c r="AG335">
        <v>78</v>
      </c>
    </row>
    <row r="336" spans="1:33" x14ac:dyDescent="0.2">
      <c r="A336" t="s">
        <v>232</v>
      </c>
      <c r="B336" t="s">
        <v>231</v>
      </c>
      <c r="C336" t="s">
        <v>56</v>
      </c>
      <c r="D336" t="s">
        <v>15</v>
      </c>
      <c r="E336" t="s">
        <v>8</v>
      </c>
      <c r="F336" t="s">
        <v>17</v>
      </c>
      <c r="H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2">
      <c r="A337" t="s">
        <v>232</v>
      </c>
      <c r="B337" t="s">
        <v>231</v>
      </c>
      <c r="C337" t="s">
        <v>56</v>
      </c>
      <c r="D337" t="s">
        <v>15</v>
      </c>
      <c r="E337" t="s">
        <v>13</v>
      </c>
      <c r="F337" t="s">
        <v>18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2">
      <c r="A338" t="s">
        <v>232</v>
      </c>
      <c r="B338" t="s">
        <v>231</v>
      </c>
      <c r="C338" t="s">
        <v>56</v>
      </c>
      <c r="D338" t="s">
        <v>19</v>
      </c>
      <c r="E338" t="s">
        <v>6</v>
      </c>
      <c r="F338" t="s">
        <v>20</v>
      </c>
      <c r="J338">
        <v>192</v>
      </c>
      <c r="N338">
        <v>120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30</v>
      </c>
    </row>
    <row r="339" spans="1:33" x14ac:dyDescent="0.2">
      <c r="A339" t="s">
        <v>232</v>
      </c>
      <c r="B339" t="s">
        <v>231</v>
      </c>
      <c r="C339" t="s">
        <v>57</v>
      </c>
      <c r="D339" t="s">
        <v>5</v>
      </c>
      <c r="E339" t="s">
        <v>6</v>
      </c>
      <c r="F339" t="s">
        <v>7</v>
      </c>
      <c r="G339">
        <v>9.1999999999999993</v>
      </c>
      <c r="H339">
        <v>8.1999999999999993</v>
      </c>
      <c r="J339">
        <v>7.2</v>
      </c>
      <c r="N339">
        <v>793</v>
      </c>
      <c r="O339">
        <v>735</v>
      </c>
      <c r="P339">
        <v>469</v>
      </c>
      <c r="Q339">
        <v>688.5</v>
      </c>
      <c r="R339">
        <v>368.1</v>
      </c>
      <c r="S339">
        <v>386.6</v>
      </c>
      <c r="T339">
        <v>639.4</v>
      </c>
      <c r="U339">
        <v>569.4</v>
      </c>
      <c r="V339">
        <v>566.9</v>
      </c>
      <c r="W339">
        <v>329.1</v>
      </c>
      <c r="X339">
        <v>268.7</v>
      </c>
      <c r="Y339">
        <v>170.7</v>
      </c>
      <c r="Z339">
        <v>48.9</v>
      </c>
      <c r="AA339">
        <v>8.6</v>
      </c>
      <c r="AB339">
        <v>4</v>
      </c>
      <c r="AC339">
        <v>0</v>
      </c>
      <c r="AD339">
        <v>0</v>
      </c>
      <c r="AE339">
        <v>0</v>
      </c>
      <c r="AF339">
        <v>0</v>
      </c>
      <c r="AG339">
        <v>665.7</v>
      </c>
    </row>
    <row r="340" spans="1:33" x14ac:dyDescent="0.2">
      <c r="A340" t="s">
        <v>232</v>
      </c>
      <c r="B340" t="s">
        <v>231</v>
      </c>
      <c r="C340" t="s">
        <v>57</v>
      </c>
      <c r="D340" t="s">
        <v>5</v>
      </c>
      <c r="E340" t="s">
        <v>8</v>
      </c>
      <c r="F340" t="s">
        <v>9</v>
      </c>
      <c r="G340">
        <v>35.5</v>
      </c>
      <c r="H340">
        <v>13</v>
      </c>
      <c r="J340">
        <v>10.199999999999999</v>
      </c>
      <c r="N340">
        <v>380</v>
      </c>
      <c r="O340">
        <v>190</v>
      </c>
      <c r="P340">
        <v>86</v>
      </c>
      <c r="Q340">
        <v>184.4</v>
      </c>
      <c r="R340">
        <v>33.299999999999997</v>
      </c>
      <c r="S340">
        <v>48</v>
      </c>
      <c r="T340">
        <v>492</v>
      </c>
      <c r="U340">
        <v>492</v>
      </c>
      <c r="V340">
        <v>27.9</v>
      </c>
      <c r="W340">
        <v>22.9</v>
      </c>
      <c r="X340">
        <v>22.8</v>
      </c>
      <c r="Y340">
        <v>6.8</v>
      </c>
      <c r="Z340">
        <v>2.6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218.7</v>
      </c>
    </row>
    <row r="341" spans="1:33" x14ac:dyDescent="0.2">
      <c r="A341" t="s">
        <v>232</v>
      </c>
      <c r="B341" t="s">
        <v>231</v>
      </c>
      <c r="C341" t="s">
        <v>57</v>
      </c>
      <c r="D341" t="s">
        <v>10</v>
      </c>
      <c r="E341" t="s">
        <v>6</v>
      </c>
      <c r="F341" t="s">
        <v>11</v>
      </c>
      <c r="G341">
        <v>0</v>
      </c>
      <c r="H341">
        <v>0</v>
      </c>
      <c r="J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2">
      <c r="A342" t="s">
        <v>232</v>
      </c>
      <c r="B342" t="s">
        <v>231</v>
      </c>
      <c r="C342" t="s">
        <v>57</v>
      </c>
      <c r="D342" t="s">
        <v>10</v>
      </c>
      <c r="E342" t="s">
        <v>8</v>
      </c>
      <c r="F342" t="s">
        <v>12</v>
      </c>
      <c r="G342">
        <v>0</v>
      </c>
      <c r="H342">
        <v>0</v>
      </c>
      <c r="J342">
        <v>0</v>
      </c>
      <c r="N342">
        <v>24.2</v>
      </c>
      <c r="O342">
        <v>24.2</v>
      </c>
      <c r="P342">
        <v>11</v>
      </c>
      <c r="Q342">
        <v>22</v>
      </c>
      <c r="R342">
        <v>7.3</v>
      </c>
      <c r="S342">
        <v>16.5</v>
      </c>
      <c r="T342">
        <v>16.5</v>
      </c>
      <c r="U342">
        <v>16.5</v>
      </c>
      <c r="V342">
        <v>11</v>
      </c>
      <c r="W342">
        <v>11</v>
      </c>
      <c r="X342">
        <v>16.5</v>
      </c>
      <c r="Y342">
        <v>16.5</v>
      </c>
      <c r="Z342">
        <v>2.2000000000000002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15.3</v>
      </c>
    </row>
    <row r="343" spans="1:33" x14ac:dyDescent="0.2">
      <c r="A343" t="s">
        <v>232</v>
      </c>
      <c r="B343" t="s">
        <v>231</v>
      </c>
      <c r="C343" t="s">
        <v>57</v>
      </c>
      <c r="D343" t="s">
        <v>10</v>
      </c>
      <c r="E343" t="s">
        <v>13</v>
      </c>
      <c r="F343" t="s">
        <v>14</v>
      </c>
      <c r="G343">
        <v>0</v>
      </c>
      <c r="H343">
        <v>0</v>
      </c>
      <c r="J343">
        <v>0</v>
      </c>
      <c r="N343">
        <v>11</v>
      </c>
      <c r="O343">
        <v>10</v>
      </c>
      <c r="P343">
        <v>10.1</v>
      </c>
      <c r="Q343">
        <v>10.8</v>
      </c>
      <c r="R343">
        <v>1.3</v>
      </c>
      <c r="S343">
        <v>2.1</v>
      </c>
      <c r="T343">
        <v>1.3</v>
      </c>
      <c r="U343">
        <v>1.3</v>
      </c>
      <c r="V343">
        <v>0.6</v>
      </c>
      <c r="W343">
        <v>0.4</v>
      </c>
      <c r="X343">
        <v>4</v>
      </c>
      <c r="Y343">
        <v>4</v>
      </c>
      <c r="Z343">
        <v>3.3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4.7</v>
      </c>
    </row>
    <row r="344" spans="1:33" x14ac:dyDescent="0.2">
      <c r="A344" t="s">
        <v>232</v>
      </c>
      <c r="B344" t="s">
        <v>231</v>
      </c>
      <c r="C344" t="s">
        <v>57</v>
      </c>
      <c r="D344" t="s">
        <v>15</v>
      </c>
      <c r="E344" t="s">
        <v>6</v>
      </c>
      <c r="F344" t="s">
        <v>16</v>
      </c>
      <c r="G344">
        <v>0</v>
      </c>
      <c r="H344">
        <v>0</v>
      </c>
      <c r="N344">
        <v>0</v>
      </c>
      <c r="O344">
        <v>0</v>
      </c>
      <c r="P344">
        <v>0</v>
      </c>
      <c r="Q344">
        <v>0.5</v>
      </c>
      <c r="R344">
        <v>0</v>
      </c>
      <c r="S344">
        <v>0.2</v>
      </c>
      <c r="T344">
        <v>0.8</v>
      </c>
      <c r="U344">
        <v>0.8</v>
      </c>
      <c r="V344">
        <v>0</v>
      </c>
      <c r="W344">
        <v>0</v>
      </c>
      <c r="X344">
        <v>0</v>
      </c>
      <c r="Y344">
        <v>30.1</v>
      </c>
      <c r="Z344">
        <v>33.5</v>
      </c>
      <c r="AA344">
        <v>41.9</v>
      </c>
      <c r="AB344">
        <v>55.82</v>
      </c>
      <c r="AC344">
        <v>76.599999999999994</v>
      </c>
      <c r="AD344">
        <v>56.93</v>
      </c>
      <c r="AE344">
        <v>47.85</v>
      </c>
      <c r="AF344">
        <v>35.94</v>
      </c>
      <c r="AG344">
        <v>66.209999999999994</v>
      </c>
    </row>
    <row r="345" spans="1:33" x14ac:dyDescent="0.2">
      <c r="A345" t="s">
        <v>232</v>
      </c>
      <c r="B345" t="s">
        <v>231</v>
      </c>
      <c r="C345" t="s">
        <v>57</v>
      </c>
      <c r="D345" t="s">
        <v>15</v>
      </c>
      <c r="E345" t="s">
        <v>8</v>
      </c>
      <c r="F345" t="s">
        <v>17</v>
      </c>
      <c r="G345">
        <v>0</v>
      </c>
      <c r="H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2">
      <c r="A346" t="s">
        <v>232</v>
      </c>
      <c r="B346" t="s">
        <v>231</v>
      </c>
      <c r="C346" t="s">
        <v>57</v>
      </c>
      <c r="D346" t="s">
        <v>15</v>
      </c>
      <c r="E346" t="s">
        <v>13</v>
      </c>
      <c r="F346" t="s">
        <v>18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2">
      <c r="A347" t="s">
        <v>232</v>
      </c>
      <c r="B347" t="s">
        <v>231</v>
      </c>
      <c r="C347" t="s">
        <v>57</v>
      </c>
      <c r="D347" t="s">
        <v>19</v>
      </c>
      <c r="E347" t="s">
        <v>6</v>
      </c>
      <c r="F347" t="s">
        <v>20</v>
      </c>
      <c r="G347">
        <v>0.5</v>
      </c>
      <c r="H347">
        <v>0.4</v>
      </c>
      <c r="J347">
        <v>0.3</v>
      </c>
      <c r="N347">
        <v>1.5</v>
      </c>
      <c r="O347">
        <v>1.2</v>
      </c>
      <c r="P347">
        <v>1.9</v>
      </c>
      <c r="Q347">
        <v>1.2</v>
      </c>
      <c r="R347">
        <v>0.6</v>
      </c>
      <c r="S347">
        <v>1.2</v>
      </c>
      <c r="T347">
        <v>1.2</v>
      </c>
      <c r="U347">
        <v>1.3</v>
      </c>
      <c r="V347">
        <v>1.2</v>
      </c>
      <c r="W347">
        <v>0.9</v>
      </c>
      <c r="X347">
        <v>0.6</v>
      </c>
      <c r="Y347">
        <v>0.1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1.5</v>
      </c>
    </row>
    <row r="348" spans="1:33" x14ac:dyDescent="0.2">
      <c r="A348" t="s">
        <v>232</v>
      </c>
      <c r="B348" t="s">
        <v>231</v>
      </c>
      <c r="C348" t="s">
        <v>58</v>
      </c>
      <c r="D348" t="s">
        <v>5</v>
      </c>
      <c r="E348" t="s">
        <v>6</v>
      </c>
      <c r="F348" t="s">
        <v>7</v>
      </c>
      <c r="G348">
        <v>21.9</v>
      </c>
      <c r="H348">
        <v>22.3</v>
      </c>
      <c r="J348">
        <v>22.1</v>
      </c>
      <c r="N348">
        <v>22.7</v>
      </c>
      <c r="O348">
        <v>21.5</v>
      </c>
      <c r="P348">
        <v>18.899999999999999</v>
      </c>
      <c r="Q348">
        <v>20.6</v>
      </c>
      <c r="R348">
        <v>20.6</v>
      </c>
      <c r="S348">
        <v>20.7</v>
      </c>
      <c r="T348">
        <v>18</v>
      </c>
      <c r="U348">
        <v>15.8</v>
      </c>
      <c r="V348">
        <v>12.1</v>
      </c>
      <c r="W348">
        <v>8.8000000000000007</v>
      </c>
      <c r="X348">
        <v>7.1</v>
      </c>
      <c r="Y348">
        <v>3.1</v>
      </c>
      <c r="Z348">
        <v>2.2000000000000002</v>
      </c>
      <c r="AA348">
        <v>0.9</v>
      </c>
      <c r="AB348">
        <v>0.6</v>
      </c>
      <c r="AC348">
        <v>0</v>
      </c>
      <c r="AD348">
        <v>0</v>
      </c>
      <c r="AE348">
        <v>0</v>
      </c>
      <c r="AF348">
        <v>0</v>
      </c>
      <c r="AG348">
        <v>21</v>
      </c>
    </row>
    <row r="349" spans="1:33" x14ac:dyDescent="0.2">
      <c r="A349" t="s">
        <v>232</v>
      </c>
      <c r="B349" t="s">
        <v>231</v>
      </c>
      <c r="C349" t="s">
        <v>58</v>
      </c>
      <c r="D349" t="s">
        <v>5</v>
      </c>
      <c r="E349" t="s">
        <v>8</v>
      </c>
      <c r="F349" t="s">
        <v>9</v>
      </c>
      <c r="G349">
        <v>0</v>
      </c>
      <c r="H349">
        <v>0</v>
      </c>
      <c r="J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2">
      <c r="A350" t="s">
        <v>232</v>
      </c>
      <c r="B350" t="s">
        <v>231</v>
      </c>
      <c r="C350" t="s">
        <v>58</v>
      </c>
      <c r="D350" t="s">
        <v>10</v>
      </c>
      <c r="E350" t="s">
        <v>6</v>
      </c>
      <c r="F350" t="s">
        <v>11</v>
      </c>
      <c r="G350">
        <v>0</v>
      </c>
      <c r="H350">
        <v>0</v>
      </c>
      <c r="J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2">
      <c r="A351" t="s">
        <v>232</v>
      </c>
      <c r="B351" t="s">
        <v>231</v>
      </c>
      <c r="C351" t="s">
        <v>58</v>
      </c>
      <c r="D351" t="s">
        <v>10</v>
      </c>
      <c r="E351" t="s">
        <v>8</v>
      </c>
      <c r="F351" t="s">
        <v>12</v>
      </c>
      <c r="G351">
        <v>0</v>
      </c>
      <c r="H351">
        <v>0</v>
      </c>
      <c r="J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2">
      <c r="A352" t="s">
        <v>232</v>
      </c>
      <c r="B352" t="s">
        <v>231</v>
      </c>
      <c r="C352" t="s">
        <v>58</v>
      </c>
      <c r="D352" t="s">
        <v>10</v>
      </c>
      <c r="E352" t="s">
        <v>13</v>
      </c>
      <c r="F352" t="s">
        <v>14</v>
      </c>
      <c r="G352">
        <v>0</v>
      </c>
      <c r="H352">
        <v>0</v>
      </c>
      <c r="J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2">
      <c r="A353" t="s">
        <v>232</v>
      </c>
      <c r="B353" t="s">
        <v>231</v>
      </c>
      <c r="C353" t="s">
        <v>58</v>
      </c>
      <c r="D353" t="s">
        <v>15</v>
      </c>
      <c r="E353" t="s">
        <v>6</v>
      </c>
      <c r="F353" t="s">
        <v>16</v>
      </c>
      <c r="G353">
        <v>0</v>
      </c>
      <c r="H353">
        <v>0</v>
      </c>
      <c r="J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0.5</v>
      </c>
      <c r="T353">
        <v>0.5</v>
      </c>
      <c r="U353">
        <v>0.5</v>
      </c>
      <c r="V353">
        <v>0.5</v>
      </c>
      <c r="W353">
        <v>0.5</v>
      </c>
      <c r="X353">
        <v>0.6</v>
      </c>
      <c r="Y353">
        <v>0.6</v>
      </c>
      <c r="Z353">
        <v>0.6</v>
      </c>
      <c r="AA353">
        <v>0.6</v>
      </c>
      <c r="AB353">
        <v>0.6</v>
      </c>
      <c r="AC353">
        <v>0.7</v>
      </c>
      <c r="AD353">
        <v>0.66</v>
      </c>
      <c r="AE353">
        <v>0.64</v>
      </c>
      <c r="AF353">
        <v>0.62</v>
      </c>
      <c r="AG353">
        <v>0.7</v>
      </c>
    </row>
    <row r="354" spans="1:33" x14ac:dyDescent="0.2">
      <c r="A354" t="s">
        <v>232</v>
      </c>
      <c r="B354" t="s">
        <v>231</v>
      </c>
      <c r="C354" t="s">
        <v>58</v>
      </c>
      <c r="D354" t="s">
        <v>15</v>
      </c>
      <c r="E354" t="s">
        <v>8</v>
      </c>
      <c r="F354" t="s">
        <v>17</v>
      </c>
      <c r="G354">
        <v>0</v>
      </c>
      <c r="H354">
        <v>0</v>
      </c>
      <c r="J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2">
      <c r="A355" t="s">
        <v>232</v>
      </c>
      <c r="B355" t="s">
        <v>231</v>
      </c>
      <c r="C355" t="s">
        <v>58</v>
      </c>
      <c r="D355" t="s">
        <v>15</v>
      </c>
      <c r="E355" t="s">
        <v>13</v>
      </c>
      <c r="F355" t="s">
        <v>18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2">
      <c r="A356" t="s">
        <v>232</v>
      </c>
      <c r="B356" t="s">
        <v>231</v>
      </c>
      <c r="C356" t="s">
        <v>58</v>
      </c>
      <c r="D356" t="s">
        <v>19</v>
      </c>
      <c r="E356" t="s">
        <v>6</v>
      </c>
      <c r="F356" t="s">
        <v>20</v>
      </c>
      <c r="G356">
        <v>0</v>
      </c>
      <c r="H356">
        <v>0</v>
      </c>
      <c r="J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2">
      <c r="A357" t="s">
        <v>232</v>
      </c>
      <c r="B357" t="s">
        <v>231</v>
      </c>
      <c r="C357" t="s">
        <v>59</v>
      </c>
      <c r="D357" t="s">
        <v>5</v>
      </c>
      <c r="E357" t="s">
        <v>6</v>
      </c>
      <c r="F357" t="s">
        <v>7</v>
      </c>
      <c r="G357">
        <v>0</v>
      </c>
      <c r="L357">
        <v>1.5</v>
      </c>
      <c r="M357">
        <v>1.5</v>
      </c>
      <c r="N357">
        <v>1</v>
      </c>
      <c r="O357">
        <v>1.7</v>
      </c>
      <c r="P357">
        <v>1.7</v>
      </c>
      <c r="Q357">
        <v>2.1</v>
      </c>
      <c r="R357">
        <v>1.1000000000000001</v>
      </c>
      <c r="S357">
        <v>2.1</v>
      </c>
      <c r="T357">
        <v>1.6</v>
      </c>
      <c r="U357">
        <v>3</v>
      </c>
      <c r="V357">
        <v>1.4</v>
      </c>
      <c r="W357">
        <v>1</v>
      </c>
      <c r="X357">
        <v>1.4</v>
      </c>
      <c r="Y357">
        <v>0.5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1.5</v>
      </c>
    </row>
    <row r="358" spans="1:33" x14ac:dyDescent="0.2">
      <c r="A358" t="s">
        <v>232</v>
      </c>
      <c r="B358" t="s">
        <v>231</v>
      </c>
      <c r="C358" t="s">
        <v>59</v>
      </c>
      <c r="D358" t="s">
        <v>5</v>
      </c>
      <c r="E358" t="s">
        <v>8</v>
      </c>
      <c r="F358" t="s">
        <v>9</v>
      </c>
      <c r="G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2">
      <c r="A359" t="s">
        <v>232</v>
      </c>
      <c r="B359" t="s">
        <v>231</v>
      </c>
      <c r="C359" t="s">
        <v>59</v>
      </c>
      <c r="D359" t="s">
        <v>10</v>
      </c>
      <c r="E359" t="s">
        <v>6</v>
      </c>
      <c r="F359" t="s">
        <v>11</v>
      </c>
      <c r="H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2">
      <c r="A360" t="s">
        <v>232</v>
      </c>
      <c r="B360" t="s">
        <v>231</v>
      </c>
      <c r="C360" t="s">
        <v>59</v>
      </c>
      <c r="D360" t="s">
        <v>10</v>
      </c>
      <c r="E360" t="s">
        <v>8</v>
      </c>
      <c r="F360" t="s">
        <v>12</v>
      </c>
      <c r="H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2">
      <c r="A361" t="s">
        <v>232</v>
      </c>
      <c r="B361" t="s">
        <v>231</v>
      </c>
      <c r="C361" t="s">
        <v>59</v>
      </c>
      <c r="D361" t="s">
        <v>10</v>
      </c>
      <c r="E361" t="s">
        <v>13</v>
      </c>
      <c r="F361" t="s">
        <v>14</v>
      </c>
      <c r="H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2">
      <c r="A362" t="s">
        <v>232</v>
      </c>
      <c r="B362" t="s">
        <v>231</v>
      </c>
      <c r="C362" t="s">
        <v>59</v>
      </c>
      <c r="D362" t="s">
        <v>15</v>
      </c>
      <c r="E362" t="s">
        <v>6</v>
      </c>
      <c r="F362" t="s">
        <v>16</v>
      </c>
      <c r="H362">
        <v>0</v>
      </c>
      <c r="L362">
        <v>0</v>
      </c>
      <c r="M362">
        <v>0</v>
      </c>
      <c r="N362">
        <v>0.1</v>
      </c>
      <c r="O362">
        <v>0.1</v>
      </c>
      <c r="P362">
        <v>0.1</v>
      </c>
      <c r="Q362">
        <v>0.2</v>
      </c>
      <c r="R362">
        <v>0.1</v>
      </c>
      <c r="S362">
        <v>0.2</v>
      </c>
      <c r="T362">
        <v>0.1</v>
      </c>
      <c r="U362">
        <v>0.1</v>
      </c>
      <c r="V362">
        <v>0.1</v>
      </c>
      <c r="W362">
        <v>0.1</v>
      </c>
      <c r="X362">
        <v>0.5</v>
      </c>
      <c r="Y362">
        <v>0.1</v>
      </c>
      <c r="Z362">
        <v>0</v>
      </c>
      <c r="AA362">
        <v>0</v>
      </c>
      <c r="AB362">
        <v>0.4</v>
      </c>
      <c r="AC362">
        <v>0.4</v>
      </c>
      <c r="AD362">
        <v>0.16</v>
      </c>
      <c r="AE362">
        <v>0.01</v>
      </c>
      <c r="AF362">
        <v>0.09</v>
      </c>
      <c r="AG362">
        <v>0.4</v>
      </c>
    </row>
    <row r="363" spans="1:33" x14ac:dyDescent="0.2">
      <c r="A363" t="s">
        <v>232</v>
      </c>
      <c r="B363" t="s">
        <v>231</v>
      </c>
      <c r="C363" t="s">
        <v>59</v>
      </c>
      <c r="D363" t="s">
        <v>15</v>
      </c>
      <c r="E363" t="s">
        <v>8</v>
      </c>
      <c r="F363" t="s">
        <v>17</v>
      </c>
      <c r="H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2">
      <c r="A364" t="s">
        <v>232</v>
      </c>
      <c r="B364" t="s">
        <v>231</v>
      </c>
      <c r="C364" t="s">
        <v>59</v>
      </c>
      <c r="D364" t="s">
        <v>15</v>
      </c>
      <c r="E364" t="s">
        <v>13</v>
      </c>
      <c r="F364" t="s">
        <v>18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2">
      <c r="A365" t="s">
        <v>232</v>
      </c>
      <c r="B365" t="s">
        <v>231</v>
      </c>
      <c r="C365" t="s">
        <v>59</v>
      </c>
      <c r="D365" t="s">
        <v>19</v>
      </c>
      <c r="E365" t="s">
        <v>6</v>
      </c>
      <c r="F365" t="s">
        <v>20</v>
      </c>
      <c r="J365">
        <v>3.3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2">
      <c r="A366" t="s">
        <v>232</v>
      </c>
      <c r="B366" t="s">
        <v>231</v>
      </c>
      <c r="C366" t="s">
        <v>60</v>
      </c>
      <c r="D366" t="s">
        <v>5</v>
      </c>
      <c r="E366" t="s">
        <v>6</v>
      </c>
      <c r="F366" t="s">
        <v>7</v>
      </c>
      <c r="G366">
        <v>228.7</v>
      </c>
      <c r="H366">
        <v>256.10000000000002</v>
      </c>
      <c r="K366">
        <v>274.2</v>
      </c>
      <c r="L366">
        <v>329.8</v>
      </c>
      <c r="M366">
        <v>433.3</v>
      </c>
      <c r="N366">
        <v>634</v>
      </c>
      <c r="O366">
        <v>558.70000000000005</v>
      </c>
      <c r="P366">
        <v>426.8</v>
      </c>
      <c r="Q366">
        <v>311.39999999999998</v>
      </c>
      <c r="R366">
        <v>752.1</v>
      </c>
      <c r="S366">
        <v>401.9</v>
      </c>
      <c r="T366">
        <v>485.8</v>
      </c>
      <c r="U366">
        <v>329.8</v>
      </c>
      <c r="V366">
        <v>266.5</v>
      </c>
      <c r="W366">
        <v>310.39999999999998</v>
      </c>
      <c r="X366">
        <v>204.3</v>
      </c>
      <c r="Y366">
        <v>156.19999999999999</v>
      </c>
      <c r="Z366">
        <v>24.4</v>
      </c>
      <c r="AA366">
        <v>4.5</v>
      </c>
      <c r="AB366">
        <v>28.3</v>
      </c>
      <c r="AC366">
        <v>0.8</v>
      </c>
      <c r="AD366">
        <v>0.5</v>
      </c>
      <c r="AE366">
        <v>0</v>
      </c>
      <c r="AF366">
        <v>0</v>
      </c>
      <c r="AG366">
        <v>539.79999999999995</v>
      </c>
    </row>
    <row r="367" spans="1:33" x14ac:dyDescent="0.2">
      <c r="A367" t="s">
        <v>232</v>
      </c>
      <c r="B367" t="s">
        <v>231</v>
      </c>
      <c r="C367" t="s">
        <v>60</v>
      </c>
      <c r="D367" t="s">
        <v>5</v>
      </c>
      <c r="E367" t="s">
        <v>8</v>
      </c>
      <c r="F367" t="s">
        <v>9</v>
      </c>
      <c r="G367">
        <v>6.1</v>
      </c>
      <c r="K367">
        <v>2.8</v>
      </c>
      <c r="L367">
        <v>2.8</v>
      </c>
      <c r="M367">
        <v>5</v>
      </c>
      <c r="N367">
        <v>3.1</v>
      </c>
      <c r="O367">
        <v>5.4</v>
      </c>
      <c r="P367">
        <v>4.2</v>
      </c>
      <c r="Q367">
        <v>5.4</v>
      </c>
      <c r="R367">
        <v>6</v>
      </c>
      <c r="S367">
        <v>6.6</v>
      </c>
      <c r="T367">
        <v>3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4.2</v>
      </c>
    </row>
    <row r="368" spans="1:33" x14ac:dyDescent="0.2">
      <c r="A368" t="s">
        <v>232</v>
      </c>
      <c r="B368" t="s">
        <v>231</v>
      </c>
      <c r="C368" t="s">
        <v>60</v>
      </c>
      <c r="D368" t="s">
        <v>10</v>
      </c>
      <c r="E368" t="s">
        <v>6</v>
      </c>
      <c r="F368" t="s">
        <v>11</v>
      </c>
      <c r="H368">
        <v>0</v>
      </c>
      <c r="L368">
        <v>0</v>
      </c>
      <c r="N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5" x14ac:dyDescent="0.2">
      <c r="A369" t="s">
        <v>232</v>
      </c>
      <c r="B369" t="s">
        <v>231</v>
      </c>
      <c r="C369" t="s">
        <v>60</v>
      </c>
      <c r="D369" t="s">
        <v>10</v>
      </c>
      <c r="E369" t="s">
        <v>8</v>
      </c>
      <c r="F369" t="s">
        <v>12</v>
      </c>
      <c r="H369">
        <v>4.2</v>
      </c>
      <c r="L369">
        <v>38.299999999999997</v>
      </c>
      <c r="N369">
        <v>95.7</v>
      </c>
      <c r="O369">
        <v>0.3</v>
      </c>
      <c r="P369">
        <v>66</v>
      </c>
      <c r="Q369">
        <v>37.4</v>
      </c>
      <c r="R369">
        <v>30.8</v>
      </c>
      <c r="S369">
        <v>18.7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29</v>
      </c>
    </row>
    <row r="370" spans="1:35" x14ac:dyDescent="0.2">
      <c r="A370" t="s">
        <v>232</v>
      </c>
      <c r="B370" t="s">
        <v>231</v>
      </c>
      <c r="C370" t="s">
        <v>60</v>
      </c>
      <c r="D370" t="s">
        <v>10</v>
      </c>
      <c r="E370" t="s">
        <v>13</v>
      </c>
      <c r="F370" t="s">
        <v>14</v>
      </c>
      <c r="H370">
        <v>1.1000000000000001</v>
      </c>
      <c r="K370">
        <v>1.3</v>
      </c>
      <c r="L370">
        <v>9</v>
      </c>
      <c r="N370">
        <v>14.3</v>
      </c>
      <c r="O370">
        <v>0.2</v>
      </c>
      <c r="P370">
        <v>9.1999999999999993</v>
      </c>
      <c r="Q370">
        <v>4.7</v>
      </c>
      <c r="R370">
        <v>3.7</v>
      </c>
      <c r="S370">
        <v>2.4</v>
      </c>
      <c r="T370">
        <v>2.4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3.6</v>
      </c>
    </row>
    <row r="371" spans="1:35" x14ac:dyDescent="0.2">
      <c r="A371" t="s">
        <v>232</v>
      </c>
      <c r="B371" t="s">
        <v>231</v>
      </c>
      <c r="C371" t="s">
        <v>60</v>
      </c>
      <c r="D371" t="s">
        <v>15</v>
      </c>
      <c r="E371" t="s">
        <v>6</v>
      </c>
      <c r="F371" t="s">
        <v>16</v>
      </c>
      <c r="H371">
        <v>9.5</v>
      </c>
      <c r="K371">
        <v>6.9</v>
      </c>
      <c r="L371">
        <v>0</v>
      </c>
      <c r="M371">
        <v>11.3</v>
      </c>
      <c r="N371">
        <v>21.8</v>
      </c>
      <c r="O371">
        <v>10.7</v>
      </c>
      <c r="P371">
        <v>6.2</v>
      </c>
      <c r="Q371">
        <v>6.7</v>
      </c>
      <c r="R371">
        <v>7.7</v>
      </c>
      <c r="S371">
        <v>17.899999999999999</v>
      </c>
      <c r="T371">
        <v>15.6</v>
      </c>
      <c r="U371">
        <v>0</v>
      </c>
      <c r="V371">
        <v>12</v>
      </c>
      <c r="W371">
        <v>31.8</v>
      </c>
      <c r="X371">
        <v>35</v>
      </c>
      <c r="Y371">
        <v>55.3</v>
      </c>
      <c r="Z371">
        <v>50</v>
      </c>
      <c r="AA371">
        <v>49.4</v>
      </c>
      <c r="AB371">
        <v>48.5</v>
      </c>
      <c r="AC371">
        <v>53.9</v>
      </c>
      <c r="AD371">
        <v>50.11</v>
      </c>
      <c r="AE371">
        <v>40.869999999999997</v>
      </c>
      <c r="AF371">
        <v>34.78</v>
      </c>
      <c r="AG371">
        <v>51.2</v>
      </c>
    </row>
    <row r="372" spans="1:35" x14ac:dyDescent="0.2">
      <c r="A372" t="s">
        <v>232</v>
      </c>
      <c r="B372" t="s">
        <v>231</v>
      </c>
      <c r="C372" t="s">
        <v>60</v>
      </c>
      <c r="D372" t="s">
        <v>15</v>
      </c>
      <c r="E372" t="s">
        <v>8</v>
      </c>
      <c r="F372" t="s">
        <v>17</v>
      </c>
      <c r="H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5" x14ac:dyDescent="0.2">
      <c r="A373" t="s">
        <v>232</v>
      </c>
      <c r="B373" t="s">
        <v>231</v>
      </c>
      <c r="C373" t="s">
        <v>60</v>
      </c>
      <c r="D373" t="s">
        <v>15</v>
      </c>
      <c r="E373" t="s">
        <v>13</v>
      </c>
      <c r="F373" t="s">
        <v>18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5" x14ac:dyDescent="0.2">
      <c r="A374" t="s">
        <v>232</v>
      </c>
      <c r="B374" t="s">
        <v>231</v>
      </c>
      <c r="C374" t="s">
        <v>60</v>
      </c>
      <c r="D374" t="s">
        <v>19</v>
      </c>
      <c r="E374" t="s">
        <v>6</v>
      </c>
      <c r="F374" t="s">
        <v>20</v>
      </c>
      <c r="J374">
        <v>33.9</v>
      </c>
      <c r="K374">
        <v>2.7</v>
      </c>
      <c r="L374">
        <v>46.8</v>
      </c>
      <c r="M374">
        <v>49.2</v>
      </c>
      <c r="N374">
        <v>69</v>
      </c>
      <c r="O374">
        <v>101.9</v>
      </c>
      <c r="P374">
        <v>102</v>
      </c>
      <c r="Q374">
        <v>144</v>
      </c>
      <c r="R374">
        <v>77.400000000000006</v>
      </c>
      <c r="S374">
        <v>176.4</v>
      </c>
      <c r="T374">
        <v>144</v>
      </c>
      <c r="U374">
        <v>77.099999999999994</v>
      </c>
      <c r="V374">
        <v>44.3</v>
      </c>
      <c r="W374">
        <v>30.6</v>
      </c>
      <c r="X374">
        <v>22.8</v>
      </c>
      <c r="Y374">
        <v>21.3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104.2</v>
      </c>
    </row>
    <row r="375" spans="1:35" x14ac:dyDescent="0.2">
      <c r="A375" t="s">
        <v>232</v>
      </c>
      <c r="B375" t="s">
        <v>231</v>
      </c>
      <c r="C375" t="s">
        <v>61</v>
      </c>
      <c r="D375" t="s">
        <v>5</v>
      </c>
      <c r="E375" t="s">
        <v>6</v>
      </c>
      <c r="F375" t="s">
        <v>7</v>
      </c>
      <c r="G375">
        <v>703.6</v>
      </c>
      <c r="H375">
        <v>458.3</v>
      </c>
      <c r="I375">
        <v>603.6</v>
      </c>
      <c r="J375">
        <v>690.9</v>
      </c>
      <c r="K375">
        <v>403.5</v>
      </c>
      <c r="L375">
        <v>261.5</v>
      </c>
      <c r="M375">
        <v>78.400000000000006</v>
      </c>
      <c r="N375">
        <v>314.7</v>
      </c>
      <c r="O375">
        <v>269.2</v>
      </c>
      <c r="P375">
        <v>320.39999999999998</v>
      </c>
      <c r="Q375">
        <v>271.7</v>
      </c>
      <c r="R375">
        <v>153</v>
      </c>
      <c r="S375">
        <v>230.5</v>
      </c>
      <c r="T375">
        <v>207</v>
      </c>
      <c r="U375">
        <v>229.6</v>
      </c>
      <c r="V375">
        <v>256.3</v>
      </c>
      <c r="W375">
        <v>147.4</v>
      </c>
      <c r="X375">
        <v>132.5</v>
      </c>
      <c r="Y375">
        <v>63</v>
      </c>
      <c r="Z375">
        <v>28.3</v>
      </c>
      <c r="AA375">
        <v>8.1999999999999993</v>
      </c>
      <c r="AB375">
        <v>10.4</v>
      </c>
      <c r="AC375">
        <v>0</v>
      </c>
      <c r="AD375">
        <v>0</v>
      </c>
      <c r="AE375">
        <v>0</v>
      </c>
      <c r="AF375">
        <v>0</v>
      </c>
      <c r="AG375">
        <v>301.39999999999998</v>
      </c>
    </row>
    <row r="376" spans="1:35" x14ac:dyDescent="0.2">
      <c r="A376" t="s">
        <v>232</v>
      </c>
      <c r="B376" t="s">
        <v>231</v>
      </c>
      <c r="C376" t="s">
        <v>61</v>
      </c>
      <c r="D376" t="s">
        <v>5</v>
      </c>
      <c r="E376" t="s">
        <v>8</v>
      </c>
      <c r="F376" t="s">
        <v>9</v>
      </c>
      <c r="G376">
        <v>45</v>
      </c>
      <c r="I376">
        <v>45</v>
      </c>
      <c r="J376">
        <v>45</v>
      </c>
      <c r="K376" s="1">
        <v>53.3</v>
      </c>
      <c r="L376">
        <v>12.2</v>
      </c>
      <c r="M376">
        <v>15.4</v>
      </c>
      <c r="N376" s="1">
        <v>16.5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>
        <v>0</v>
      </c>
      <c r="AD376">
        <v>0</v>
      </c>
      <c r="AE376">
        <v>0</v>
      </c>
      <c r="AF376">
        <v>0</v>
      </c>
      <c r="AG376">
        <v>5.5</v>
      </c>
      <c r="AI376" s="1"/>
    </row>
    <row r="377" spans="1:35" x14ac:dyDescent="0.2">
      <c r="A377" t="s">
        <v>232</v>
      </c>
      <c r="B377" t="s">
        <v>231</v>
      </c>
      <c r="C377" t="s">
        <v>61</v>
      </c>
      <c r="D377" t="s">
        <v>10</v>
      </c>
      <c r="E377" t="s">
        <v>6</v>
      </c>
      <c r="F377" t="s">
        <v>11</v>
      </c>
      <c r="H377">
        <v>0</v>
      </c>
      <c r="K377">
        <v>0</v>
      </c>
      <c r="L377">
        <v>0</v>
      </c>
      <c r="M377">
        <v>0</v>
      </c>
      <c r="N377">
        <v>2.1</v>
      </c>
      <c r="O377">
        <v>0</v>
      </c>
      <c r="P377">
        <v>66.8</v>
      </c>
      <c r="Q377">
        <v>2.9</v>
      </c>
      <c r="R377">
        <v>0</v>
      </c>
      <c r="S377">
        <v>0</v>
      </c>
      <c r="T377">
        <v>0.4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1</v>
      </c>
    </row>
    <row r="378" spans="1:35" x14ac:dyDescent="0.2">
      <c r="A378" t="s">
        <v>232</v>
      </c>
      <c r="B378" t="s">
        <v>231</v>
      </c>
      <c r="C378" t="s">
        <v>61</v>
      </c>
      <c r="D378" t="s">
        <v>10</v>
      </c>
      <c r="E378" t="s">
        <v>8</v>
      </c>
      <c r="F378" t="s">
        <v>12</v>
      </c>
      <c r="H378">
        <v>112.2</v>
      </c>
      <c r="J378">
        <v>0.7</v>
      </c>
      <c r="K378">
        <v>5.3</v>
      </c>
      <c r="L378">
        <v>199.6</v>
      </c>
      <c r="M378">
        <v>125.9</v>
      </c>
      <c r="N378">
        <v>2.8</v>
      </c>
      <c r="O378">
        <v>1.7</v>
      </c>
      <c r="P378">
        <v>0</v>
      </c>
      <c r="Q378">
        <v>0.6</v>
      </c>
      <c r="R378">
        <v>0.6</v>
      </c>
      <c r="S378">
        <v>0.3</v>
      </c>
      <c r="T378">
        <v>0.2</v>
      </c>
      <c r="U378">
        <v>0.2</v>
      </c>
      <c r="V378">
        <v>0.1</v>
      </c>
      <c r="W378">
        <v>4.3</v>
      </c>
      <c r="X378">
        <v>0</v>
      </c>
      <c r="Y378">
        <v>0</v>
      </c>
      <c r="Z378">
        <v>0</v>
      </c>
      <c r="AA378">
        <v>0.1</v>
      </c>
      <c r="AB378">
        <v>0.1</v>
      </c>
      <c r="AC378" s="1">
        <v>0</v>
      </c>
      <c r="AD378" s="1">
        <v>0</v>
      </c>
      <c r="AE378" s="1">
        <v>0</v>
      </c>
      <c r="AF378" s="1">
        <v>0</v>
      </c>
      <c r="AG378" s="1">
        <v>0.5</v>
      </c>
      <c r="AH378" s="1"/>
      <c r="AI378" s="1"/>
    </row>
    <row r="379" spans="1:35" x14ac:dyDescent="0.2">
      <c r="A379" t="s">
        <v>232</v>
      </c>
      <c r="B379" t="s">
        <v>231</v>
      </c>
      <c r="C379" t="s">
        <v>61</v>
      </c>
      <c r="D379" t="s">
        <v>10</v>
      </c>
      <c r="E379" t="s">
        <v>13</v>
      </c>
      <c r="F379" t="s">
        <v>14</v>
      </c>
      <c r="H379">
        <v>0.5</v>
      </c>
      <c r="J379">
        <v>1.2</v>
      </c>
      <c r="K379">
        <v>6.6</v>
      </c>
      <c r="L379">
        <v>1.9</v>
      </c>
      <c r="M379">
        <v>0.6</v>
      </c>
      <c r="N379">
        <v>0.7</v>
      </c>
      <c r="O379">
        <v>0.9</v>
      </c>
      <c r="P379">
        <v>3.1</v>
      </c>
      <c r="Q379">
        <v>2.4</v>
      </c>
      <c r="R379">
        <v>1.9</v>
      </c>
      <c r="S379">
        <v>1.7</v>
      </c>
      <c r="T379">
        <v>1.7</v>
      </c>
      <c r="U379">
        <v>2.8</v>
      </c>
      <c r="V379">
        <v>3.5</v>
      </c>
      <c r="W379">
        <v>2.6</v>
      </c>
      <c r="X379">
        <v>0.8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2</v>
      </c>
    </row>
    <row r="380" spans="1:35" x14ac:dyDescent="0.2">
      <c r="A380" t="s">
        <v>232</v>
      </c>
      <c r="B380" t="s">
        <v>231</v>
      </c>
      <c r="C380" t="s">
        <v>61</v>
      </c>
      <c r="D380" t="s">
        <v>15</v>
      </c>
      <c r="E380" t="s">
        <v>6</v>
      </c>
      <c r="F380" t="s">
        <v>16</v>
      </c>
      <c r="H380">
        <v>6.5</v>
      </c>
      <c r="K380">
        <v>8.4</v>
      </c>
      <c r="L380">
        <v>5.4</v>
      </c>
      <c r="M380">
        <v>3.4</v>
      </c>
      <c r="N380">
        <v>8.3000000000000007</v>
      </c>
      <c r="O380">
        <v>9.9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13.1</v>
      </c>
      <c r="X380">
        <v>0</v>
      </c>
      <c r="Y380">
        <v>0</v>
      </c>
      <c r="Z380">
        <v>0</v>
      </c>
      <c r="AA380">
        <v>20.5</v>
      </c>
      <c r="AB380">
        <v>25.74</v>
      </c>
      <c r="AC380">
        <v>21.24</v>
      </c>
      <c r="AD380">
        <v>32.28</v>
      </c>
      <c r="AE380">
        <v>33.76</v>
      </c>
      <c r="AF380">
        <v>22.03</v>
      </c>
      <c r="AG380">
        <v>23.49</v>
      </c>
    </row>
    <row r="381" spans="1:35" x14ac:dyDescent="0.2">
      <c r="A381" t="s">
        <v>232</v>
      </c>
      <c r="B381" t="s">
        <v>231</v>
      </c>
      <c r="C381" t="s">
        <v>61</v>
      </c>
      <c r="D381" t="s">
        <v>15</v>
      </c>
      <c r="E381" t="s">
        <v>8</v>
      </c>
      <c r="F381" t="s">
        <v>17</v>
      </c>
      <c r="H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5" x14ac:dyDescent="0.2">
      <c r="A382" t="s">
        <v>232</v>
      </c>
      <c r="B382" t="s">
        <v>231</v>
      </c>
      <c r="C382" t="s">
        <v>61</v>
      </c>
      <c r="D382" t="s">
        <v>15</v>
      </c>
      <c r="E382" t="s">
        <v>13</v>
      </c>
      <c r="F382" t="s">
        <v>18</v>
      </c>
      <c r="K382" s="1"/>
      <c r="N382" s="1"/>
      <c r="O382" s="1"/>
      <c r="P382" s="1"/>
      <c r="Q382" s="1"/>
      <c r="R382" s="1"/>
      <c r="S382" s="1"/>
      <c r="T382" s="1"/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I382" s="1"/>
    </row>
    <row r="383" spans="1:35" x14ac:dyDescent="0.2">
      <c r="A383" t="s">
        <v>232</v>
      </c>
      <c r="B383" t="s">
        <v>231</v>
      </c>
      <c r="C383" t="s">
        <v>61</v>
      </c>
      <c r="D383" t="s">
        <v>19</v>
      </c>
      <c r="E383" t="s">
        <v>6</v>
      </c>
      <c r="F383" t="s">
        <v>20</v>
      </c>
      <c r="J383">
        <v>123</v>
      </c>
      <c r="M383">
        <v>74.400000000000006</v>
      </c>
      <c r="N383">
        <v>39.4</v>
      </c>
      <c r="O383" s="1">
        <v>70</v>
      </c>
      <c r="P383">
        <v>64.3</v>
      </c>
      <c r="Q383">
        <v>91.2</v>
      </c>
      <c r="R383">
        <v>122.4</v>
      </c>
      <c r="S383">
        <v>122.4</v>
      </c>
      <c r="T383">
        <v>369.8</v>
      </c>
      <c r="U383">
        <v>40.799999999999997</v>
      </c>
      <c r="V383">
        <v>0</v>
      </c>
      <c r="W383">
        <v>0</v>
      </c>
      <c r="X383">
        <v>153</v>
      </c>
      <c r="Y383">
        <v>51</v>
      </c>
      <c r="Z383">
        <v>122.4</v>
      </c>
      <c r="AA383">
        <v>51</v>
      </c>
      <c r="AB383">
        <v>51</v>
      </c>
      <c r="AC383">
        <v>40.799999999999997</v>
      </c>
      <c r="AD383">
        <v>0</v>
      </c>
      <c r="AE383">
        <v>0</v>
      </c>
      <c r="AF383">
        <v>0</v>
      </c>
      <c r="AG383">
        <v>66.2</v>
      </c>
    </row>
    <row r="384" spans="1:35" x14ac:dyDescent="0.2">
      <c r="A384" t="s">
        <v>232</v>
      </c>
      <c r="B384" t="s">
        <v>231</v>
      </c>
      <c r="C384" t="s">
        <v>62</v>
      </c>
      <c r="D384" t="s">
        <v>5</v>
      </c>
      <c r="E384" t="s">
        <v>6</v>
      </c>
      <c r="F384" t="s">
        <v>7</v>
      </c>
      <c r="G384">
        <v>2362.4</v>
      </c>
      <c r="H384">
        <v>2372.6</v>
      </c>
      <c r="I384">
        <v>2144</v>
      </c>
      <c r="J384">
        <v>1960</v>
      </c>
      <c r="K384">
        <v>2015</v>
      </c>
      <c r="L384">
        <v>1746</v>
      </c>
      <c r="M384">
        <v>1870</v>
      </c>
      <c r="N384">
        <v>1640</v>
      </c>
      <c r="O384">
        <v>1732</v>
      </c>
      <c r="P384">
        <v>1632</v>
      </c>
      <c r="Q384">
        <v>1540</v>
      </c>
      <c r="R384">
        <v>1373.6</v>
      </c>
      <c r="S384">
        <v>1267</v>
      </c>
      <c r="T384">
        <v>1334.8</v>
      </c>
      <c r="U384">
        <v>1294</v>
      </c>
      <c r="V384">
        <v>1102.2</v>
      </c>
      <c r="W384">
        <v>1047.5999999999999</v>
      </c>
      <c r="X384">
        <v>821.2</v>
      </c>
      <c r="Y384">
        <v>593.6</v>
      </c>
      <c r="Z384">
        <v>241.6</v>
      </c>
      <c r="AA384">
        <v>187.8</v>
      </c>
      <c r="AB384">
        <v>202.7</v>
      </c>
      <c r="AC384">
        <v>172.5</v>
      </c>
      <c r="AD384">
        <v>0</v>
      </c>
      <c r="AE384">
        <v>0</v>
      </c>
      <c r="AF384">
        <v>0</v>
      </c>
      <c r="AG384">
        <v>1668</v>
      </c>
    </row>
    <row r="385" spans="1:35" x14ac:dyDescent="0.2">
      <c r="A385" t="s">
        <v>232</v>
      </c>
      <c r="B385" t="s">
        <v>231</v>
      </c>
      <c r="C385" t="s">
        <v>62</v>
      </c>
      <c r="D385" t="s">
        <v>5</v>
      </c>
      <c r="E385" t="s">
        <v>8</v>
      </c>
      <c r="F385" t="s">
        <v>9</v>
      </c>
      <c r="G385">
        <v>3000</v>
      </c>
      <c r="H385">
        <v>2100</v>
      </c>
      <c r="I385">
        <v>2100</v>
      </c>
      <c r="J385">
        <v>1750</v>
      </c>
      <c r="K385">
        <v>4200</v>
      </c>
      <c r="L385">
        <v>4620</v>
      </c>
      <c r="M385">
        <v>680</v>
      </c>
      <c r="N385">
        <v>720</v>
      </c>
      <c r="O385">
        <v>705</v>
      </c>
      <c r="P385">
        <v>690</v>
      </c>
      <c r="Q385">
        <v>860</v>
      </c>
      <c r="R385">
        <v>810</v>
      </c>
      <c r="S385">
        <v>860</v>
      </c>
      <c r="T385">
        <v>790</v>
      </c>
      <c r="U385">
        <v>230</v>
      </c>
      <c r="V385">
        <v>180</v>
      </c>
      <c r="W385">
        <v>193</v>
      </c>
      <c r="X385">
        <v>145</v>
      </c>
      <c r="Y385">
        <v>44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705</v>
      </c>
    </row>
    <row r="386" spans="1:35" x14ac:dyDescent="0.2">
      <c r="A386" t="s">
        <v>232</v>
      </c>
      <c r="B386" t="s">
        <v>231</v>
      </c>
      <c r="C386" t="s">
        <v>62</v>
      </c>
      <c r="D386" t="s">
        <v>10</v>
      </c>
      <c r="E386" t="s">
        <v>6</v>
      </c>
      <c r="F386" t="s">
        <v>11</v>
      </c>
      <c r="H386">
        <v>0</v>
      </c>
      <c r="I386">
        <v>50</v>
      </c>
      <c r="J386">
        <v>50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5" x14ac:dyDescent="0.2">
      <c r="A387" t="s">
        <v>232</v>
      </c>
      <c r="B387" t="s">
        <v>231</v>
      </c>
      <c r="C387" t="s">
        <v>62</v>
      </c>
      <c r="D387" t="s">
        <v>10</v>
      </c>
      <c r="E387" t="s">
        <v>8</v>
      </c>
      <c r="F387" t="s">
        <v>12</v>
      </c>
      <c r="H387">
        <v>220</v>
      </c>
      <c r="I387">
        <v>110</v>
      </c>
      <c r="J387" s="1">
        <v>165</v>
      </c>
      <c r="K387" s="1"/>
      <c r="L387" s="1">
        <v>165</v>
      </c>
      <c r="M387" s="1">
        <v>66</v>
      </c>
      <c r="N387" s="1">
        <v>220</v>
      </c>
      <c r="O387" s="1">
        <v>220</v>
      </c>
      <c r="P387" s="1">
        <v>110</v>
      </c>
      <c r="Q387" s="1">
        <v>55</v>
      </c>
      <c r="R387" s="1">
        <v>33</v>
      </c>
      <c r="S387" s="1">
        <v>27.5</v>
      </c>
      <c r="T387" s="1">
        <v>11</v>
      </c>
      <c r="U387" s="1">
        <v>11</v>
      </c>
      <c r="V387" s="1">
        <v>13</v>
      </c>
      <c r="W387" s="1">
        <v>12.1</v>
      </c>
      <c r="X387" s="1">
        <v>5.5</v>
      </c>
      <c r="Y387" s="1">
        <v>5.5</v>
      </c>
      <c r="Z387" s="1">
        <v>0</v>
      </c>
      <c r="AA387" s="1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38.5</v>
      </c>
      <c r="AI387" s="1"/>
    </row>
    <row r="388" spans="1:35" x14ac:dyDescent="0.2">
      <c r="A388" t="s">
        <v>232</v>
      </c>
      <c r="B388" t="s">
        <v>231</v>
      </c>
      <c r="C388" t="s">
        <v>62</v>
      </c>
      <c r="D388" t="s">
        <v>10</v>
      </c>
      <c r="E388" t="s">
        <v>13</v>
      </c>
      <c r="F388" t="s">
        <v>14</v>
      </c>
      <c r="H388">
        <v>50</v>
      </c>
      <c r="I388">
        <v>50</v>
      </c>
      <c r="J388" s="1">
        <v>0</v>
      </c>
      <c r="K388">
        <v>7</v>
      </c>
      <c r="L388">
        <v>10</v>
      </c>
      <c r="M388" s="1">
        <v>20</v>
      </c>
      <c r="N388" s="1">
        <v>30.5</v>
      </c>
      <c r="O388" s="1">
        <v>38</v>
      </c>
      <c r="P388" s="1">
        <v>35</v>
      </c>
      <c r="Q388">
        <v>33</v>
      </c>
      <c r="R388">
        <v>25</v>
      </c>
      <c r="S388" s="1">
        <v>20</v>
      </c>
      <c r="T388" s="1">
        <v>15</v>
      </c>
      <c r="U388" s="1">
        <v>19</v>
      </c>
      <c r="V388" s="1">
        <v>18</v>
      </c>
      <c r="W388" s="1">
        <v>17.5</v>
      </c>
      <c r="X388" s="1">
        <v>15</v>
      </c>
      <c r="Y388">
        <v>12.5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26</v>
      </c>
      <c r="AI388" s="1"/>
    </row>
    <row r="389" spans="1:35" x14ac:dyDescent="0.2">
      <c r="A389" t="s">
        <v>232</v>
      </c>
      <c r="B389" t="s">
        <v>231</v>
      </c>
      <c r="C389" t="s">
        <v>62</v>
      </c>
      <c r="D389" t="s">
        <v>15</v>
      </c>
      <c r="E389" t="s">
        <v>6</v>
      </c>
      <c r="F389" t="s">
        <v>16</v>
      </c>
      <c r="H389">
        <v>0</v>
      </c>
      <c r="I389">
        <v>22</v>
      </c>
      <c r="J389">
        <v>2.8</v>
      </c>
      <c r="L389">
        <v>11</v>
      </c>
      <c r="M389">
        <v>11</v>
      </c>
      <c r="N389">
        <v>0</v>
      </c>
      <c r="O389">
        <v>59.7</v>
      </c>
      <c r="P389">
        <v>66</v>
      </c>
      <c r="Q389">
        <v>88</v>
      </c>
      <c r="R389">
        <v>99</v>
      </c>
      <c r="S389">
        <v>151.80000000000001</v>
      </c>
      <c r="T389">
        <v>121.5</v>
      </c>
      <c r="U389">
        <v>120.1</v>
      </c>
      <c r="V389">
        <v>111.5</v>
      </c>
      <c r="W389">
        <v>155</v>
      </c>
      <c r="X389">
        <v>173.5</v>
      </c>
      <c r="Y389">
        <v>256</v>
      </c>
      <c r="Z389">
        <v>433.2</v>
      </c>
      <c r="AA389">
        <v>352.4</v>
      </c>
      <c r="AB389">
        <v>396.6</v>
      </c>
      <c r="AC389">
        <v>375.9</v>
      </c>
      <c r="AD389">
        <v>355.58</v>
      </c>
      <c r="AE389">
        <v>513.78</v>
      </c>
      <c r="AF389">
        <v>297</v>
      </c>
      <c r="AG389">
        <v>386.3</v>
      </c>
    </row>
    <row r="390" spans="1:35" x14ac:dyDescent="0.2">
      <c r="A390" t="s">
        <v>232</v>
      </c>
      <c r="B390" t="s">
        <v>231</v>
      </c>
      <c r="C390" t="s">
        <v>62</v>
      </c>
      <c r="D390" t="s">
        <v>15</v>
      </c>
      <c r="E390" t="s">
        <v>8</v>
      </c>
      <c r="F390" t="s">
        <v>17</v>
      </c>
      <c r="H390">
        <v>0</v>
      </c>
      <c r="I390">
        <v>0</v>
      </c>
      <c r="J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 s="1">
        <v>0</v>
      </c>
      <c r="Y390" s="1">
        <v>0</v>
      </c>
      <c r="Z390" s="1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5" x14ac:dyDescent="0.2">
      <c r="A391" t="s">
        <v>232</v>
      </c>
      <c r="B391" t="s">
        <v>231</v>
      </c>
      <c r="C391" t="s">
        <v>62</v>
      </c>
      <c r="D391" t="s">
        <v>15</v>
      </c>
      <c r="E391" t="s">
        <v>13</v>
      </c>
      <c r="F391" t="s">
        <v>18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5" x14ac:dyDescent="0.2">
      <c r="A392" t="s">
        <v>232</v>
      </c>
      <c r="B392" t="s">
        <v>231</v>
      </c>
      <c r="C392" t="s">
        <v>62</v>
      </c>
      <c r="D392" t="s">
        <v>19</v>
      </c>
      <c r="E392" t="s">
        <v>6</v>
      </c>
      <c r="F392" t="s">
        <v>20</v>
      </c>
      <c r="J392">
        <v>55.2</v>
      </c>
      <c r="K392">
        <v>54</v>
      </c>
      <c r="L392">
        <v>48</v>
      </c>
      <c r="M392">
        <v>90</v>
      </c>
      <c r="N392">
        <v>270</v>
      </c>
      <c r="O392">
        <v>190.2</v>
      </c>
      <c r="P392">
        <v>252</v>
      </c>
      <c r="Q392">
        <v>240</v>
      </c>
      <c r="R392">
        <v>409.2</v>
      </c>
      <c r="S392">
        <v>420</v>
      </c>
      <c r="T392">
        <v>432</v>
      </c>
      <c r="U392">
        <v>270</v>
      </c>
      <c r="V392">
        <v>238</v>
      </c>
      <c r="W392">
        <v>219</v>
      </c>
      <c r="X392">
        <v>188.4</v>
      </c>
      <c r="Y392">
        <v>180</v>
      </c>
      <c r="Z392">
        <v>186</v>
      </c>
      <c r="AA392">
        <v>186</v>
      </c>
      <c r="AB392">
        <v>190.2</v>
      </c>
      <c r="AC392">
        <v>157.19999999999999</v>
      </c>
      <c r="AD392">
        <v>133.19999999999999</v>
      </c>
      <c r="AE392">
        <v>116.4</v>
      </c>
      <c r="AF392">
        <v>55.2</v>
      </c>
      <c r="AG392">
        <v>238.1</v>
      </c>
    </row>
    <row r="393" spans="1:35" x14ac:dyDescent="0.2">
      <c r="A393" t="s">
        <v>232</v>
      </c>
      <c r="B393" t="s">
        <v>231</v>
      </c>
      <c r="C393" t="s">
        <v>63</v>
      </c>
      <c r="D393" t="s">
        <v>5</v>
      </c>
      <c r="E393" t="s">
        <v>6</v>
      </c>
      <c r="F393" t="s">
        <v>7</v>
      </c>
      <c r="G393">
        <v>331.8</v>
      </c>
      <c r="H393">
        <v>384</v>
      </c>
      <c r="J393">
        <v>423.4</v>
      </c>
      <c r="K393">
        <v>644.70000000000005</v>
      </c>
      <c r="L393">
        <v>398.2</v>
      </c>
      <c r="M393">
        <v>255.7</v>
      </c>
      <c r="N393">
        <v>329.7</v>
      </c>
      <c r="O393">
        <v>312.10000000000002</v>
      </c>
      <c r="P393">
        <v>277.8</v>
      </c>
      <c r="Q393">
        <v>194.6</v>
      </c>
      <c r="R393">
        <v>109.5</v>
      </c>
      <c r="S393">
        <v>99.1</v>
      </c>
      <c r="T393">
        <v>116.9</v>
      </c>
      <c r="U393">
        <v>101.6</v>
      </c>
      <c r="V393">
        <v>97.5</v>
      </c>
      <c r="W393">
        <v>75.599999999999994</v>
      </c>
      <c r="X393">
        <v>119.2</v>
      </c>
      <c r="Y393">
        <v>64.400000000000006</v>
      </c>
      <c r="Z393">
        <v>34.700000000000003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306.5</v>
      </c>
    </row>
    <row r="394" spans="1:35" x14ac:dyDescent="0.2">
      <c r="A394" t="s">
        <v>232</v>
      </c>
      <c r="B394" t="s">
        <v>231</v>
      </c>
      <c r="C394" t="s">
        <v>63</v>
      </c>
      <c r="D394" t="s">
        <v>5</v>
      </c>
      <c r="E394" t="s">
        <v>8</v>
      </c>
      <c r="F394" t="s">
        <v>9</v>
      </c>
      <c r="G394">
        <v>3.7</v>
      </c>
      <c r="K394">
        <v>1.1000000000000001</v>
      </c>
      <c r="L394">
        <v>1.1000000000000001</v>
      </c>
      <c r="M394">
        <v>1.1000000000000001</v>
      </c>
      <c r="N394">
        <v>1.1000000000000001</v>
      </c>
      <c r="O394">
        <v>1.1000000000000001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0.7</v>
      </c>
    </row>
    <row r="395" spans="1:35" x14ac:dyDescent="0.2">
      <c r="A395" t="s">
        <v>232</v>
      </c>
      <c r="B395" t="s">
        <v>231</v>
      </c>
      <c r="C395" t="s">
        <v>63</v>
      </c>
      <c r="D395" t="s">
        <v>10</v>
      </c>
      <c r="E395" t="s">
        <v>6</v>
      </c>
      <c r="F395" t="s">
        <v>11</v>
      </c>
      <c r="H395">
        <v>0</v>
      </c>
      <c r="K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5" x14ac:dyDescent="0.2">
      <c r="A396" t="s">
        <v>232</v>
      </c>
      <c r="B396" t="s">
        <v>231</v>
      </c>
      <c r="C396" t="s">
        <v>63</v>
      </c>
      <c r="D396" t="s">
        <v>10</v>
      </c>
      <c r="E396" t="s">
        <v>8</v>
      </c>
      <c r="F396" t="s">
        <v>12</v>
      </c>
      <c r="H396">
        <v>0</v>
      </c>
      <c r="K396">
        <v>0</v>
      </c>
      <c r="L396">
        <v>67.900000000000006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0.1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5" x14ac:dyDescent="0.2">
      <c r="A397" t="s">
        <v>232</v>
      </c>
      <c r="B397" t="s">
        <v>231</v>
      </c>
      <c r="C397" t="s">
        <v>63</v>
      </c>
      <c r="D397" t="s">
        <v>10</v>
      </c>
      <c r="E397" t="s">
        <v>13</v>
      </c>
      <c r="F397" t="s">
        <v>14</v>
      </c>
      <c r="H397">
        <v>0</v>
      </c>
      <c r="K397">
        <v>0</v>
      </c>
      <c r="L397">
        <v>8.1999999999999993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5" x14ac:dyDescent="0.2">
      <c r="A398" t="s">
        <v>232</v>
      </c>
      <c r="B398" t="s">
        <v>231</v>
      </c>
      <c r="C398" t="s">
        <v>63</v>
      </c>
      <c r="D398" t="s">
        <v>15</v>
      </c>
      <c r="E398" t="s">
        <v>6</v>
      </c>
      <c r="F398" t="s">
        <v>16</v>
      </c>
      <c r="H398">
        <v>4.4000000000000004</v>
      </c>
      <c r="K398">
        <v>6</v>
      </c>
      <c r="L398">
        <v>3.7</v>
      </c>
      <c r="M398">
        <v>2.4</v>
      </c>
      <c r="N398">
        <v>3.1</v>
      </c>
      <c r="O398">
        <v>3.2</v>
      </c>
      <c r="P398">
        <v>5.9</v>
      </c>
      <c r="Q398">
        <v>4.0999999999999996</v>
      </c>
      <c r="R398">
        <v>5.2</v>
      </c>
      <c r="S398">
        <v>8.6</v>
      </c>
      <c r="T398">
        <v>4.3</v>
      </c>
      <c r="U398">
        <v>6.5</v>
      </c>
      <c r="V398">
        <v>7.7</v>
      </c>
      <c r="W398">
        <v>5.5</v>
      </c>
      <c r="X398">
        <v>19.5</v>
      </c>
      <c r="Y398">
        <v>20.399999999999999</v>
      </c>
      <c r="Z398">
        <v>16.7</v>
      </c>
      <c r="AA398">
        <v>25.4</v>
      </c>
      <c r="AB398">
        <v>11.9</v>
      </c>
      <c r="AC398">
        <v>11.5</v>
      </c>
      <c r="AD398">
        <v>9.5500000000000007</v>
      </c>
      <c r="AE398">
        <v>9.32</v>
      </c>
      <c r="AF398">
        <v>8.08</v>
      </c>
      <c r="AG398">
        <v>11.7</v>
      </c>
    </row>
    <row r="399" spans="1:35" x14ac:dyDescent="0.2">
      <c r="A399" t="s">
        <v>232</v>
      </c>
      <c r="B399" t="s">
        <v>231</v>
      </c>
      <c r="C399" t="s">
        <v>63</v>
      </c>
      <c r="D399" t="s">
        <v>15</v>
      </c>
      <c r="E399" t="s">
        <v>8</v>
      </c>
      <c r="F399" t="s">
        <v>17</v>
      </c>
      <c r="H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5" x14ac:dyDescent="0.2">
      <c r="A400" t="s">
        <v>232</v>
      </c>
      <c r="B400" t="s">
        <v>231</v>
      </c>
      <c r="C400" t="s">
        <v>63</v>
      </c>
      <c r="D400" t="s">
        <v>15</v>
      </c>
      <c r="E400" t="s">
        <v>13</v>
      </c>
      <c r="F400" t="s">
        <v>18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2">
      <c r="A401" t="s">
        <v>232</v>
      </c>
      <c r="B401" t="s">
        <v>231</v>
      </c>
      <c r="C401" t="s">
        <v>63</v>
      </c>
      <c r="D401" t="s">
        <v>19</v>
      </c>
      <c r="E401" t="s">
        <v>6</v>
      </c>
      <c r="F401" t="s">
        <v>20</v>
      </c>
      <c r="J401">
        <v>2.2999999999999998</v>
      </c>
      <c r="K401">
        <v>2.2999999999999998</v>
      </c>
      <c r="L401">
        <v>2.6</v>
      </c>
      <c r="M401">
        <v>2</v>
      </c>
      <c r="N401">
        <v>2.5</v>
      </c>
      <c r="O401">
        <v>2.1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1.4</v>
      </c>
    </row>
    <row r="402" spans="1:33" x14ac:dyDescent="0.2">
      <c r="A402" t="s">
        <v>232</v>
      </c>
      <c r="B402" t="s">
        <v>231</v>
      </c>
      <c r="C402" t="s">
        <v>64</v>
      </c>
      <c r="D402" t="s">
        <v>5</v>
      </c>
      <c r="E402" t="s">
        <v>6</v>
      </c>
      <c r="F402" t="s">
        <v>7</v>
      </c>
      <c r="G402">
        <v>16.8</v>
      </c>
      <c r="H402">
        <v>17.899999999999999</v>
      </c>
      <c r="I402">
        <v>20</v>
      </c>
      <c r="J402">
        <v>20.2</v>
      </c>
      <c r="K402">
        <v>19.899999999999999</v>
      </c>
      <c r="L402">
        <v>20.399999999999999</v>
      </c>
      <c r="M402">
        <v>22.3</v>
      </c>
      <c r="N402">
        <v>30.1</v>
      </c>
      <c r="O402">
        <v>32.1</v>
      </c>
      <c r="P402">
        <v>32.200000000000003</v>
      </c>
      <c r="Q402">
        <v>31.4</v>
      </c>
      <c r="R402">
        <v>21.4</v>
      </c>
      <c r="S402">
        <v>23.2</v>
      </c>
      <c r="T402">
        <v>23.8</v>
      </c>
      <c r="U402">
        <v>17.5</v>
      </c>
      <c r="V402">
        <v>13.6</v>
      </c>
      <c r="W402">
        <v>10</v>
      </c>
      <c r="X402">
        <v>8.1</v>
      </c>
      <c r="Y402">
        <v>4.5999999999999996</v>
      </c>
      <c r="Z402">
        <v>4.5999999999999996</v>
      </c>
      <c r="AA402">
        <v>2.2999999999999998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31.5</v>
      </c>
    </row>
    <row r="403" spans="1:33" x14ac:dyDescent="0.2">
      <c r="A403" t="s">
        <v>232</v>
      </c>
      <c r="B403" t="s">
        <v>231</v>
      </c>
      <c r="C403" t="s">
        <v>64</v>
      </c>
      <c r="D403" t="s">
        <v>5</v>
      </c>
      <c r="E403" t="s">
        <v>8</v>
      </c>
      <c r="F403" t="s">
        <v>9</v>
      </c>
      <c r="G403">
        <v>5</v>
      </c>
      <c r="H403">
        <v>5</v>
      </c>
      <c r="I403">
        <v>22</v>
      </c>
      <c r="J403">
        <v>22</v>
      </c>
      <c r="K403">
        <v>25</v>
      </c>
      <c r="L403">
        <v>26</v>
      </c>
      <c r="M403">
        <v>28</v>
      </c>
      <c r="N403">
        <v>27</v>
      </c>
      <c r="O403">
        <v>27</v>
      </c>
      <c r="P403">
        <v>31</v>
      </c>
      <c r="Q403">
        <v>29</v>
      </c>
      <c r="R403">
        <v>15</v>
      </c>
      <c r="S403">
        <v>25</v>
      </c>
      <c r="T403">
        <v>20</v>
      </c>
      <c r="U403">
        <v>10</v>
      </c>
      <c r="V403">
        <v>6</v>
      </c>
      <c r="W403">
        <v>4</v>
      </c>
      <c r="X403">
        <v>2</v>
      </c>
      <c r="Y403">
        <v>1</v>
      </c>
      <c r="Z403">
        <v>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28.3</v>
      </c>
    </row>
    <row r="404" spans="1:33" x14ac:dyDescent="0.2">
      <c r="A404" t="s">
        <v>232</v>
      </c>
      <c r="B404" t="s">
        <v>231</v>
      </c>
      <c r="C404" t="s">
        <v>64</v>
      </c>
      <c r="D404" t="s">
        <v>10</v>
      </c>
      <c r="E404" t="s">
        <v>6</v>
      </c>
      <c r="F404" t="s">
        <v>11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2">
      <c r="A405" t="s">
        <v>232</v>
      </c>
      <c r="B405" t="s">
        <v>231</v>
      </c>
      <c r="C405" t="s">
        <v>64</v>
      </c>
      <c r="D405" t="s">
        <v>10</v>
      </c>
      <c r="E405" t="s">
        <v>8</v>
      </c>
      <c r="F405" t="s">
        <v>12</v>
      </c>
      <c r="G405">
        <v>1.1000000000000001</v>
      </c>
      <c r="H405">
        <v>1.1000000000000001</v>
      </c>
      <c r="I405">
        <v>1.1000000000000001</v>
      </c>
      <c r="J405">
        <v>1.1000000000000001</v>
      </c>
      <c r="K405">
        <v>1.1000000000000001</v>
      </c>
      <c r="L405">
        <v>1.1000000000000001</v>
      </c>
      <c r="M405">
        <v>1.4</v>
      </c>
      <c r="N405">
        <v>1.7</v>
      </c>
      <c r="O405">
        <v>1.7</v>
      </c>
      <c r="P405">
        <v>1.8</v>
      </c>
      <c r="Q405">
        <v>1.9</v>
      </c>
      <c r="R405">
        <v>1.5</v>
      </c>
      <c r="S405">
        <v>1.2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1.5</v>
      </c>
    </row>
    <row r="406" spans="1:33" x14ac:dyDescent="0.2">
      <c r="A406" t="s">
        <v>232</v>
      </c>
      <c r="B406" t="s">
        <v>231</v>
      </c>
      <c r="C406" t="s">
        <v>64</v>
      </c>
      <c r="D406" t="s">
        <v>10</v>
      </c>
      <c r="E406" t="s">
        <v>13</v>
      </c>
      <c r="F406" t="s">
        <v>14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2">
      <c r="A407" t="s">
        <v>232</v>
      </c>
      <c r="B407" t="s">
        <v>231</v>
      </c>
      <c r="C407" t="s">
        <v>64</v>
      </c>
      <c r="D407" t="s">
        <v>15</v>
      </c>
      <c r="E407" t="s">
        <v>6</v>
      </c>
      <c r="F407" t="s">
        <v>16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0.3</v>
      </c>
      <c r="U407">
        <v>0.4</v>
      </c>
      <c r="V407">
        <v>0.3</v>
      </c>
      <c r="W407">
        <v>0.4</v>
      </c>
      <c r="X407">
        <v>4.2</v>
      </c>
      <c r="Y407">
        <v>4.5</v>
      </c>
      <c r="Z407">
        <v>5</v>
      </c>
      <c r="AA407">
        <v>5.8</v>
      </c>
      <c r="AB407">
        <v>6.22</v>
      </c>
      <c r="AC407">
        <v>6.4</v>
      </c>
      <c r="AD407">
        <v>5.67</v>
      </c>
      <c r="AE407">
        <v>5.39</v>
      </c>
      <c r="AF407">
        <v>5.12</v>
      </c>
      <c r="AG407">
        <v>6.31</v>
      </c>
    </row>
    <row r="408" spans="1:33" x14ac:dyDescent="0.2">
      <c r="A408" t="s">
        <v>232</v>
      </c>
      <c r="B408" t="s">
        <v>231</v>
      </c>
      <c r="C408" t="s">
        <v>64</v>
      </c>
      <c r="D408" t="s">
        <v>15</v>
      </c>
      <c r="E408" t="s">
        <v>8</v>
      </c>
      <c r="F408" t="s">
        <v>17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2">
      <c r="A409" t="s">
        <v>232</v>
      </c>
      <c r="B409" t="s">
        <v>231</v>
      </c>
      <c r="C409" t="s">
        <v>64</v>
      </c>
      <c r="D409" t="s">
        <v>15</v>
      </c>
      <c r="E409" t="s">
        <v>13</v>
      </c>
      <c r="F409" t="s">
        <v>18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2">
      <c r="A410" t="s">
        <v>232</v>
      </c>
      <c r="B410" t="s">
        <v>231</v>
      </c>
      <c r="C410" t="s">
        <v>64</v>
      </c>
      <c r="D410" t="s">
        <v>19</v>
      </c>
      <c r="E410" t="s">
        <v>6</v>
      </c>
      <c r="F410" t="s">
        <v>20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2">
      <c r="A411" t="s">
        <v>232</v>
      </c>
      <c r="B411" t="s">
        <v>231</v>
      </c>
      <c r="C411" t="s">
        <v>65</v>
      </c>
      <c r="D411" t="s">
        <v>5</v>
      </c>
      <c r="E411" t="s">
        <v>6</v>
      </c>
      <c r="F411" t="s">
        <v>7</v>
      </c>
      <c r="G411">
        <v>19.8</v>
      </c>
      <c r="H411">
        <v>3.6</v>
      </c>
      <c r="J411">
        <v>1.7</v>
      </c>
      <c r="N411">
        <v>48.8</v>
      </c>
      <c r="O411">
        <v>34.299999999999997</v>
      </c>
      <c r="P411">
        <v>40.299999999999997</v>
      </c>
      <c r="Q411">
        <v>25.5</v>
      </c>
      <c r="R411">
        <v>25.2</v>
      </c>
      <c r="S411">
        <v>48.8</v>
      </c>
      <c r="X411">
        <v>30.2</v>
      </c>
      <c r="Y411">
        <v>4.2</v>
      </c>
      <c r="Z411">
        <v>3.1</v>
      </c>
      <c r="AA411">
        <v>2.8</v>
      </c>
      <c r="AB411">
        <v>2.1</v>
      </c>
      <c r="AC411">
        <v>0</v>
      </c>
      <c r="AD411">
        <v>0</v>
      </c>
      <c r="AE411">
        <v>0</v>
      </c>
      <c r="AF411">
        <v>0</v>
      </c>
      <c r="AG411">
        <v>41.1</v>
      </c>
    </row>
    <row r="412" spans="1:33" x14ac:dyDescent="0.2">
      <c r="A412" t="s">
        <v>232</v>
      </c>
      <c r="B412" t="s">
        <v>231</v>
      </c>
      <c r="C412" t="s">
        <v>65</v>
      </c>
      <c r="D412" t="s">
        <v>5</v>
      </c>
      <c r="E412" t="s">
        <v>8</v>
      </c>
      <c r="F412" t="s">
        <v>9</v>
      </c>
      <c r="G412">
        <v>3</v>
      </c>
      <c r="H412">
        <v>0.3</v>
      </c>
      <c r="J412">
        <v>0.3</v>
      </c>
      <c r="N412">
        <v>1.5</v>
      </c>
      <c r="O412">
        <v>5.3</v>
      </c>
      <c r="P412">
        <v>0.2</v>
      </c>
      <c r="Q412">
        <v>0</v>
      </c>
      <c r="R412">
        <v>0</v>
      </c>
      <c r="S412">
        <v>0</v>
      </c>
      <c r="X412">
        <v>0.3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2.2999999999999998</v>
      </c>
    </row>
    <row r="413" spans="1:33" x14ac:dyDescent="0.2">
      <c r="A413" t="s">
        <v>232</v>
      </c>
      <c r="B413" t="s">
        <v>231</v>
      </c>
      <c r="C413" t="s">
        <v>65</v>
      </c>
      <c r="D413" t="s">
        <v>10</v>
      </c>
      <c r="E413" t="s">
        <v>6</v>
      </c>
      <c r="F413" t="s">
        <v>11</v>
      </c>
      <c r="G413">
        <v>0</v>
      </c>
      <c r="H413">
        <v>0</v>
      </c>
      <c r="J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2">
      <c r="A414" t="s">
        <v>232</v>
      </c>
      <c r="B414" t="s">
        <v>231</v>
      </c>
      <c r="C414" t="s">
        <v>65</v>
      </c>
      <c r="D414" t="s">
        <v>10</v>
      </c>
      <c r="E414" t="s">
        <v>8</v>
      </c>
      <c r="F414" t="s">
        <v>12</v>
      </c>
      <c r="G414">
        <v>1.1000000000000001</v>
      </c>
      <c r="H414">
        <v>2.2000000000000002</v>
      </c>
      <c r="J414">
        <v>1.1000000000000001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2">
      <c r="A415" t="s">
        <v>232</v>
      </c>
      <c r="B415" t="s">
        <v>231</v>
      </c>
      <c r="C415" t="s">
        <v>65</v>
      </c>
      <c r="D415" t="s">
        <v>10</v>
      </c>
      <c r="E415" t="s">
        <v>13</v>
      </c>
      <c r="F415" t="s">
        <v>14</v>
      </c>
      <c r="G415">
        <v>0</v>
      </c>
      <c r="H415">
        <v>0</v>
      </c>
      <c r="J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2">
      <c r="A416" t="s">
        <v>232</v>
      </c>
      <c r="B416" t="s">
        <v>231</v>
      </c>
      <c r="C416" t="s">
        <v>65</v>
      </c>
      <c r="D416" t="s">
        <v>15</v>
      </c>
      <c r="E416" t="s">
        <v>6</v>
      </c>
      <c r="F416" t="s">
        <v>16</v>
      </c>
      <c r="G416">
        <v>1.1000000000000001</v>
      </c>
      <c r="H416">
        <v>0.7</v>
      </c>
      <c r="J416">
        <v>0.2</v>
      </c>
      <c r="N416">
        <v>2.6</v>
      </c>
      <c r="O416">
        <v>2.7</v>
      </c>
      <c r="P416">
        <v>2.2000000000000002</v>
      </c>
      <c r="Q416">
        <v>1.3</v>
      </c>
      <c r="R416">
        <v>1.3</v>
      </c>
      <c r="S416">
        <v>2.6</v>
      </c>
      <c r="X416">
        <v>0.8</v>
      </c>
      <c r="Y416">
        <v>0.9</v>
      </c>
      <c r="Z416">
        <v>0.9</v>
      </c>
      <c r="AA416">
        <v>1</v>
      </c>
      <c r="AB416">
        <v>1.05</v>
      </c>
      <c r="AC416">
        <v>1.1200000000000001</v>
      </c>
      <c r="AD416">
        <v>0.96</v>
      </c>
      <c r="AE416">
        <v>1.01</v>
      </c>
      <c r="AF416">
        <v>1.02</v>
      </c>
      <c r="AG416">
        <v>1.0900000000000001</v>
      </c>
    </row>
    <row r="417" spans="1:33" x14ac:dyDescent="0.2">
      <c r="A417" t="s">
        <v>232</v>
      </c>
      <c r="B417" t="s">
        <v>231</v>
      </c>
      <c r="C417" t="s">
        <v>65</v>
      </c>
      <c r="D417" t="s">
        <v>15</v>
      </c>
      <c r="E417" t="s">
        <v>8</v>
      </c>
      <c r="F417" t="s">
        <v>17</v>
      </c>
      <c r="G417">
        <v>0</v>
      </c>
      <c r="H417">
        <v>0</v>
      </c>
      <c r="J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2">
      <c r="A418" t="s">
        <v>232</v>
      </c>
      <c r="B418" t="s">
        <v>231</v>
      </c>
      <c r="C418" t="s">
        <v>65</v>
      </c>
      <c r="D418" t="s">
        <v>15</v>
      </c>
      <c r="E418" t="s">
        <v>13</v>
      </c>
      <c r="F418" t="s">
        <v>18</v>
      </c>
      <c r="G418">
        <v>0</v>
      </c>
      <c r="H418">
        <v>0</v>
      </c>
      <c r="J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2">
      <c r="A419" t="s">
        <v>232</v>
      </c>
      <c r="B419" t="s">
        <v>231</v>
      </c>
      <c r="C419" t="s">
        <v>65</v>
      </c>
      <c r="D419" t="s">
        <v>19</v>
      </c>
      <c r="E419" t="s">
        <v>6</v>
      </c>
      <c r="F419" t="s">
        <v>20</v>
      </c>
      <c r="G419">
        <v>0.3</v>
      </c>
      <c r="H419">
        <v>0.2</v>
      </c>
      <c r="J419">
        <v>0</v>
      </c>
      <c r="N419">
        <v>1.1000000000000001</v>
      </c>
      <c r="O419">
        <v>0.9</v>
      </c>
      <c r="P419">
        <v>0</v>
      </c>
      <c r="Q419">
        <v>0</v>
      </c>
      <c r="R419">
        <v>0</v>
      </c>
      <c r="S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0.5</v>
      </c>
    </row>
    <row r="420" spans="1:33" x14ac:dyDescent="0.2">
      <c r="A420" t="s">
        <v>232</v>
      </c>
      <c r="B420" t="s">
        <v>231</v>
      </c>
      <c r="C420" t="s">
        <v>66</v>
      </c>
      <c r="D420" t="s">
        <v>5</v>
      </c>
      <c r="E420" t="s">
        <v>6</v>
      </c>
      <c r="F420" t="s">
        <v>7</v>
      </c>
      <c r="G420">
        <v>36.5</v>
      </c>
      <c r="H420">
        <v>33</v>
      </c>
      <c r="N420">
        <v>32.5</v>
      </c>
      <c r="O420">
        <v>33.799999999999997</v>
      </c>
      <c r="P420">
        <v>35.1</v>
      </c>
      <c r="Q420">
        <v>38.200000000000003</v>
      </c>
      <c r="R420">
        <v>39.200000000000003</v>
      </c>
      <c r="S420">
        <v>39.200000000000003</v>
      </c>
      <c r="T420">
        <v>34.6</v>
      </c>
      <c r="U420">
        <v>30</v>
      </c>
      <c r="V420">
        <v>28</v>
      </c>
      <c r="W420">
        <v>16</v>
      </c>
      <c r="X420">
        <v>15</v>
      </c>
      <c r="Y420">
        <v>12.9</v>
      </c>
      <c r="Z420">
        <v>4.9000000000000004</v>
      </c>
      <c r="AA420">
        <v>4.3</v>
      </c>
      <c r="AB420">
        <v>2.1</v>
      </c>
      <c r="AC420">
        <v>0</v>
      </c>
      <c r="AD420">
        <v>0</v>
      </c>
      <c r="AE420">
        <v>0</v>
      </c>
      <c r="AF420">
        <v>0</v>
      </c>
      <c r="AG420">
        <v>33.799999999999997</v>
      </c>
    </row>
    <row r="421" spans="1:33" x14ac:dyDescent="0.2">
      <c r="A421" t="s">
        <v>232</v>
      </c>
      <c r="B421" t="s">
        <v>231</v>
      </c>
      <c r="C421" t="s">
        <v>66</v>
      </c>
      <c r="D421" t="s">
        <v>5</v>
      </c>
      <c r="E421" t="s">
        <v>8</v>
      </c>
      <c r="F421" t="s">
        <v>9</v>
      </c>
      <c r="G421">
        <v>15</v>
      </c>
      <c r="N421">
        <v>3</v>
      </c>
      <c r="O421">
        <v>0.2</v>
      </c>
      <c r="P421">
        <v>0.1</v>
      </c>
      <c r="Q421">
        <v>0</v>
      </c>
      <c r="R421">
        <v>0.9</v>
      </c>
      <c r="S421">
        <v>0.9</v>
      </c>
      <c r="T421">
        <v>0.9</v>
      </c>
      <c r="U421">
        <v>0.9</v>
      </c>
      <c r="V421">
        <v>0.9</v>
      </c>
      <c r="W421">
        <v>0.5</v>
      </c>
      <c r="X421">
        <v>0.4</v>
      </c>
      <c r="Y421">
        <v>0.1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1.1000000000000001</v>
      </c>
    </row>
    <row r="422" spans="1:33" x14ac:dyDescent="0.2">
      <c r="A422" t="s">
        <v>232</v>
      </c>
      <c r="B422" t="s">
        <v>231</v>
      </c>
      <c r="C422" t="s">
        <v>66</v>
      </c>
      <c r="D422" t="s">
        <v>10</v>
      </c>
      <c r="E422" t="s">
        <v>6</v>
      </c>
      <c r="F422" t="s">
        <v>11</v>
      </c>
      <c r="H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2">
      <c r="A423" t="s">
        <v>232</v>
      </c>
      <c r="B423" t="s">
        <v>231</v>
      </c>
      <c r="C423" t="s">
        <v>66</v>
      </c>
      <c r="D423" t="s">
        <v>10</v>
      </c>
      <c r="E423" t="s">
        <v>8</v>
      </c>
      <c r="F423" t="s">
        <v>12</v>
      </c>
      <c r="H423">
        <v>1.7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4.4000000000000004</v>
      </c>
      <c r="U423">
        <v>43.3</v>
      </c>
      <c r="V423">
        <v>0</v>
      </c>
      <c r="W423">
        <v>0</v>
      </c>
      <c r="X423">
        <v>0</v>
      </c>
      <c r="Y423">
        <v>0.1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2">
      <c r="A424" t="s">
        <v>232</v>
      </c>
      <c r="B424" t="s">
        <v>231</v>
      </c>
      <c r="C424" t="s">
        <v>66</v>
      </c>
      <c r="D424" t="s">
        <v>10</v>
      </c>
      <c r="E424" t="s">
        <v>13</v>
      </c>
      <c r="F424" t="s">
        <v>14</v>
      </c>
      <c r="H424">
        <v>0.7</v>
      </c>
      <c r="N424">
        <v>0.5</v>
      </c>
      <c r="O424">
        <v>0.5</v>
      </c>
      <c r="P424">
        <v>0.5</v>
      </c>
      <c r="Q424">
        <v>0.5</v>
      </c>
      <c r="R424">
        <v>0.5</v>
      </c>
      <c r="S424">
        <v>0.5</v>
      </c>
      <c r="T424">
        <v>0.4</v>
      </c>
      <c r="U424">
        <v>0.4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0.5</v>
      </c>
    </row>
    <row r="425" spans="1:33" x14ac:dyDescent="0.2">
      <c r="A425" t="s">
        <v>232</v>
      </c>
      <c r="B425" t="s">
        <v>231</v>
      </c>
      <c r="C425" t="s">
        <v>66</v>
      </c>
      <c r="D425" t="s">
        <v>15</v>
      </c>
      <c r="E425" t="s">
        <v>6</v>
      </c>
      <c r="F425" t="s">
        <v>16</v>
      </c>
      <c r="H425">
        <v>0</v>
      </c>
      <c r="J425" s="1"/>
      <c r="K425" s="1"/>
      <c r="N425">
        <v>0</v>
      </c>
      <c r="O425">
        <v>0</v>
      </c>
      <c r="P425">
        <v>0</v>
      </c>
      <c r="Q425">
        <v>1.5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11</v>
      </c>
      <c r="AD425">
        <v>11.28</v>
      </c>
      <c r="AE425">
        <v>10.8</v>
      </c>
      <c r="AF425">
        <v>5.46</v>
      </c>
      <c r="AG425">
        <v>5.5</v>
      </c>
    </row>
    <row r="426" spans="1:33" x14ac:dyDescent="0.2">
      <c r="A426" t="s">
        <v>232</v>
      </c>
      <c r="B426" t="s">
        <v>231</v>
      </c>
      <c r="C426" t="s">
        <v>66</v>
      </c>
      <c r="D426" t="s">
        <v>15</v>
      </c>
      <c r="E426" t="s">
        <v>8</v>
      </c>
      <c r="F426" t="s">
        <v>17</v>
      </c>
      <c r="H426">
        <v>0</v>
      </c>
      <c r="J426" s="1"/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2">
      <c r="A427" t="s">
        <v>232</v>
      </c>
      <c r="B427" t="s">
        <v>231</v>
      </c>
      <c r="C427" t="s">
        <v>66</v>
      </c>
      <c r="D427" t="s">
        <v>15</v>
      </c>
      <c r="E427" t="s">
        <v>13</v>
      </c>
      <c r="F427" t="s">
        <v>18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2">
      <c r="A428" t="s">
        <v>232</v>
      </c>
      <c r="B428" t="s">
        <v>231</v>
      </c>
      <c r="C428" t="s">
        <v>66</v>
      </c>
      <c r="D428" t="s">
        <v>19</v>
      </c>
      <c r="E428" t="s">
        <v>6</v>
      </c>
      <c r="F428" t="s">
        <v>20</v>
      </c>
      <c r="J428">
        <v>12.6</v>
      </c>
      <c r="N428">
        <v>12.6</v>
      </c>
      <c r="O428">
        <v>13.2</v>
      </c>
      <c r="P428">
        <v>15</v>
      </c>
      <c r="Q428">
        <v>21.6</v>
      </c>
      <c r="R428">
        <v>15.6</v>
      </c>
      <c r="S428">
        <v>17.399999999999999</v>
      </c>
      <c r="T428">
        <v>14.4</v>
      </c>
      <c r="U428">
        <v>12</v>
      </c>
      <c r="V428">
        <v>10.8</v>
      </c>
      <c r="W428">
        <v>7.2</v>
      </c>
      <c r="X428">
        <v>6.6</v>
      </c>
      <c r="Y428">
        <v>0</v>
      </c>
      <c r="Z428">
        <v>0.1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15.6</v>
      </c>
    </row>
    <row r="429" spans="1:33" x14ac:dyDescent="0.2">
      <c r="A429" t="s">
        <v>232</v>
      </c>
      <c r="B429" t="s">
        <v>231</v>
      </c>
      <c r="C429" t="s">
        <v>257</v>
      </c>
      <c r="D429" t="s">
        <v>5</v>
      </c>
      <c r="E429" t="s">
        <v>6</v>
      </c>
      <c r="F429" t="s">
        <v>7</v>
      </c>
      <c r="G429">
        <v>266.3</v>
      </c>
      <c r="H429">
        <v>215.1</v>
      </c>
      <c r="I429">
        <v>205.8</v>
      </c>
      <c r="J429">
        <v>46.7</v>
      </c>
      <c r="K429">
        <v>20.7</v>
      </c>
      <c r="L429">
        <v>24.7</v>
      </c>
      <c r="M429">
        <v>28.3</v>
      </c>
      <c r="N429">
        <v>241.1</v>
      </c>
      <c r="O429">
        <v>241.3</v>
      </c>
      <c r="P429">
        <v>241.7</v>
      </c>
      <c r="Q429">
        <v>246.9</v>
      </c>
      <c r="R429">
        <v>48.6</v>
      </c>
      <c r="S429">
        <v>65.599999999999994</v>
      </c>
      <c r="T429">
        <v>86.9</v>
      </c>
      <c r="U429">
        <v>98.5</v>
      </c>
      <c r="V429">
        <v>108.2</v>
      </c>
      <c r="W429">
        <v>97.2</v>
      </c>
      <c r="X429">
        <v>88.2</v>
      </c>
      <c r="Y429">
        <v>84.6</v>
      </c>
      <c r="Z429">
        <v>79.5</v>
      </c>
      <c r="AA429">
        <v>20</v>
      </c>
      <c r="AB429">
        <v>5.6</v>
      </c>
      <c r="AC429">
        <v>0</v>
      </c>
      <c r="AD429">
        <v>0</v>
      </c>
      <c r="AE429">
        <v>0</v>
      </c>
      <c r="AG429">
        <v>241.4</v>
      </c>
    </row>
    <row r="430" spans="1:33" x14ac:dyDescent="0.2">
      <c r="A430" t="s">
        <v>232</v>
      </c>
      <c r="B430" t="s">
        <v>231</v>
      </c>
      <c r="C430" t="s">
        <v>257</v>
      </c>
      <c r="D430" t="s">
        <v>5</v>
      </c>
      <c r="E430" t="s">
        <v>8</v>
      </c>
      <c r="F430" t="s">
        <v>9</v>
      </c>
      <c r="G430">
        <v>81</v>
      </c>
      <c r="H430">
        <v>67.8</v>
      </c>
      <c r="I430">
        <v>61.2</v>
      </c>
      <c r="J430">
        <v>11.4</v>
      </c>
      <c r="K430">
        <v>11.4</v>
      </c>
      <c r="L430">
        <v>13.2</v>
      </c>
      <c r="M430">
        <v>15</v>
      </c>
      <c r="N430">
        <v>16.8</v>
      </c>
      <c r="O430">
        <v>17.7</v>
      </c>
      <c r="P430">
        <v>18.600000000000001</v>
      </c>
      <c r="Q430">
        <v>19.5</v>
      </c>
      <c r="R430">
        <v>20.399999999999999</v>
      </c>
      <c r="S430">
        <v>21.3</v>
      </c>
      <c r="T430">
        <v>23.4</v>
      </c>
      <c r="U430">
        <v>24.5</v>
      </c>
      <c r="V430">
        <v>25.7</v>
      </c>
      <c r="W430">
        <v>23.4</v>
      </c>
      <c r="X430">
        <v>20.100000000000001</v>
      </c>
      <c r="Y430">
        <v>18.8</v>
      </c>
      <c r="Z430">
        <v>13.2</v>
      </c>
      <c r="AA430">
        <v>0</v>
      </c>
      <c r="AB430">
        <v>0</v>
      </c>
      <c r="AC430">
        <v>0</v>
      </c>
      <c r="AD430">
        <v>0</v>
      </c>
      <c r="AE430">
        <v>0</v>
      </c>
      <c r="AG430">
        <v>17.7</v>
      </c>
    </row>
    <row r="431" spans="1:33" x14ac:dyDescent="0.2">
      <c r="A431" t="s">
        <v>232</v>
      </c>
      <c r="B431" t="s">
        <v>231</v>
      </c>
      <c r="C431" t="s">
        <v>257</v>
      </c>
      <c r="D431" t="s">
        <v>10</v>
      </c>
      <c r="E431" t="s">
        <v>6</v>
      </c>
      <c r="F431" t="s">
        <v>11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G431">
        <v>0</v>
      </c>
    </row>
    <row r="432" spans="1:33" x14ac:dyDescent="0.2">
      <c r="A432" t="s">
        <v>232</v>
      </c>
      <c r="B432" t="s">
        <v>231</v>
      </c>
      <c r="C432" t="s">
        <v>257</v>
      </c>
      <c r="D432" t="s">
        <v>10</v>
      </c>
      <c r="E432" t="s">
        <v>8</v>
      </c>
      <c r="F432" t="s">
        <v>12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G432">
        <v>0</v>
      </c>
    </row>
    <row r="433" spans="1:33" x14ac:dyDescent="0.2">
      <c r="A433" t="s">
        <v>232</v>
      </c>
      <c r="B433" t="s">
        <v>231</v>
      </c>
      <c r="C433" t="s">
        <v>257</v>
      </c>
      <c r="D433" t="s">
        <v>10</v>
      </c>
      <c r="E433" t="s">
        <v>13</v>
      </c>
      <c r="F433" t="s">
        <v>14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G433">
        <v>0</v>
      </c>
    </row>
    <row r="434" spans="1:33" x14ac:dyDescent="0.2">
      <c r="A434" t="s">
        <v>232</v>
      </c>
      <c r="B434" t="s">
        <v>231</v>
      </c>
      <c r="C434" t="s">
        <v>257</v>
      </c>
      <c r="D434" t="s">
        <v>15</v>
      </c>
      <c r="E434" t="s">
        <v>6</v>
      </c>
      <c r="F434" t="s">
        <v>16</v>
      </c>
      <c r="G434">
        <v>2.9</v>
      </c>
      <c r="H434">
        <v>0.7</v>
      </c>
      <c r="I434">
        <v>0.4</v>
      </c>
      <c r="J434">
        <v>0.1</v>
      </c>
      <c r="K434">
        <v>0.1</v>
      </c>
      <c r="L434">
        <v>0.3</v>
      </c>
      <c r="M434">
        <v>0.5</v>
      </c>
      <c r="N434">
        <v>0.4</v>
      </c>
      <c r="O434">
        <v>0.4</v>
      </c>
      <c r="P434">
        <v>0.5</v>
      </c>
      <c r="Q434">
        <v>0.5</v>
      </c>
      <c r="R434">
        <v>0.6</v>
      </c>
      <c r="S434">
        <v>0.8</v>
      </c>
      <c r="T434">
        <v>0.9</v>
      </c>
      <c r="U434">
        <v>1.1000000000000001</v>
      </c>
      <c r="V434">
        <v>1.2</v>
      </c>
      <c r="W434">
        <v>1.5</v>
      </c>
      <c r="X434">
        <v>3.6</v>
      </c>
      <c r="Y434">
        <v>3.9</v>
      </c>
      <c r="Z434">
        <v>4.3</v>
      </c>
      <c r="AA434">
        <v>4.7</v>
      </c>
      <c r="AB434">
        <v>44.9</v>
      </c>
      <c r="AC434">
        <v>45.3</v>
      </c>
      <c r="AD434">
        <v>45.2</v>
      </c>
      <c r="AE434">
        <v>17.63</v>
      </c>
      <c r="AG434">
        <v>45.1</v>
      </c>
    </row>
    <row r="435" spans="1:33" x14ac:dyDescent="0.2">
      <c r="A435" t="s">
        <v>232</v>
      </c>
      <c r="B435" t="s">
        <v>231</v>
      </c>
      <c r="C435" t="s">
        <v>257</v>
      </c>
      <c r="D435" t="s">
        <v>15</v>
      </c>
      <c r="E435" t="s">
        <v>8</v>
      </c>
      <c r="F435" t="s">
        <v>17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G435">
        <v>0</v>
      </c>
    </row>
    <row r="436" spans="1:33" x14ac:dyDescent="0.2">
      <c r="A436" t="s">
        <v>232</v>
      </c>
      <c r="B436" t="s">
        <v>231</v>
      </c>
      <c r="C436" t="s">
        <v>257</v>
      </c>
      <c r="D436" t="s">
        <v>15</v>
      </c>
      <c r="E436" t="s">
        <v>13</v>
      </c>
      <c r="F436" t="s">
        <v>18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G436">
        <v>0</v>
      </c>
    </row>
    <row r="437" spans="1:33" x14ac:dyDescent="0.2">
      <c r="A437" t="s">
        <v>232</v>
      </c>
      <c r="B437" t="s">
        <v>231</v>
      </c>
      <c r="C437" t="s">
        <v>257</v>
      </c>
      <c r="D437" t="s">
        <v>19</v>
      </c>
      <c r="E437" t="s">
        <v>6</v>
      </c>
      <c r="F437" t="s">
        <v>20</v>
      </c>
      <c r="G437">
        <v>3</v>
      </c>
      <c r="H437">
        <v>3.1</v>
      </c>
      <c r="I437">
        <v>2.2000000000000002</v>
      </c>
      <c r="J437">
        <v>0.5</v>
      </c>
      <c r="K437">
        <v>0</v>
      </c>
      <c r="L437">
        <v>0</v>
      </c>
      <c r="M437">
        <v>1.2</v>
      </c>
      <c r="N437">
        <v>1.8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G437">
        <v>0.5</v>
      </c>
    </row>
    <row r="438" spans="1:33" x14ac:dyDescent="0.2">
      <c r="A438" t="s">
        <v>232</v>
      </c>
      <c r="B438" t="s">
        <v>231</v>
      </c>
      <c r="C438" t="s">
        <v>67</v>
      </c>
      <c r="D438" t="s">
        <v>5</v>
      </c>
      <c r="E438" t="s">
        <v>6</v>
      </c>
      <c r="F438" t="s">
        <v>7</v>
      </c>
      <c r="G438">
        <v>16.8</v>
      </c>
      <c r="H438">
        <v>40.1</v>
      </c>
      <c r="I438">
        <v>37.799999999999997</v>
      </c>
      <c r="J438">
        <v>42.1</v>
      </c>
      <c r="K438">
        <v>8.5</v>
      </c>
      <c r="L438">
        <v>7.4</v>
      </c>
      <c r="M438">
        <v>0.1</v>
      </c>
      <c r="N438">
        <v>59.8</v>
      </c>
      <c r="O438">
        <v>26.7</v>
      </c>
      <c r="P438">
        <v>13.7</v>
      </c>
      <c r="Q438">
        <v>13.1</v>
      </c>
      <c r="R438">
        <v>9.4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33.4</v>
      </c>
    </row>
    <row r="439" spans="1:33" x14ac:dyDescent="0.2">
      <c r="A439" t="s">
        <v>232</v>
      </c>
      <c r="B439" t="s">
        <v>231</v>
      </c>
      <c r="C439" t="s">
        <v>67</v>
      </c>
      <c r="D439" t="s">
        <v>5</v>
      </c>
      <c r="E439" t="s">
        <v>8</v>
      </c>
      <c r="F439" t="s">
        <v>9</v>
      </c>
      <c r="G439">
        <v>3.7</v>
      </c>
      <c r="I439">
        <v>3.7</v>
      </c>
      <c r="J439">
        <v>12.3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2">
      <c r="A440" t="s">
        <v>232</v>
      </c>
      <c r="B440" t="s">
        <v>231</v>
      </c>
      <c r="C440" t="s">
        <v>67</v>
      </c>
      <c r="D440" t="s">
        <v>10</v>
      </c>
      <c r="E440" t="s">
        <v>6</v>
      </c>
      <c r="F440" t="s">
        <v>11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2">
      <c r="A441" t="s">
        <v>232</v>
      </c>
      <c r="B441" t="s">
        <v>231</v>
      </c>
      <c r="C441" t="s">
        <v>67</v>
      </c>
      <c r="D441" t="s">
        <v>10</v>
      </c>
      <c r="E441" t="s">
        <v>8</v>
      </c>
      <c r="F441" t="s">
        <v>12</v>
      </c>
      <c r="H441">
        <v>0.2</v>
      </c>
      <c r="I441">
        <v>0.2</v>
      </c>
      <c r="J441">
        <v>0.2</v>
      </c>
      <c r="K441">
        <v>0</v>
      </c>
      <c r="L441">
        <v>0</v>
      </c>
      <c r="M441">
        <v>0</v>
      </c>
      <c r="N441">
        <v>0</v>
      </c>
      <c r="O441">
        <v>0.1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2">
      <c r="A442" t="s">
        <v>232</v>
      </c>
      <c r="B442" t="s">
        <v>231</v>
      </c>
      <c r="C442" t="s">
        <v>67</v>
      </c>
      <c r="D442" t="s">
        <v>10</v>
      </c>
      <c r="E442" t="s">
        <v>13</v>
      </c>
      <c r="F442" t="s">
        <v>14</v>
      </c>
      <c r="H442">
        <v>0.1</v>
      </c>
      <c r="I442">
        <v>0.1</v>
      </c>
      <c r="J442">
        <v>0.6</v>
      </c>
      <c r="K442">
        <v>1.3</v>
      </c>
      <c r="L442">
        <v>0.6</v>
      </c>
      <c r="M442">
        <v>0.8</v>
      </c>
      <c r="N442">
        <v>0.4</v>
      </c>
      <c r="O442">
        <v>0.2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2">
      <c r="A443" t="s">
        <v>232</v>
      </c>
      <c r="B443" t="s">
        <v>231</v>
      </c>
      <c r="C443" t="s">
        <v>67</v>
      </c>
      <c r="D443" t="s">
        <v>15</v>
      </c>
      <c r="E443" t="s">
        <v>6</v>
      </c>
      <c r="F443" t="s">
        <v>16</v>
      </c>
      <c r="H443">
        <v>0</v>
      </c>
      <c r="K443">
        <v>0</v>
      </c>
      <c r="M443">
        <v>0</v>
      </c>
      <c r="N443">
        <v>1.1000000000000001</v>
      </c>
      <c r="O443">
        <v>1.5</v>
      </c>
      <c r="P443">
        <v>0</v>
      </c>
      <c r="Q443">
        <v>2.4</v>
      </c>
      <c r="R443">
        <v>1</v>
      </c>
      <c r="S443">
        <v>1.6</v>
      </c>
      <c r="T443">
        <v>1.3</v>
      </c>
      <c r="U443">
        <v>5</v>
      </c>
      <c r="V443">
        <v>0.1</v>
      </c>
      <c r="W443">
        <v>3.9</v>
      </c>
      <c r="X443">
        <v>5.0999999999999996</v>
      </c>
      <c r="Y443">
        <v>4.7</v>
      </c>
      <c r="Z443">
        <v>4.0999999999999996</v>
      </c>
      <c r="AA443">
        <v>4.7</v>
      </c>
      <c r="AB443">
        <v>7.6</v>
      </c>
      <c r="AC443">
        <v>9.1999999999999993</v>
      </c>
      <c r="AD443">
        <v>14.46</v>
      </c>
      <c r="AE443">
        <v>14.37</v>
      </c>
      <c r="AF443">
        <v>7.67</v>
      </c>
      <c r="AG443">
        <v>8.5</v>
      </c>
    </row>
    <row r="444" spans="1:33" x14ac:dyDescent="0.2">
      <c r="A444" t="s">
        <v>232</v>
      </c>
      <c r="B444" t="s">
        <v>231</v>
      </c>
      <c r="C444" t="s">
        <v>67</v>
      </c>
      <c r="D444" t="s">
        <v>15</v>
      </c>
      <c r="E444" t="s">
        <v>8</v>
      </c>
      <c r="F444" t="s">
        <v>17</v>
      </c>
      <c r="H444">
        <v>0</v>
      </c>
      <c r="K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2">
      <c r="A445" t="s">
        <v>232</v>
      </c>
      <c r="B445" t="s">
        <v>231</v>
      </c>
      <c r="C445" t="s">
        <v>67</v>
      </c>
      <c r="D445" t="s">
        <v>15</v>
      </c>
      <c r="E445" t="s">
        <v>13</v>
      </c>
      <c r="F445" t="s">
        <v>18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2">
      <c r="A446" t="s">
        <v>232</v>
      </c>
      <c r="B446" t="s">
        <v>231</v>
      </c>
      <c r="C446" t="s">
        <v>67</v>
      </c>
      <c r="D446" t="s">
        <v>19</v>
      </c>
      <c r="E446" t="s">
        <v>6</v>
      </c>
      <c r="F446" t="s">
        <v>20</v>
      </c>
      <c r="J446">
        <v>0</v>
      </c>
      <c r="N446">
        <v>1.4</v>
      </c>
      <c r="O446">
        <v>1.3</v>
      </c>
      <c r="P446">
        <v>0</v>
      </c>
      <c r="Q446">
        <v>0</v>
      </c>
      <c r="R446">
        <v>1</v>
      </c>
      <c r="S446">
        <v>0.9</v>
      </c>
      <c r="T446">
        <v>1.2</v>
      </c>
      <c r="U446">
        <v>0.3</v>
      </c>
      <c r="V446">
        <v>1.5</v>
      </c>
      <c r="W446">
        <v>1.6</v>
      </c>
      <c r="X446">
        <v>0.9</v>
      </c>
      <c r="Y446">
        <v>0.7</v>
      </c>
      <c r="Z446">
        <v>0.4</v>
      </c>
      <c r="AA446">
        <v>0.1</v>
      </c>
      <c r="AB446">
        <v>0</v>
      </c>
      <c r="AC446">
        <v>0</v>
      </c>
      <c r="AD446">
        <v>0</v>
      </c>
      <c r="AE446">
        <v>0.1</v>
      </c>
      <c r="AF446">
        <v>0</v>
      </c>
      <c r="AG446">
        <v>0.7</v>
      </c>
    </row>
    <row r="447" spans="1:33" x14ac:dyDescent="0.2">
      <c r="A447" t="s">
        <v>232</v>
      </c>
      <c r="B447" t="s">
        <v>231</v>
      </c>
      <c r="C447" t="s">
        <v>68</v>
      </c>
      <c r="D447" t="s">
        <v>5</v>
      </c>
      <c r="E447" t="s">
        <v>6</v>
      </c>
      <c r="F447" t="s">
        <v>7</v>
      </c>
      <c r="G447">
        <v>12.4</v>
      </c>
      <c r="H447">
        <v>12.5</v>
      </c>
      <c r="J447">
        <v>9.9</v>
      </c>
      <c r="L447">
        <v>12.6</v>
      </c>
      <c r="M447">
        <v>12</v>
      </c>
      <c r="N447">
        <v>7.3</v>
      </c>
      <c r="O447">
        <v>11.5</v>
      </c>
      <c r="P447">
        <v>12</v>
      </c>
      <c r="Q447">
        <v>12</v>
      </c>
      <c r="R447">
        <v>7.8</v>
      </c>
      <c r="S447">
        <v>13.7</v>
      </c>
      <c r="T447">
        <v>6.4</v>
      </c>
      <c r="U447">
        <v>5</v>
      </c>
      <c r="V447">
        <v>5</v>
      </c>
      <c r="W447">
        <v>4.5</v>
      </c>
      <c r="X447">
        <v>2.1</v>
      </c>
      <c r="Y447">
        <v>1.2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10.3</v>
      </c>
    </row>
    <row r="448" spans="1:33" x14ac:dyDescent="0.2">
      <c r="A448" t="s">
        <v>232</v>
      </c>
      <c r="B448" t="s">
        <v>231</v>
      </c>
      <c r="C448" t="s">
        <v>68</v>
      </c>
      <c r="D448" t="s">
        <v>5</v>
      </c>
      <c r="E448" t="s">
        <v>8</v>
      </c>
      <c r="F448" t="s">
        <v>9</v>
      </c>
      <c r="G448">
        <v>0</v>
      </c>
      <c r="H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2">
      <c r="A449" t="s">
        <v>232</v>
      </c>
      <c r="B449" t="s">
        <v>231</v>
      </c>
      <c r="C449" t="s">
        <v>68</v>
      </c>
      <c r="D449" t="s">
        <v>10</v>
      </c>
      <c r="E449" t="s">
        <v>6</v>
      </c>
      <c r="F449" t="s">
        <v>11</v>
      </c>
      <c r="H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2">
      <c r="A450" t="s">
        <v>232</v>
      </c>
      <c r="B450" t="s">
        <v>231</v>
      </c>
      <c r="C450" t="s">
        <v>68</v>
      </c>
      <c r="D450" t="s">
        <v>10</v>
      </c>
      <c r="E450" t="s">
        <v>8</v>
      </c>
      <c r="F450" t="s">
        <v>12</v>
      </c>
      <c r="H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2">
      <c r="A451" t="s">
        <v>232</v>
      </c>
      <c r="B451" t="s">
        <v>231</v>
      </c>
      <c r="C451" t="s">
        <v>68</v>
      </c>
      <c r="D451" t="s">
        <v>10</v>
      </c>
      <c r="E451" t="s">
        <v>13</v>
      </c>
      <c r="F451" t="s">
        <v>14</v>
      </c>
      <c r="H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2">
      <c r="A452" t="s">
        <v>232</v>
      </c>
      <c r="B452" t="s">
        <v>231</v>
      </c>
      <c r="C452" t="s">
        <v>68</v>
      </c>
      <c r="D452" t="s">
        <v>15</v>
      </c>
      <c r="E452" t="s">
        <v>6</v>
      </c>
      <c r="F452" t="s">
        <v>16</v>
      </c>
      <c r="G452">
        <v>0.7</v>
      </c>
      <c r="H452">
        <v>1.4</v>
      </c>
      <c r="J452">
        <v>0.5</v>
      </c>
      <c r="L452">
        <v>1.6</v>
      </c>
      <c r="M452">
        <v>1.6</v>
      </c>
      <c r="N452">
        <v>2</v>
      </c>
      <c r="O452">
        <v>2</v>
      </c>
      <c r="P452">
        <v>2</v>
      </c>
      <c r="Q452">
        <v>2</v>
      </c>
      <c r="R452">
        <v>1.9</v>
      </c>
      <c r="S452">
        <v>2.5</v>
      </c>
      <c r="T452">
        <v>2</v>
      </c>
      <c r="U452">
        <v>1.9</v>
      </c>
      <c r="V452">
        <v>1.9</v>
      </c>
      <c r="W452">
        <v>1.7</v>
      </c>
      <c r="X452">
        <v>1.5</v>
      </c>
      <c r="Y452">
        <v>3.3</v>
      </c>
      <c r="Z452">
        <v>4.0999999999999996</v>
      </c>
      <c r="AA452">
        <v>5.2</v>
      </c>
      <c r="AB452">
        <v>29.7</v>
      </c>
      <c r="AC452">
        <v>30.6</v>
      </c>
      <c r="AD452">
        <v>45.95</v>
      </c>
      <c r="AE452">
        <v>30.25</v>
      </c>
      <c r="AF452">
        <v>28.6</v>
      </c>
      <c r="AG452">
        <v>30.2</v>
      </c>
    </row>
    <row r="453" spans="1:33" x14ac:dyDescent="0.2">
      <c r="A453" t="s">
        <v>232</v>
      </c>
      <c r="B453" t="s">
        <v>231</v>
      </c>
      <c r="C453" t="s">
        <v>68</v>
      </c>
      <c r="D453" t="s">
        <v>15</v>
      </c>
      <c r="E453" t="s">
        <v>8</v>
      </c>
      <c r="F453" t="s">
        <v>17</v>
      </c>
      <c r="G453">
        <v>0</v>
      </c>
      <c r="H453">
        <v>0</v>
      </c>
      <c r="J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2">
      <c r="A454" t="s">
        <v>232</v>
      </c>
      <c r="B454" t="s">
        <v>231</v>
      </c>
      <c r="C454" t="s">
        <v>68</v>
      </c>
      <c r="D454" t="s">
        <v>15</v>
      </c>
      <c r="E454" t="s">
        <v>13</v>
      </c>
      <c r="F454" t="s">
        <v>18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2">
      <c r="A455" t="s">
        <v>232</v>
      </c>
      <c r="B455" t="s">
        <v>231</v>
      </c>
      <c r="C455" t="s">
        <v>68</v>
      </c>
      <c r="D455" t="s">
        <v>19</v>
      </c>
      <c r="E455" t="s">
        <v>6</v>
      </c>
      <c r="F455" t="s">
        <v>20</v>
      </c>
      <c r="H455">
        <v>0</v>
      </c>
      <c r="J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2">
      <c r="A456" t="s">
        <v>232</v>
      </c>
      <c r="B456" t="s">
        <v>231</v>
      </c>
      <c r="C456" t="s">
        <v>69</v>
      </c>
      <c r="D456" t="s">
        <v>5</v>
      </c>
      <c r="E456" t="s">
        <v>6</v>
      </c>
      <c r="F456" t="s">
        <v>7</v>
      </c>
      <c r="G456">
        <v>6.5</v>
      </c>
      <c r="H456">
        <v>6.7</v>
      </c>
      <c r="I456">
        <v>15</v>
      </c>
      <c r="J456">
        <v>11.4</v>
      </c>
      <c r="K456">
        <v>12.2</v>
      </c>
      <c r="L456">
        <v>21</v>
      </c>
      <c r="M456">
        <v>22.8</v>
      </c>
      <c r="N456">
        <v>22.7</v>
      </c>
      <c r="O456">
        <v>20.6</v>
      </c>
      <c r="P456">
        <v>28</v>
      </c>
      <c r="Q456">
        <v>10.9</v>
      </c>
      <c r="R456">
        <v>6.9</v>
      </c>
      <c r="S456">
        <v>6.1</v>
      </c>
      <c r="T456">
        <v>5.8</v>
      </c>
      <c r="U456">
        <v>4.7</v>
      </c>
      <c r="V456">
        <v>5.0999999999999996</v>
      </c>
      <c r="W456">
        <v>0.2</v>
      </c>
      <c r="X456">
        <v>0.7</v>
      </c>
      <c r="Y456">
        <v>1</v>
      </c>
      <c r="Z456">
        <v>0.6</v>
      </c>
      <c r="AA456">
        <v>0.4</v>
      </c>
      <c r="AB456">
        <v>0.1</v>
      </c>
      <c r="AC456">
        <v>0</v>
      </c>
      <c r="AD456">
        <v>0</v>
      </c>
      <c r="AE456">
        <v>0</v>
      </c>
      <c r="AF456">
        <v>0</v>
      </c>
      <c r="AG456">
        <v>23.8</v>
      </c>
    </row>
    <row r="457" spans="1:33" x14ac:dyDescent="0.2">
      <c r="A457" t="s">
        <v>232</v>
      </c>
      <c r="B457" t="s">
        <v>231</v>
      </c>
      <c r="C457" t="s">
        <v>69</v>
      </c>
      <c r="D457" t="s">
        <v>5</v>
      </c>
      <c r="E457" t="s">
        <v>8</v>
      </c>
      <c r="F457" t="s">
        <v>9</v>
      </c>
      <c r="G457">
        <v>1.5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2">
      <c r="A458" t="s">
        <v>232</v>
      </c>
      <c r="B458" t="s">
        <v>231</v>
      </c>
      <c r="C458" t="s">
        <v>69</v>
      </c>
      <c r="D458" t="s">
        <v>10</v>
      </c>
      <c r="E458" t="s">
        <v>6</v>
      </c>
      <c r="F458" t="s">
        <v>11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2">
      <c r="A459" t="s">
        <v>232</v>
      </c>
      <c r="B459" t="s">
        <v>231</v>
      </c>
      <c r="C459" t="s">
        <v>69</v>
      </c>
      <c r="D459" t="s">
        <v>10</v>
      </c>
      <c r="E459" t="s">
        <v>8</v>
      </c>
      <c r="F459" t="s">
        <v>12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2">
      <c r="A460" t="s">
        <v>232</v>
      </c>
      <c r="B460" t="s">
        <v>231</v>
      </c>
      <c r="C460" t="s">
        <v>69</v>
      </c>
      <c r="D460" t="s">
        <v>10</v>
      </c>
      <c r="E460" t="s">
        <v>13</v>
      </c>
      <c r="F460" t="s">
        <v>14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2">
      <c r="A461" t="s">
        <v>232</v>
      </c>
      <c r="B461" t="s">
        <v>231</v>
      </c>
      <c r="C461" t="s">
        <v>69</v>
      </c>
      <c r="D461" t="s">
        <v>15</v>
      </c>
      <c r="E461" t="s">
        <v>6</v>
      </c>
      <c r="F461" t="s">
        <v>16</v>
      </c>
      <c r="H461">
        <v>0</v>
      </c>
      <c r="I461">
        <v>0</v>
      </c>
      <c r="J461">
        <v>0.2</v>
      </c>
      <c r="K461">
        <v>0.2</v>
      </c>
      <c r="L461">
        <v>0.4</v>
      </c>
      <c r="M461">
        <v>0.3</v>
      </c>
      <c r="N461">
        <v>2</v>
      </c>
      <c r="O461">
        <v>0.4</v>
      </c>
      <c r="P461">
        <v>0.4</v>
      </c>
      <c r="Q461">
        <v>0.2</v>
      </c>
      <c r="R461">
        <v>0.1</v>
      </c>
      <c r="S461">
        <v>0.1</v>
      </c>
      <c r="T461">
        <v>0.1</v>
      </c>
      <c r="U461">
        <v>0.2</v>
      </c>
      <c r="V461">
        <v>0.2</v>
      </c>
      <c r="W461">
        <v>0</v>
      </c>
      <c r="X461">
        <v>0.2</v>
      </c>
      <c r="Y461">
        <v>0.1</v>
      </c>
      <c r="Z461">
        <v>0.1</v>
      </c>
      <c r="AA461">
        <v>0.1</v>
      </c>
      <c r="AB461">
        <v>1.5</v>
      </c>
      <c r="AC461">
        <v>1.5</v>
      </c>
      <c r="AD461">
        <v>0.98</v>
      </c>
      <c r="AE461">
        <v>1.91</v>
      </c>
      <c r="AF461">
        <v>0.86</v>
      </c>
      <c r="AG461">
        <v>1.5</v>
      </c>
    </row>
    <row r="462" spans="1:33" x14ac:dyDescent="0.2">
      <c r="A462" t="s">
        <v>232</v>
      </c>
      <c r="B462" t="s">
        <v>231</v>
      </c>
      <c r="C462" t="s">
        <v>69</v>
      </c>
      <c r="D462" t="s">
        <v>15</v>
      </c>
      <c r="E462" t="s">
        <v>8</v>
      </c>
      <c r="F462" t="s">
        <v>17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2">
      <c r="A463" t="s">
        <v>232</v>
      </c>
      <c r="B463" t="s">
        <v>231</v>
      </c>
      <c r="C463" t="s">
        <v>69</v>
      </c>
      <c r="D463" t="s">
        <v>15</v>
      </c>
      <c r="E463" t="s">
        <v>13</v>
      </c>
      <c r="F463" t="s">
        <v>18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2">
      <c r="A464" t="s">
        <v>232</v>
      </c>
      <c r="B464" t="s">
        <v>231</v>
      </c>
      <c r="C464" t="s">
        <v>69</v>
      </c>
      <c r="D464" t="s">
        <v>19</v>
      </c>
      <c r="E464" t="s">
        <v>6</v>
      </c>
      <c r="F464" t="s">
        <v>20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s="1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2">
      <c r="A465" t="s">
        <v>232</v>
      </c>
      <c r="B465" t="s">
        <v>231</v>
      </c>
      <c r="C465" t="s">
        <v>70</v>
      </c>
      <c r="D465" t="s">
        <v>5</v>
      </c>
      <c r="E465" t="s">
        <v>6</v>
      </c>
      <c r="F465" t="s">
        <v>7</v>
      </c>
      <c r="G465">
        <v>532.79999999999995</v>
      </c>
      <c r="H465">
        <v>766</v>
      </c>
      <c r="M465">
        <v>53.2</v>
      </c>
      <c r="N465">
        <v>13.1</v>
      </c>
      <c r="O465">
        <v>23.5</v>
      </c>
      <c r="P465">
        <v>30.9</v>
      </c>
      <c r="Q465">
        <v>26</v>
      </c>
      <c r="R465">
        <v>21.5</v>
      </c>
      <c r="S465">
        <v>21.5</v>
      </c>
      <c r="T465">
        <v>18.8</v>
      </c>
      <c r="U465">
        <v>15.5</v>
      </c>
      <c r="V465">
        <v>12.6</v>
      </c>
      <c r="W465">
        <v>8.6</v>
      </c>
      <c r="X465">
        <v>8.1999999999999993</v>
      </c>
      <c r="Y465">
        <v>5.8</v>
      </c>
      <c r="Z465">
        <v>2.7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22.5</v>
      </c>
    </row>
    <row r="466" spans="1:33" x14ac:dyDescent="0.2">
      <c r="A466" t="s">
        <v>232</v>
      </c>
      <c r="B466" t="s">
        <v>231</v>
      </c>
      <c r="C466" t="s">
        <v>70</v>
      </c>
      <c r="D466" t="s">
        <v>5</v>
      </c>
      <c r="E466" t="s">
        <v>8</v>
      </c>
      <c r="F466" t="s">
        <v>9</v>
      </c>
      <c r="G466">
        <v>0</v>
      </c>
      <c r="M466">
        <v>0</v>
      </c>
      <c r="N466">
        <v>43.5</v>
      </c>
      <c r="O466">
        <v>40.6</v>
      </c>
      <c r="P466">
        <v>43.5</v>
      </c>
      <c r="Q466">
        <v>34.799999999999997</v>
      </c>
      <c r="R466">
        <v>30.4</v>
      </c>
      <c r="S466">
        <v>30.4</v>
      </c>
      <c r="T466">
        <v>37.700000000000003</v>
      </c>
      <c r="U466">
        <v>37.4</v>
      </c>
      <c r="V466">
        <v>37.4</v>
      </c>
      <c r="W466">
        <v>36.200000000000003</v>
      </c>
      <c r="X466">
        <v>16.5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42.5</v>
      </c>
    </row>
    <row r="467" spans="1:33" x14ac:dyDescent="0.2">
      <c r="A467" t="s">
        <v>232</v>
      </c>
      <c r="B467" t="s">
        <v>231</v>
      </c>
      <c r="C467" t="s">
        <v>70</v>
      </c>
      <c r="D467" t="s">
        <v>10</v>
      </c>
      <c r="E467" t="s">
        <v>6</v>
      </c>
      <c r="F467" t="s">
        <v>11</v>
      </c>
      <c r="H467">
        <v>10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2">
      <c r="A468" t="s">
        <v>232</v>
      </c>
      <c r="B468" t="s">
        <v>231</v>
      </c>
      <c r="C468" t="s">
        <v>70</v>
      </c>
      <c r="D468" t="s">
        <v>10</v>
      </c>
      <c r="E468" t="s">
        <v>8</v>
      </c>
      <c r="F468" t="s">
        <v>12</v>
      </c>
      <c r="H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2">
      <c r="A469" t="s">
        <v>232</v>
      </c>
      <c r="B469" t="s">
        <v>231</v>
      </c>
      <c r="C469" t="s">
        <v>70</v>
      </c>
      <c r="D469" t="s">
        <v>10</v>
      </c>
      <c r="E469" t="s">
        <v>13</v>
      </c>
      <c r="F469" t="s">
        <v>14</v>
      </c>
      <c r="H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2">
      <c r="A470" t="s">
        <v>232</v>
      </c>
      <c r="B470" t="s">
        <v>231</v>
      </c>
      <c r="C470" t="s">
        <v>70</v>
      </c>
      <c r="D470" t="s">
        <v>15</v>
      </c>
      <c r="E470" t="s">
        <v>6</v>
      </c>
      <c r="F470" t="s">
        <v>16</v>
      </c>
      <c r="H470">
        <v>7.2</v>
      </c>
      <c r="M470">
        <v>0</v>
      </c>
      <c r="N470">
        <v>0.2</v>
      </c>
      <c r="O470">
        <v>1.1000000000000001</v>
      </c>
      <c r="P470">
        <v>1.5</v>
      </c>
      <c r="Q470">
        <v>0.7</v>
      </c>
      <c r="R470">
        <v>0.5</v>
      </c>
      <c r="S470">
        <v>0.8</v>
      </c>
      <c r="T470">
        <v>0.8</v>
      </c>
      <c r="U470">
        <v>0.9</v>
      </c>
      <c r="V470">
        <v>0.9</v>
      </c>
      <c r="W470">
        <v>1.1000000000000001</v>
      </c>
      <c r="X470">
        <v>1.1000000000000001</v>
      </c>
      <c r="Y470">
        <v>1.6</v>
      </c>
      <c r="Z470">
        <v>1.8</v>
      </c>
      <c r="AA470">
        <v>5.9</v>
      </c>
      <c r="AB470">
        <v>4.5999999999999996</v>
      </c>
      <c r="AC470">
        <v>5.9</v>
      </c>
      <c r="AD470">
        <v>4.3099999999999996</v>
      </c>
      <c r="AE470">
        <v>2.66</v>
      </c>
      <c r="AF470">
        <v>1.38</v>
      </c>
      <c r="AG470">
        <v>5.3</v>
      </c>
    </row>
    <row r="471" spans="1:33" x14ac:dyDescent="0.2">
      <c r="A471" t="s">
        <v>232</v>
      </c>
      <c r="B471" t="s">
        <v>231</v>
      </c>
      <c r="C471" t="s">
        <v>70</v>
      </c>
      <c r="D471" t="s">
        <v>15</v>
      </c>
      <c r="E471" t="s">
        <v>8</v>
      </c>
      <c r="F471" t="s">
        <v>17</v>
      </c>
      <c r="H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2">
      <c r="A472" t="s">
        <v>232</v>
      </c>
      <c r="B472" t="s">
        <v>231</v>
      </c>
      <c r="C472" t="s">
        <v>70</v>
      </c>
      <c r="D472" t="s">
        <v>15</v>
      </c>
      <c r="E472" t="s">
        <v>13</v>
      </c>
      <c r="F472" t="s">
        <v>18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2">
      <c r="A473" t="s">
        <v>232</v>
      </c>
      <c r="B473" t="s">
        <v>231</v>
      </c>
      <c r="C473" t="s">
        <v>70</v>
      </c>
      <c r="D473" t="s">
        <v>19</v>
      </c>
      <c r="E473" t="s">
        <v>6</v>
      </c>
      <c r="F473" t="s">
        <v>20</v>
      </c>
      <c r="J473">
        <v>94.8</v>
      </c>
      <c r="N473">
        <v>21</v>
      </c>
      <c r="O473">
        <v>14.4</v>
      </c>
      <c r="P473">
        <v>10.8</v>
      </c>
      <c r="Q473">
        <v>8.4</v>
      </c>
      <c r="R473">
        <v>10.5</v>
      </c>
      <c r="S473">
        <v>13.2</v>
      </c>
      <c r="T473">
        <v>10.8</v>
      </c>
      <c r="U473">
        <v>10.5</v>
      </c>
      <c r="V473">
        <v>10.199999999999999</v>
      </c>
      <c r="W473">
        <v>9.9</v>
      </c>
      <c r="X473">
        <v>8.6</v>
      </c>
      <c r="Y473">
        <v>7.2</v>
      </c>
      <c r="Z473">
        <v>1.8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13.7</v>
      </c>
    </row>
    <row r="474" spans="1:33" x14ac:dyDescent="0.2">
      <c r="A474" t="s">
        <v>232</v>
      </c>
      <c r="B474" t="s">
        <v>231</v>
      </c>
      <c r="C474" t="s">
        <v>71</v>
      </c>
      <c r="D474" t="s">
        <v>5</v>
      </c>
      <c r="E474" t="s">
        <v>6</v>
      </c>
      <c r="F474" t="s">
        <v>7</v>
      </c>
      <c r="G474">
        <v>89.6</v>
      </c>
      <c r="H474">
        <v>97.6</v>
      </c>
      <c r="I474">
        <v>106.6</v>
      </c>
      <c r="J474">
        <v>96.6</v>
      </c>
      <c r="K474">
        <v>72</v>
      </c>
      <c r="L474">
        <v>24.2</v>
      </c>
      <c r="M474">
        <v>39.299999999999997</v>
      </c>
      <c r="N474">
        <v>44</v>
      </c>
      <c r="O474">
        <v>14.2</v>
      </c>
      <c r="P474">
        <v>48.7</v>
      </c>
      <c r="Q474">
        <v>50.3</v>
      </c>
      <c r="R474">
        <v>46.8</v>
      </c>
      <c r="S474">
        <v>47</v>
      </c>
      <c r="T474">
        <v>35.6</v>
      </c>
      <c r="U474">
        <v>21.2</v>
      </c>
      <c r="V474">
        <v>32</v>
      </c>
      <c r="W474">
        <v>35.6</v>
      </c>
      <c r="X474">
        <v>17.5</v>
      </c>
      <c r="Y474">
        <v>13.1</v>
      </c>
      <c r="Z474">
        <v>4.2</v>
      </c>
      <c r="AA474">
        <v>0</v>
      </c>
      <c r="AB474">
        <v>3.4</v>
      </c>
      <c r="AC474">
        <v>0</v>
      </c>
      <c r="AD474">
        <v>0</v>
      </c>
      <c r="AE474">
        <v>0</v>
      </c>
      <c r="AF474">
        <v>0</v>
      </c>
      <c r="AG474">
        <v>35.799999999999997</v>
      </c>
    </row>
    <row r="475" spans="1:33" x14ac:dyDescent="0.2">
      <c r="A475" t="s">
        <v>232</v>
      </c>
      <c r="B475" t="s">
        <v>231</v>
      </c>
      <c r="C475" t="s">
        <v>71</v>
      </c>
      <c r="D475" t="s">
        <v>5</v>
      </c>
      <c r="E475" t="s">
        <v>8</v>
      </c>
      <c r="F475" t="s">
        <v>9</v>
      </c>
      <c r="G475">
        <v>4.5</v>
      </c>
      <c r="H475">
        <v>0</v>
      </c>
      <c r="I475">
        <v>0.9</v>
      </c>
      <c r="J475">
        <v>0.9</v>
      </c>
      <c r="K475">
        <v>1.5</v>
      </c>
      <c r="L475">
        <v>1.5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2">
      <c r="A476" t="s">
        <v>232</v>
      </c>
      <c r="B476" t="s">
        <v>231</v>
      </c>
      <c r="C476" t="s">
        <v>71</v>
      </c>
      <c r="D476" t="s">
        <v>10</v>
      </c>
      <c r="E476" t="s">
        <v>6</v>
      </c>
      <c r="F476" t="s">
        <v>11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2">
      <c r="A477" t="s">
        <v>232</v>
      </c>
      <c r="B477" t="s">
        <v>231</v>
      </c>
      <c r="C477" t="s">
        <v>71</v>
      </c>
      <c r="D477" t="s">
        <v>10</v>
      </c>
      <c r="E477" t="s">
        <v>8</v>
      </c>
      <c r="F477" t="s">
        <v>12</v>
      </c>
      <c r="H477">
        <v>0</v>
      </c>
      <c r="I477">
        <v>0</v>
      </c>
      <c r="J477">
        <v>2.2000000000000002</v>
      </c>
      <c r="K477">
        <v>2.2000000000000002</v>
      </c>
      <c r="L477">
        <v>0.6</v>
      </c>
      <c r="M477">
        <v>3.2</v>
      </c>
      <c r="N477">
        <v>1.2</v>
      </c>
      <c r="O477">
        <v>0</v>
      </c>
      <c r="P477">
        <v>0</v>
      </c>
      <c r="Q477">
        <v>0.4</v>
      </c>
      <c r="R477">
        <v>0.3</v>
      </c>
      <c r="S477">
        <v>0.4</v>
      </c>
      <c r="T477">
        <v>0</v>
      </c>
      <c r="U477">
        <v>0</v>
      </c>
      <c r="V477">
        <v>0.4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0.4</v>
      </c>
    </row>
    <row r="478" spans="1:33" x14ac:dyDescent="0.2">
      <c r="A478" t="s">
        <v>232</v>
      </c>
      <c r="B478" t="s">
        <v>231</v>
      </c>
      <c r="C478" t="s">
        <v>71</v>
      </c>
      <c r="D478" t="s">
        <v>10</v>
      </c>
      <c r="E478" t="s">
        <v>13</v>
      </c>
      <c r="F478" t="s">
        <v>14</v>
      </c>
      <c r="H478">
        <v>6</v>
      </c>
      <c r="I478">
        <v>5</v>
      </c>
      <c r="J478">
        <v>5</v>
      </c>
      <c r="K478">
        <v>0.1</v>
      </c>
      <c r="L478">
        <v>0</v>
      </c>
      <c r="M478">
        <v>0.8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2">
      <c r="A479" t="s">
        <v>232</v>
      </c>
      <c r="B479" t="s">
        <v>231</v>
      </c>
      <c r="C479" t="s">
        <v>71</v>
      </c>
      <c r="D479" t="s">
        <v>15</v>
      </c>
      <c r="E479" t="s">
        <v>6</v>
      </c>
      <c r="F479" t="s">
        <v>16</v>
      </c>
      <c r="H479">
        <v>3.3</v>
      </c>
      <c r="I479">
        <v>2.2000000000000002</v>
      </c>
      <c r="J479">
        <v>2.5</v>
      </c>
      <c r="K479">
        <v>2.4</v>
      </c>
      <c r="L479">
        <v>1.9</v>
      </c>
      <c r="M479">
        <v>3.4</v>
      </c>
      <c r="N479">
        <v>3.4</v>
      </c>
      <c r="O479">
        <v>1.5</v>
      </c>
      <c r="P479">
        <v>2.8</v>
      </c>
      <c r="Q479">
        <v>4.4000000000000004</v>
      </c>
      <c r="R479">
        <v>3.1</v>
      </c>
      <c r="S479">
        <v>3</v>
      </c>
      <c r="T479">
        <v>5.5</v>
      </c>
      <c r="U479">
        <v>2.8</v>
      </c>
      <c r="V479">
        <v>5.3</v>
      </c>
      <c r="W479">
        <v>11.9</v>
      </c>
      <c r="X479">
        <v>7.7</v>
      </c>
      <c r="Y479">
        <v>21.1</v>
      </c>
      <c r="Z479">
        <v>19.399999999999999</v>
      </c>
      <c r="AA479">
        <v>21.6</v>
      </c>
      <c r="AB479">
        <v>77.3</v>
      </c>
      <c r="AC479">
        <v>37.200000000000003</v>
      </c>
      <c r="AD479">
        <v>30.71</v>
      </c>
      <c r="AE479">
        <v>27.19</v>
      </c>
      <c r="AF479">
        <v>25.39</v>
      </c>
      <c r="AG479">
        <v>57.3</v>
      </c>
    </row>
    <row r="480" spans="1:33" x14ac:dyDescent="0.2">
      <c r="A480" t="s">
        <v>232</v>
      </c>
      <c r="B480" t="s">
        <v>231</v>
      </c>
      <c r="C480" t="s">
        <v>71</v>
      </c>
      <c r="D480" t="s">
        <v>15</v>
      </c>
      <c r="E480" t="s">
        <v>8</v>
      </c>
      <c r="F480" t="s">
        <v>17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5" x14ac:dyDescent="0.2">
      <c r="A481" t="s">
        <v>232</v>
      </c>
      <c r="B481" t="s">
        <v>231</v>
      </c>
      <c r="C481" t="s">
        <v>71</v>
      </c>
      <c r="D481" t="s">
        <v>15</v>
      </c>
      <c r="E481" t="s">
        <v>13</v>
      </c>
      <c r="F481" t="s">
        <v>18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5" x14ac:dyDescent="0.2">
      <c r="A482" t="s">
        <v>232</v>
      </c>
      <c r="B482" t="s">
        <v>231</v>
      </c>
      <c r="C482" t="s">
        <v>71</v>
      </c>
      <c r="D482" t="s">
        <v>19</v>
      </c>
      <c r="E482" t="s">
        <v>6</v>
      </c>
      <c r="F482" t="s">
        <v>20</v>
      </c>
      <c r="H482">
        <v>0</v>
      </c>
      <c r="J482" s="1">
        <v>0</v>
      </c>
      <c r="K482" s="1"/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4.5</v>
      </c>
      <c r="S482" s="1">
        <v>6.3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I482" s="1"/>
    </row>
    <row r="483" spans="1:35" x14ac:dyDescent="0.2">
      <c r="A483" t="s">
        <v>232</v>
      </c>
      <c r="B483" t="s">
        <v>231</v>
      </c>
      <c r="C483" t="s">
        <v>72</v>
      </c>
      <c r="D483" t="s">
        <v>5</v>
      </c>
      <c r="E483" t="s">
        <v>6</v>
      </c>
      <c r="F483" t="s">
        <v>7</v>
      </c>
      <c r="G483">
        <v>3.8</v>
      </c>
      <c r="H483">
        <v>3.8</v>
      </c>
      <c r="L483">
        <v>3.8</v>
      </c>
      <c r="M483">
        <v>3.8</v>
      </c>
      <c r="N483">
        <v>6.5</v>
      </c>
      <c r="O483">
        <v>4.9000000000000004</v>
      </c>
      <c r="P483">
        <v>6.5</v>
      </c>
      <c r="Q483">
        <v>3.8</v>
      </c>
      <c r="R483">
        <v>2.9</v>
      </c>
      <c r="S483">
        <v>2.9</v>
      </c>
      <c r="T483">
        <v>1.3</v>
      </c>
      <c r="U483">
        <v>2.1</v>
      </c>
      <c r="V483">
        <v>2.1</v>
      </c>
      <c r="W483">
        <v>1.9</v>
      </c>
      <c r="X483">
        <v>0.6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6</v>
      </c>
    </row>
    <row r="484" spans="1:35" x14ac:dyDescent="0.2">
      <c r="A484" t="s">
        <v>232</v>
      </c>
      <c r="B484" t="s">
        <v>231</v>
      </c>
      <c r="C484" t="s">
        <v>72</v>
      </c>
      <c r="D484" t="s">
        <v>5</v>
      </c>
      <c r="E484" t="s">
        <v>8</v>
      </c>
      <c r="F484" t="s">
        <v>9</v>
      </c>
      <c r="G484">
        <v>0</v>
      </c>
      <c r="H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5" x14ac:dyDescent="0.2">
      <c r="A485" t="s">
        <v>232</v>
      </c>
      <c r="B485" t="s">
        <v>231</v>
      </c>
      <c r="C485" t="s">
        <v>72</v>
      </c>
      <c r="D485" t="s">
        <v>10</v>
      </c>
      <c r="E485" t="s">
        <v>6</v>
      </c>
      <c r="F485" t="s">
        <v>11</v>
      </c>
      <c r="H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5" x14ac:dyDescent="0.2">
      <c r="A486" t="s">
        <v>232</v>
      </c>
      <c r="B486" t="s">
        <v>231</v>
      </c>
      <c r="C486" t="s">
        <v>72</v>
      </c>
      <c r="D486" t="s">
        <v>10</v>
      </c>
      <c r="E486" t="s">
        <v>8</v>
      </c>
      <c r="F486" t="s">
        <v>12</v>
      </c>
      <c r="H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5" x14ac:dyDescent="0.2">
      <c r="A487" t="s">
        <v>232</v>
      </c>
      <c r="B487" t="s">
        <v>231</v>
      </c>
      <c r="C487" t="s">
        <v>72</v>
      </c>
      <c r="D487" t="s">
        <v>10</v>
      </c>
      <c r="E487" t="s">
        <v>13</v>
      </c>
      <c r="F487" t="s">
        <v>14</v>
      </c>
      <c r="H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5" x14ac:dyDescent="0.2">
      <c r="A488" t="s">
        <v>232</v>
      </c>
      <c r="B488" t="s">
        <v>231</v>
      </c>
      <c r="C488" t="s">
        <v>72</v>
      </c>
      <c r="D488" t="s">
        <v>15</v>
      </c>
      <c r="E488" t="s">
        <v>6</v>
      </c>
      <c r="F488" t="s">
        <v>16</v>
      </c>
      <c r="H488">
        <v>0.3</v>
      </c>
      <c r="L488">
        <v>0.3</v>
      </c>
      <c r="M488">
        <v>0.3</v>
      </c>
      <c r="N488">
        <v>0.4</v>
      </c>
      <c r="O488">
        <v>0.2</v>
      </c>
      <c r="P488">
        <v>0.4</v>
      </c>
      <c r="Q488">
        <v>0.4</v>
      </c>
      <c r="R488">
        <v>0.2</v>
      </c>
      <c r="S488">
        <v>0.2</v>
      </c>
      <c r="T488">
        <v>0</v>
      </c>
      <c r="U488">
        <v>0.2</v>
      </c>
      <c r="V488">
        <v>0.2</v>
      </c>
      <c r="W488">
        <v>0.5</v>
      </c>
      <c r="X488">
        <v>0.1</v>
      </c>
      <c r="Y488">
        <v>0.3</v>
      </c>
      <c r="Z488">
        <v>0.2</v>
      </c>
      <c r="AA488">
        <v>0.5</v>
      </c>
      <c r="AB488">
        <v>0.8</v>
      </c>
      <c r="AC488">
        <v>0.8</v>
      </c>
      <c r="AD488">
        <v>0.18</v>
      </c>
      <c r="AE488">
        <v>0.26</v>
      </c>
      <c r="AF488">
        <v>0.33</v>
      </c>
      <c r="AG488">
        <v>0.8</v>
      </c>
    </row>
    <row r="489" spans="1:35" x14ac:dyDescent="0.2">
      <c r="A489" t="s">
        <v>232</v>
      </c>
      <c r="B489" t="s">
        <v>231</v>
      </c>
      <c r="C489" t="s">
        <v>72</v>
      </c>
      <c r="D489" t="s">
        <v>15</v>
      </c>
      <c r="E489" t="s">
        <v>8</v>
      </c>
      <c r="F489" t="s">
        <v>17</v>
      </c>
      <c r="H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5" x14ac:dyDescent="0.2">
      <c r="A490" t="s">
        <v>232</v>
      </c>
      <c r="B490" t="s">
        <v>231</v>
      </c>
      <c r="C490" t="s">
        <v>72</v>
      </c>
      <c r="D490" t="s">
        <v>15</v>
      </c>
      <c r="E490" t="s">
        <v>13</v>
      </c>
      <c r="F490" t="s">
        <v>18</v>
      </c>
      <c r="R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5" x14ac:dyDescent="0.2">
      <c r="A491" t="s">
        <v>232</v>
      </c>
      <c r="B491" t="s">
        <v>231</v>
      </c>
      <c r="C491" t="s">
        <v>72</v>
      </c>
      <c r="D491" t="s">
        <v>19</v>
      </c>
      <c r="E491" t="s">
        <v>6</v>
      </c>
      <c r="F491" t="s">
        <v>20</v>
      </c>
      <c r="J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5" x14ac:dyDescent="0.2">
      <c r="A492" t="s">
        <v>232</v>
      </c>
      <c r="B492" t="s">
        <v>231</v>
      </c>
      <c r="C492" t="s">
        <v>73</v>
      </c>
      <c r="D492" t="s">
        <v>5</v>
      </c>
      <c r="E492" t="s">
        <v>6</v>
      </c>
      <c r="F492" t="s">
        <v>7</v>
      </c>
      <c r="G492">
        <v>482.2</v>
      </c>
      <c r="H492">
        <v>420.6</v>
      </c>
      <c r="I492">
        <v>357.3</v>
      </c>
      <c r="J492">
        <v>357.3</v>
      </c>
      <c r="K492">
        <v>357.3</v>
      </c>
      <c r="L492">
        <v>357.3</v>
      </c>
      <c r="M492">
        <v>269.3</v>
      </c>
      <c r="N492">
        <v>231</v>
      </c>
      <c r="O492">
        <v>235.6</v>
      </c>
      <c r="P492">
        <v>207.3</v>
      </c>
      <c r="Q492">
        <v>188.7</v>
      </c>
      <c r="R492">
        <v>191.1</v>
      </c>
      <c r="S492">
        <v>187.9</v>
      </c>
      <c r="T492">
        <v>265</v>
      </c>
      <c r="U492">
        <v>239.6</v>
      </c>
      <c r="V492">
        <v>147.1</v>
      </c>
      <c r="W492">
        <v>65.400000000000006</v>
      </c>
      <c r="X492">
        <v>57.5</v>
      </c>
      <c r="Y492">
        <v>12.7</v>
      </c>
      <c r="Z492">
        <v>5.9</v>
      </c>
      <c r="AA492">
        <v>1.4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224.6</v>
      </c>
    </row>
    <row r="493" spans="1:35" x14ac:dyDescent="0.2">
      <c r="A493" t="s">
        <v>232</v>
      </c>
      <c r="B493" t="s">
        <v>231</v>
      </c>
      <c r="C493" t="s">
        <v>73</v>
      </c>
      <c r="D493" t="s">
        <v>5</v>
      </c>
      <c r="E493" t="s">
        <v>8</v>
      </c>
      <c r="F493" t="s">
        <v>9</v>
      </c>
      <c r="G493">
        <v>2.1</v>
      </c>
      <c r="I493">
        <v>3.6</v>
      </c>
      <c r="J493">
        <v>3.6</v>
      </c>
      <c r="K493">
        <v>3.6</v>
      </c>
      <c r="L493">
        <v>3.6</v>
      </c>
      <c r="M493">
        <v>1.2</v>
      </c>
      <c r="N493">
        <v>0.6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0.2</v>
      </c>
    </row>
    <row r="494" spans="1:35" x14ac:dyDescent="0.2">
      <c r="A494" t="s">
        <v>232</v>
      </c>
      <c r="B494" t="s">
        <v>231</v>
      </c>
      <c r="C494" t="s">
        <v>73</v>
      </c>
      <c r="D494" t="s">
        <v>10</v>
      </c>
      <c r="E494" t="s">
        <v>6</v>
      </c>
      <c r="F494" t="s">
        <v>11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5" x14ac:dyDescent="0.2">
      <c r="A495" t="s">
        <v>232</v>
      </c>
      <c r="B495" t="s">
        <v>231</v>
      </c>
      <c r="C495" t="s">
        <v>73</v>
      </c>
      <c r="D495" t="s">
        <v>10</v>
      </c>
      <c r="E495" t="s">
        <v>8</v>
      </c>
      <c r="F495" t="s">
        <v>12</v>
      </c>
      <c r="H495">
        <v>0</v>
      </c>
      <c r="J495">
        <v>9.1999999999999993</v>
      </c>
      <c r="K495">
        <v>9.1999999999999993</v>
      </c>
      <c r="L495">
        <v>9.1999999999999993</v>
      </c>
      <c r="M495">
        <v>15.4</v>
      </c>
      <c r="N495">
        <v>13.4</v>
      </c>
      <c r="O495">
        <v>13.3</v>
      </c>
      <c r="P495">
        <v>16.100000000000001</v>
      </c>
      <c r="Q495">
        <v>19.5</v>
      </c>
      <c r="R495">
        <v>12.3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10.6</v>
      </c>
    </row>
    <row r="496" spans="1:35" x14ac:dyDescent="0.2">
      <c r="A496" t="s">
        <v>232</v>
      </c>
      <c r="B496" t="s">
        <v>231</v>
      </c>
      <c r="C496" t="s">
        <v>73</v>
      </c>
      <c r="D496" t="s">
        <v>10</v>
      </c>
      <c r="E496" t="s">
        <v>13</v>
      </c>
      <c r="F496" t="s">
        <v>14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2">
      <c r="A497" t="s">
        <v>232</v>
      </c>
      <c r="B497" t="s">
        <v>231</v>
      </c>
      <c r="C497" t="s">
        <v>73</v>
      </c>
      <c r="D497" t="s">
        <v>15</v>
      </c>
      <c r="E497" t="s">
        <v>6</v>
      </c>
      <c r="F497" t="s">
        <v>16</v>
      </c>
      <c r="H497">
        <v>0.1</v>
      </c>
      <c r="I497">
        <v>0</v>
      </c>
      <c r="J497">
        <v>0</v>
      </c>
      <c r="K497">
        <v>0</v>
      </c>
      <c r="L497">
        <v>0</v>
      </c>
      <c r="M497">
        <v>1.3</v>
      </c>
      <c r="N497">
        <v>1.5</v>
      </c>
      <c r="O497">
        <v>1.1000000000000001</v>
      </c>
      <c r="P497">
        <v>1.1000000000000001</v>
      </c>
      <c r="Q497">
        <v>2.1</v>
      </c>
      <c r="R497">
        <v>2.2000000000000002</v>
      </c>
      <c r="S497">
        <v>1.2</v>
      </c>
      <c r="T497">
        <v>3.8</v>
      </c>
      <c r="U497">
        <v>3.5</v>
      </c>
      <c r="V497">
        <v>2.2000000000000002</v>
      </c>
      <c r="W497">
        <v>6.5</v>
      </c>
      <c r="X497">
        <v>6.6</v>
      </c>
      <c r="Y497">
        <v>9.6999999999999993</v>
      </c>
      <c r="Z497">
        <v>6.2</v>
      </c>
      <c r="AA497">
        <v>10</v>
      </c>
      <c r="AB497">
        <v>9.4</v>
      </c>
      <c r="AC497">
        <v>7.2</v>
      </c>
      <c r="AD497">
        <v>9.9</v>
      </c>
      <c r="AE497">
        <v>8.68</v>
      </c>
      <c r="AF497">
        <v>11.28</v>
      </c>
      <c r="AG497">
        <v>8.3000000000000007</v>
      </c>
    </row>
    <row r="498" spans="1:33" x14ac:dyDescent="0.2">
      <c r="A498" t="s">
        <v>232</v>
      </c>
      <c r="B498" t="s">
        <v>231</v>
      </c>
      <c r="C498" t="s">
        <v>73</v>
      </c>
      <c r="D498" t="s">
        <v>15</v>
      </c>
      <c r="E498" t="s">
        <v>8</v>
      </c>
      <c r="F498" t="s">
        <v>17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2">
      <c r="A499" t="s">
        <v>232</v>
      </c>
      <c r="B499" t="s">
        <v>231</v>
      </c>
      <c r="C499" t="s">
        <v>73</v>
      </c>
      <c r="D499" t="s">
        <v>15</v>
      </c>
      <c r="E499" t="s">
        <v>13</v>
      </c>
      <c r="F499" t="s">
        <v>18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2">
      <c r="A500" t="s">
        <v>232</v>
      </c>
      <c r="B500" t="s">
        <v>231</v>
      </c>
      <c r="C500" t="s">
        <v>73</v>
      </c>
      <c r="D500" t="s">
        <v>19</v>
      </c>
      <c r="E500" t="s">
        <v>6</v>
      </c>
      <c r="F500" t="s">
        <v>20</v>
      </c>
      <c r="J500">
        <v>0</v>
      </c>
      <c r="K500">
        <v>0</v>
      </c>
      <c r="L500">
        <v>0</v>
      </c>
      <c r="M500">
        <v>57</v>
      </c>
      <c r="N500">
        <v>242.7</v>
      </c>
      <c r="O500">
        <v>255.6</v>
      </c>
      <c r="P500">
        <v>525</v>
      </c>
      <c r="Q500">
        <v>579.5</v>
      </c>
      <c r="R500">
        <v>514.6</v>
      </c>
      <c r="S500">
        <v>702</v>
      </c>
      <c r="T500">
        <v>786.6</v>
      </c>
      <c r="U500">
        <v>709.4</v>
      </c>
      <c r="V500">
        <v>527.70000000000005</v>
      </c>
      <c r="W500">
        <v>484.2</v>
      </c>
      <c r="X500">
        <v>522.79999999999995</v>
      </c>
      <c r="Y500">
        <v>333.4</v>
      </c>
      <c r="Z500">
        <v>290.8</v>
      </c>
      <c r="AA500">
        <v>173</v>
      </c>
      <c r="AB500">
        <v>239.9</v>
      </c>
      <c r="AC500">
        <v>249</v>
      </c>
      <c r="AD500">
        <v>211.1</v>
      </c>
      <c r="AE500">
        <v>139.80000000000001</v>
      </c>
      <c r="AF500">
        <v>240</v>
      </c>
      <c r="AG500">
        <v>400.7</v>
      </c>
    </row>
    <row r="501" spans="1:33" x14ac:dyDescent="0.2">
      <c r="A501" t="s">
        <v>232</v>
      </c>
      <c r="B501" t="s">
        <v>231</v>
      </c>
      <c r="C501" t="s">
        <v>74</v>
      </c>
      <c r="D501" t="s">
        <v>5</v>
      </c>
      <c r="E501" t="s">
        <v>6</v>
      </c>
      <c r="F501" t="s">
        <v>7</v>
      </c>
      <c r="G501">
        <v>24.5</v>
      </c>
      <c r="H501">
        <v>27.2</v>
      </c>
      <c r="I501">
        <v>28</v>
      </c>
      <c r="J501">
        <v>28.8</v>
      </c>
      <c r="K501">
        <v>29.8</v>
      </c>
      <c r="L501">
        <v>30.3</v>
      </c>
      <c r="M501">
        <v>32.4</v>
      </c>
      <c r="N501">
        <v>37.4</v>
      </c>
      <c r="O501">
        <v>44</v>
      </c>
      <c r="P501">
        <v>45.9</v>
      </c>
      <c r="Q501">
        <v>41.8</v>
      </c>
      <c r="R501">
        <v>39.9</v>
      </c>
      <c r="S501">
        <v>37.5</v>
      </c>
      <c r="T501">
        <v>35.4</v>
      </c>
      <c r="U501">
        <v>31.3</v>
      </c>
      <c r="V501">
        <v>25.9</v>
      </c>
      <c r="W501">
        <v>16.7</v>
      </c>
      <c r="X501">
        <v>9.3000000000000007</v>
      </c>
      <c r="Y501">
        <v>4.9000000000000004</v>
      </c>
      <c r="Z501">
        <v>2.9</v>
      </c>
      <c r="AA501">
        <v>1.6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42.4</v>
      </c>
    </row>
    <row r="502" spans="1:33" x14ac:dyDescent="0.2">
      <c r="A502" t="s">
        <v>232</v>
      </c>
      <c r="B502" t="s">
        <v>231</v>
      </c>
      <c r="C502" t="s">
        <v>74</v>
      </c>
      <c r="D502" t="s">
        <v>5</v>
      </c>
      <c r="E502" t="s">
        <v>8</v>
      </c>
      <c r="F502" t="s">
        <v>9</v>
      </c>
      <c r="G502">
        <v>13.4</v>
      </c>
      <c r="I502">
        <v>12.6</v>
      </c>
      <c r="J502">
        <v>13.3</v>
      </c>
      <c r="K502">
        <v>16.2</v>
      </c>
      <c r="L502">
        <v>14.2</v>
      </c>
      <c r="M502">
        <v>12.1</v>
      </c>
      <c r="N502">
        <v>11.1</v>
      </c>
      <c r="O502">
        <v>8.4</v>
      </c>
      <c r="P502">
        <v>6.3</v>
      </c>
      <c r="Q502">
        <v>0.2</v>
      </c>
      <c r="R502">
        <v>0.1</v>
      </c>
      <c r="S502">
        <v>0.1</v>
      </c>
      <c r="T502">
        <v>0.1</v>
      </c>
      <c r="U502">
        <v>0.1</v>
      </c>
      <c r="V502">
        <v>1.6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8.6</v>
      </c>
    </row>
    <row r="503" spans="1:33" x14ac:dyDescent="0.2">
      <c r="A503" t="s">
        <v>232</v>
      </c>
      <c r="B503" t="s">
        <v>231</v>
      </c>
      <c r="C503" t="s">
        <v>74</v>
      </c>
      <c r="D503" t="s">
        <v>10</v>
      </c>
      <c r="E503" t="s">
        <v>6</v>
      </c>
      <c r="F503" t="s">
        <v>11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2">
      <c r="A504" t="s">
        <v>232</v>
      </c>
      <c r="B504" t="s">
        <v>231</v>
      </c>
      <c r="C504" t="s">
        <v>74</v>
      </c>
      <c r="D504" t="s">
        <v>10</v>
      </c>
      <c r="E504" t="s">
        <v>8</v>
      </c>
      <c r="F504" t="s">
        <v>12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2">
      <c r="A505" t="s">
        <v>232</v>
      </c>
      <c r="B505" t="s">
        <v>231</v>
      </c>
      <c r="C505" t="s">
        <v>74</v>
      </c>
      <c r="D505" t="s">
        <v>10</v>
      </c>
      <c r="E505" t="s">
        <v>13</v>
      </c>
      <c r="F505" t="s">
        <v>14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2">
      <c r="A506" t="s">
        <v>232</v>
      </c>
      <c r="B506" t="s">
        <v>231</v>
      </c>
      <c r="C506" t="s">
        <v>74</v>
      </c>
      <c r="D506" t="s">
        <v>15</v>
      </c>
      <c r="E506" t="s">
        <v>6</v>
      </c>
      <c r="F506" t="s">
        <v>16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12.3</v>
      </c>
      <c r="T506">
        <v>12.9</v>
      </c>
      <c r="U506">
        <v>13.6</v>
      </c>
      <c r="V506">
        <v>14.6</v>
      </c>
      <c r="W506">
        <v>15.7</v>
      </c>
      <c r="X506">
        <v>16.8</v>
      </c>
      <c r="Y506">
        <v>18</v>
      </c>
      <c r="Z506">
        <v>19.2</v>
      </c>
      <c r="AA506">
        <v>20.399999999999999</v>
      </c>
      <c r="AB506">
        <v>21.8</v>
      </c>
      <c r="AC506">
        <v>23.4</v>
      </c>
      <c r="AD506">
        <v>24.53</v>
      </c>
      <c r="AE506">
        <v>22.2</v>
      </c>
      <c r="AF506">
        <v>7.08</v>
      </c>
      <c r="AG506">
        <v>22.6</v>
      </c>
    </row>
    <row r="507" spans="1:33" x14ac:dyDescent="0.2">
      <c r="A507" t="s">
        <v>232</v>
      </c>
      <c r="B507" t="s">
        <v>231</v>
      </c>
      <c r="C507" t="s">
        <v>74</v>
      </c>
      <c r="D507" t="s">
        <v>15</v>
      </c>
      <c r="E507" t="s">
        <v>8</v>
      </c>
      <c r="F507" t="s">
        <v>17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2">
      <c r="A508" t="s">
        <v>232</v>
      </c>
      <c r="B508" t="s">
        <v>231</v>
      </c>
      <c r="C508" t="s">
        <v>74</v>
      </c>
      <c r="D508" t="s">
        <v>15</v>
      </c>
      <c r="E508" t="s">
        <v>13</v>
      </c>
      <c r="F508" t="s">
        <v>18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2">
      <c r="A509" t="s">
        <v>232</v>
      </c>
      <c r="B509" t="s">
        <v>231</v>
      </c>
      <c r="C509" t="s">
        <v>74</v>
      </c>
      <c r="D509" t="s">
        <v>19</v>
      </c>
      <c r="E509" t="s">
        <v>6</v>
      </c>
      <c r="F509" t="s">
        <v>20</v>
      </c>
      <c r="J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3" x14ac:dyDescent="0.2">
      <c r="A510" t="s">
        <v>232</v>
      </c>
      <c r="B510" t="s">
        <v>231</v>
      </c>
      <c r="C510" t="s">
        <v>75</v>
      </c>
      <c r="D510" t="s">
        <v>5</v>
      </c>
      <c r="E510" t="s">
        <v>6</v>
      </c>
      <c r="F510" t="s">
        <v>7</v>
      </c>
      <c r="G510">
        <v>20</v>
      </c>
      <c r="H510">
        <v>22</v>
      </c>
      <c r="I510">
        <v>22.2</v>
      </c>
      <c r="J510">
        <v>23</v>
      </c>
      <c r="K510">
        <v>23.4</v>
      </c>
      <c r="L510">
        <v>23.9</v>
      </c>
      <c r="M510">
        <v>24.4</v>
      </c>
      <c r="N510">
        <v>25.7</v>
      </c>
      <c r="O510">
        <v>26.3</v>
      </c>
      <c r="P510">
        <v>26.8</v>
      </c>
      <c r="Q510">
        <v>27.1</v>
      </c>
      <c r="R510">
        <v>26</v>
      </c>
      <c r="S510">
        <v>26</v>
      </c>
      <c r="T510">
        <v>26.9</v>
      </c>
      <c r="U510">
        <v>27.2</v>
      </c>
      <c r="V510">
        <v>29.4</v>
      </c>
      <c r="W510">
        <v>25.2</v>
      </c>
      <c r="X510">
        <v>12.5</v>
      </c>
      <c r="Y510">
        <v>13.1</v>
      </c>
      <c r="Z510">
        <v>2.9</v>
      </c>
      <c r="AA510">
        <v>1.4</v>
      </c>
      <c r="AB510">
        <v>3.9</v>
      </c>
      <c r="AC510">
        <v>0</v>
      </c>
      <c r="AD510">
        <v>0</v>
      </c>
      <c r="AE510">
        <v>0</v>
      </c>
      <c r="AF510">
        <v>0</v>
      </c>
      <c r="AG510">
        <v>26.3</v>
      </c>
    </row>
    <row r="511" spans="1:33" x14ac:dyDescent="0.2">
      <c r="A511" t="s">
        <v>232</v>
      </c>
      <c r="B511" t="s">
        <v>231</v>
      </c>
      <c r="C511" t="s">
        <v>75</v>
      </c>
      <c r="D511" t="s">
        <v>5</v>
      </c>
      <c r="E511" t="s">
        <v>8</v>
      </c>
      <c r="F511" t="s">
        <v>9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2">
      <c r="A512" t="s">
        <v>232</v>
      </c>
      <c r="B512" t="s">
        <v>231</v>
      </c>
      <c r="C512" t="s">
        <v>75</v>
      </c>
      <c r="D512" t="s">
        <v>10</v>
      </c>
      <c r="E512" t="s">
        <v>6</v>
      </c>
      <c r="F512" t="s">
        <v>11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5" x14ac:dyDescent="0.2">
      <c r="A513" t="s">
        <v>232</v>
      </c>
      <c r="B513" t="s">
        <v>231</v>
      </c>
      <c r="C513" t="s">
        <v>75</v>
      </c>
      <c r="D513" t="s">
        <v>10</v>
      </c>
      <c r="E513" t="s">
        <v>8</v>
      </c>
      <c r="F513" t="s">
        <v>12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5" x14ac:dyDescent="0.2">
      <c r="A514" t="s">
        <v>232</v>
      </c>
      <c r="B514" t="s">
        <v>231</v>
      </c>
      <c r="C514" t="s">
        <v>75</v>
      </c>
      <c r="D514" t="s">
        <v>10</v>
      </c>
      <c r="E514" t="s">
        <v>13</v>
      </c>
      <c r="F514" t="s">
        <v>14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5" x14ac:dyDescent="0.2">
      <c r="A515" t="s">
        <v>232</v>
      </c>
      <c r="B515" t="s">
        <v>231</v>
      </c>
      <c r="C515" t="s">
        <v>75</v>
      </c>
      <c r="D515" t="s">
        <v>15</v>
      </c>
      <c r="E515" t="s">
        <v>6</v>
      </c>
      <c r="F515" t="s">
        <v>16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2</v>
      </c>
      <c r="W515">
        <v>2</v>
      </c>
      <c r="X515">
        <v>2.1</v>
      </c>
      <c r="Y515">
        <v>2.1</v>
      </c>
      <c r="Z515">
        <v>2.2999999999999998</v>
      </c>
      <c r="AA515">
        <v>2.5</v>
      </c>
      <c r="AB515">
        <v>2.75</v>
      </c>
      <c r="AC515">
        <v>2.9</v>
      </c>
      <c r="AD515">
        <v>2.86</v>
      </c>
      <c r="AE515">
        <v>2.7</v>
      </c>
      <c r="AF515">
        <v>2.31</v>
      </c>
      <c r="AG515">
        <v>2.83</v>
      </c>
    </row>
    <row r="516" spans="1:35" x14ac:dyDescent="0.2">
      <c r="A516" t="s">
        <v>232</v>
      </c>
      <c r="B516" t="s">
        <v>231</v>
      </c>
      <c r="C516" t="s">
        <v>75</v>
      </c>
      <c r="D516" t="s">
        <v>15</v>
      </c>
      <c r="E516" t="s">
        <v>8</v>
      </c>
      <c r="F516" t="s">
        <v>17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5" x14ac:dyDescent="0.2">
      <c r="A517" t="s">
        <v>232</v>
      </c>
      <c r="B517" t="s">
        <v>231</v>
      </c>
      <c r="C517" t="s">
        <v>75</v>
      </c>
      <c r="D517" t="s">
        <v>15</v>
      </c>
      <c r="E517" t="s">
        <v>13</v>
      </c>
      <c r="F517" t="s">
        <v>18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5" x14ac:dyDescent="0.2">
      <c r="A518" t="s">
        <v>232</v>
      </c>
      <c r="B518" t="s">
        <v>231</v>
      </c>
      <c r="C518" t="s">
        <v>75</v>
      </c>
      <c r="D518" t="s">
        <v>19</v>
      </c>
      <c r="E518" t="s">
        <v>6</v>
      </c>
      <c r="F518" t="s">
        <v>20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5" x14ac:dyDescent="0.2">
      <c r="A519" t="s">
        <v>232</v>
      </c>
      <c r="B519" t="s">
        <v>231</v>
      </c>
      <c r="C519" t="s">
        <v>76</v>
      </c>
      <c r="D519" t="s">
        <v>5</v>
      </c>
      <c r="E519" t="s">
        <v>6</v>
      </c>
      <c r="F519" t="s">
        <v>7</v>
      </c>
      <c r="G519">
        <v>18.3</v>
      </c>
      <c r="H519">
        <v>30.4</v>
      </c>
      <c r="I519">
        <v>18.899999999999999</v>
      </c>
      <c r="J519">
        <v>17.3</v>
      </c>
      <c r="K519" s="1">
        <v>22.6</v>
      </c>
      <c r="L519" s="1">
        <v>59.5</v>
      </c>
      <c r="M519" s="1">
        <v>42.3</v>
      </c>
      <c r="N519">
        <v>90.8</v>
      </c>
      <c r="O519">
        <v>41</v>
      </c>
      <c r="P519">
        <v>27.8</v>
      </c>
      <c r="Q519">
        <v>29.2</v>
      </c>
      <c r="R519">
        <v>39.9</v>
      </c>
      <c r="S519">
        <v>24.4</v>
      </c>
      <c r="T519">
        <v>19.8</v>
      </c>
      <c r="U519">
        <v>14.3</v>
      </c>
      <c r="V519">
        <v>10.4</v>
      </c>
      <c r="W519">
        <v>11.9</v>
      </c>
      <c r="X519">
        <v>23.5</v>
      </c>
      <c r="Y519">
        <v>8.8000000000000007</v>
      </c>
      <c r="Z519">
        <v>0.1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53.2</v>
      </c>
    </row>
    <row r="520" spans="1:35" x14ac:dyDescent="0.2">
      <c r="A520" t="s">
        <v>232</v>
      </c>
      <c r="B520" t="s">
        <v>231</v>
      </c>
      <c r="C520" t="s">
        <v>76</v>
      </c>
      <c r="D520" t="s">
        <v>5</v>
      </c>
      <c r="E520" t="s">
        <v>8</v>
      </c>
      <c r="F520" t="s">
        <v>9</v>
      </c>
      <c r="G520">
        <v>0.1</v>
      </c>
      <c r="H520">
        <v>0</v>
      </c>
      <c r="I520">
        <v>0</v>
      </c>
      <c r="J520">
        <v>0</v>
      </c>
      <c r="K520">
        <v>0</v>
      </c>
      <c r="L520">
        <v>0.3</v>
      </c>
      <c r="M520">
        <v>0.3</v>
      </c>
      <c r="N520">
        <v>0</v>
      </c>
      <c r="O520">
        <v>0.2</v>
      </c>
      <c r="P520">
        <v>0.2</v>
      </c>
      <c r="Q520">
        <v>0.2</v>
      </c>
      <c r="R520">
        <v>0.2</v>
      </c>
      <c r="S520">
        <v>0.2</v>
      </c>
      <c r="T520">
        <v>0.1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0.1</v>
      </c>
    </row>
    <row r="521" spans="1:35" x14ac:dyDescent="0.2">
      <c r="A521" t="s">
        <v>232</v>
      </c>
      <c r="B521" t="s">
        <v>231</v>
      </c>
      <c r="C521" t="s">
        <v>76</v>
      </c>
      <c r="D521" t="s">
        <v>10</v>
      </c>
      <c r="E521" t="s">
        <v>6</v>
      </c>
      <c r="F521" t="s">
        <v>11</v>
      </c>
      <c r="H521">
        <v>0</v>
      </c>
      <c r="I521">
        <v>0</v>
      </c>
      <c r="J521">
        <v>0</v>
      </c>
      <c r="K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s="1">
        <v>0</v>
      </c>
      <c r="V521" s="1">
        <v>0</v>
      </c>
      <c r="W521" s="1">
        <v>0</v>
      </c>
      <c r="X521">
        <v>0</v>
      </c>
      <c r="Y52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/>
      <c r="AI521" s="1"/>
    </row>
    <row r="522" spans="1:35" x14ac:dyDescent="0.2">
      <c r="A522" t="s">
        <v>232</v>
      </c>
      <c r="B522" t="s">
        <v>231</v>
      </c>
      <c r="C522" t="s">
        <v>76</v>
      </c>
      <c r="D522" t="s">
        <v>10</v>
      </c>
      <c r="E522" t="s">
        <v>8</v>
      </c>
      <c r="F522" t="s">
        <v>12</v>
      </c>
      <c r="H522">
        <v>0.8</v>
      </c>
      <c r="I522">
        <v>0</v>
      </c>
      <c r="J522">
        <v>0</v>
      </c>
      <c r="K522">
        <v>0</v>
      </c>
      <c r="N522">
        <v>0.3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5" x14ac:dyDescent="0.2">
      <c r="A523" t="s">
        <v>232</v>
      </c>
      <c r="B523" t="s">
        <v>231</v>
      </c>
      <c r="C523" t="s">
        <v>76</v>
      </c>
      <c r="D523" t="s">
        <v>10</v>
      </c>
      <c r="E523" t="s">
        <v>13</v>
      </c>
      <c r="F523" t="s">
        <v>14</v>
      </c>
      <c r="H523">
        <v>0</v>
      </c>
      <c r="I523">
        <v>0</v>
      </c>
      <c r="J523">
        <v>0</v>
      </c>
      <c r="K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5" x14ac:dyDescent="0.2">
      <c r="A524" t="s">
        <v>232</v>
      </c>
      <c r="B524" t="s">
        <v>231</v>
      </c>
      <c r="C524" t="s">
        <v>76</v>
      </c>
      <c r="D524" t="s">
        <v>15</v>
      </c>
      <c r="E524" t="s">
        <v>6</v>
      </c>
      <c r="F524" t="s">
        <v>16</v>
      </c>
      <c r="H524">
        <v>0.2</v>
      </c>
      <c r="I524">
        <v>0.4</v>
      </c>
      <c r="J524">
        <v>0.4</v>
      </c>
      <c r="K524">
        <v>0.4</v>
      </c>
      <c r="N524">
        <v>0.2</v>
      </c>
      <c r="O524" s="1">
        <v>0.5</v>
      </c>
      <c r="P524" s="1">
        <v>1.3</v>
      </c>
      <c r="Q524" s="1">
        <v>1.5</v>
      </c>
      <c r="R524">
        <v>1</v>
      </c>
      <c r="S524" s="1">
        <v>0.9</v>
      </c>
      <c r="T524" s="1">
        <v>0.7</v>
      </c>
      <c r="U524">
        <v>1.3</v>
      </c>
      <c r="V524">
        <v>1.2</v>
      </c>
      <c r="W524" s="1">
        <v>1</v>
      </c>
      <c r="X524" s="1">
        <v>2.5</v>
      </c>
      <c r="Y524">
        <v>0.4</v>
      </c>
      <c r="Z524">
        <v>0.5</v>
      </c>
      <c r="AA524">
        <v>1.7</v>
      </c>
      <c r="AB524">
        <v>1.1000000000000001</v>
      </c>
      <c r="AC524">
        <v>2.4</v>
      </c>
      <c r="AD524">
        <v>2.41</v>
      </c>
      <c r="AE524">
        <v>1.36</v>
      </c>
      <c r="AF524">
        <v>0.96</v>
      </c>
      <c r="AG524">
        <v>1.8</v>
      </c>
      <c r="AI524" s="1"/>
    </row>
    <row r="525" spans="1:35" x14ac:dyDescent="0.2">
      <c r="A525" t="s">
        <v>232</v>
      </c>
      <c r="B525" t="s">
        <v>231</v>
      </c>
      <c r="C525" t="s">
        <v>76</v>
      </c>
      <c r="D525" t="s">
        <v>15</v>
      </c>
      <c r="E525" t="s">
        <v>8</v>
      </c>
      <c r="F525" t="s">
        <v>17</v>
      </c>
      <c r="H525">
        <v>0</v>
      </c>
      <c r="I525">
        <v>0</v>
      </c>
      <c r="J525">
        <v>0</v>
      </c>
      <c r="K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5" x14ac:dyDescent="0.2">
      <c r="A526" t="s">
        <v>232</v>
      </c>
      <c r="B526" t="s">
        <v>231</v>
      </c>
      <c r="C526" t="s">
        <v>76</v>
      </c>
      <c r="D526" t="s">
        <v>15</v>
      </c>
      <c r="E526" t="s">
        <v>13</v>
      </c>
      <c r="F526" t="s">
        <v>18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5" x14ac:dyDescent="0.2">
      <c r="A527" t="s">
        <v>232</v>
      </c>
      <c r="B527" t="s">
        <v>231</v>
      </c>
      <c r="C527" t="s">
        <v>76</v>
      </c>
      <c r="D527" t="s">
        <v>19</v>
      </c>
      <c r="E527" t="s">
        <v>6</v>
      </c>
      <c r="F527" t="s">
        <v>20</v>
      </c>
      <c r="J527">
        <v>0</v>
      </c>
      <c r="N527">
        <v>2.8</v>
      </c>
      <c r="O527">
        <v>2.7</v>
      </c>
      <c r="P527">
        <v>0</v>
      </c>
      <c r="Q527">
        <v>0</v>
      </c>
      <c r="R527">
        <v>1.5</v>
      </c>
      <c r="S527">
        <v>0.9</v>
      </c>
      <c r="T527">
        <v>0.6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1.4</v>
      </c>
    </row>
    <row r="528" spans="1:35" x14ac:dyDescent="0.2">
      <c r="A528" t="s">
        <v>232</v>
      </c>
      <c r="B528" t="s">
        <v>231</v>
      </c>
      <c r="C528" t="s">
        <v>77</v>
      </c>
      <c r="D528" t="s">
        <v>5</v>
      </c>
      <c r="E528" t="s">
        <v>6</v>
      </c>
      <c r="F528" t="s">
        <v>7</v>
      </c>
      <c r="G528">
        <v>0</v>
      </c>
      <c r="H528">
        <v>0</v>
      </c>
      <c r="N528">
        <v>169</v>
      </c>
      <c r="O528">
        <v>169</v>
      </c>
      <c r="P528">
        <v>169</v>
      </c>
      <c r="S528">
        <v>169</v>
      </c>
      <c r="T528">
        <v>169</v>
      </c>
      <c r="U528">
        <v>181.2</v>
      </c>
      <c r="V528">
        <v>115.9</v>
      </c>
      <c r="W528">
        <v>132.5</v>
      </c>
      <c r="X528">
        <v>81.400000000000006</v>
      </c>
      <c r="Y528">
        <v>50.4</v>
      </c>
      <c r="Z528">
        <v>9</v>
      </c>
      <c r="AA528">
        <v>2.2999999999999998</v>
      </c>
      <c r="AB528">
        <v>0</v>
      </c>
      <c r="AC528">
        <v>0</v>
      </c>
      <c r="AD528">
        <v>0</v>
      </c>
      <c r="AE528">
        <v>0</v>
      </c>
      <c r="AG528">
        <v>169</v>
      </c>
    </row>
    <row r="529" spans="1:33" x14ac:dyDescent="0.2">
      <c r="A529" t="s">
        <v>232</v>
      </c>
      <c r="B529" t="s">
        <v>231</v>
      </c>
      <c r="C529" t="s">
        <v>77</v>
      </c>
      <c r="D529" t="s">
        <v>5</v>
      </c>
      <c r="E529" t="s">
        <v>8</v>
      </c>
      <c r="F529" t="s">
        <v>9</v>
      </c>
      <c r="G529">
        <v>0</v>
      </c>
      <c r="H529">
        <v>0</v>
      </c>
      <c r="N529">
        <v>1.5</v>
      </c>
      <c r="O529">
        <v>1.5</v>
      </c>
      <c r="P529">
        <v>1.5</v>
      </c>
      <c r="S529">
        <v>1.5</v>
      </c>
      <c r="T529">
        <v>1.5</v>
      </c>
      <c r="U529">
        <v>0</v>
      </c>
      <c r="V529">
        <v>1.5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G529">
        <v>1.5</v>
      </c>
    </row>
    <row r="530" spans="1:33" x14ac:dyDescent="0.2">
      <c r="A530" t="s">
        <v>232</v>
      </c>
      <c r="B530" t="s">
        <v>231</v>
      </c>
      <c r="C530" t="s">
        <v>77</v>
      </c>
      <c r="D530" t="s">
        <v>10</v>
      </c>
      <c r="E530" t="s">
        <v>6</v>
      </c>
      <c r="F530" t="s">
        <v>11</v>
      </c>
      <c r="G530">
        <v>0</v>
      </c>
      <c r="H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G530">
        <v>0</v>
      </c>
    </row>
    <row r="531" spans="1:33" x14ac:dyDescent="0.2">
      <c r="A531" t="s">
        <v>232</v>
      </c>
      <c r="B531" t="s">
        <v>231</v>
      </c>
      <c r="C531" t="s">
        <v>77</v>
      </c>
      <c r="D531" t="s">
        <v>10</v>
      </c>
      <c r="E531" t="s">
        <v>8</v>
      </c>
      <c r="F531" t="s">
        <v>12</v>
      </c>
      <c r="G531">
        <v>0</v>
      </c>
      <c r="H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G531">
        <v>0</v>
      </c>
    </row>
    <row r="532" spans="1:33" x14ac:dyDescent="0.2">
      <c r="A532" t="s">
        <v>232</v>
      </c>
      <c r="B532" t="s">
        <v>231</v>
      </c>
      <c r="C532" t="s">
        <v>77</v>
      </c>
      <c r="D532" t="s">
        <v>10</v>
      </c>
      <c r="E532" t="s">
        <v>13</v>
      </c>
      <c r="F532" t="s">
        <v>14</v>
      </c>
      <c r="G532">
        <v>0</v>
      </c>
      <c r="H532">
        <v>0</v>
      </c>
      <c r="Q532">
        <v>0.2</v>
      </c>
      <c r="R532">
        <v>0.2</v>
      </c>
      <c r="S532">
        <v>0.2</v>
      </c>
      <c r="T532">
        <v>0.2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G532">
        <v>0.2</v>
      </c>
    </row>
    <row r="533" spans="1:33" x14ac:dyDescent="0.2">
      <c r="A533" t="s">
        <v>232</v>
      </c>
      <c r="B533" t="s">
        <v>231</v>
      </c>
      <c r="C533" t="s">
        <v>77</v>
      </c>
      <c r="D533" t="s">
        <v>15</v>
      </c>
      <c r="E533" t="s">
        <v>6</v>
      </c>
      <c r="F533" t="s">
        <v>16</v>
      </c>
      <c r="G533">
        <v>0</v>
      </c>
      <c r="H533">
        <v>0</v>
      </c>
      <c r="S533">
        <v>15</v>
      </c>
      <c r="T533">
        <v>15</v>
      </c>
      <c r="U533">
        <v>16.5</v>
      </c>
      <c r="V533">
        <v>3.6</v>
      </c>
      <c r="W533">
        <v>8.1</v>
      </c>
      <c r="X533">
        <v>4.0999999999999996</v>
      </c>
      <c r="Y533">
        <v>4.4000000000000004</v>
      </c>
      <c r="Z533">
        <v>0.4</v>
      </c>
      <c r="AA533">
        <v>1.4</v>
      </c>
      <c r="AB533">
        <v>3.85</v>
      </c>
      <c r="AC533">
        <v>3.41</v>
      </c>
      <c r="AD533">
        <v>4.24</v>
      </c>
      <c r="AE533">
        <v>5.15</v>
      </c>
      <c r="AG533">
        <v>3.63</v>
      </c>
    </row>
    <row r="534" spans="1:33" x14ac:dyDescent="0.2">
      <c r="A534" t="s">
        <v>232</v>
      </c>
      <c r="B534" t="s">
        <v>231</v>
      </c>
      <c r="C534" t="s">
        <v>77</v>
      </c>
      <c r="D534" t="s">
        <v>15</v>
      </c>
      <c r="E534" t="s">
        <v>8</v>
      </c>
      <c r="F534" t="s">
        <v>17</v>
      </c>
      <c r="G534">
        <v>0</v>
      </c>
      <c r="H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G534">
        <v>0</v>
      </c>
    </row>
    <row r="535" spans="1:33" x14ac:dyDescent="0.2">
      <c r="A535" t="s">
        <v>232</v>
      </c>
      <c r="B535" t="s">
        <v>231</v>
      </c>
      <c r="C535" t="s">
        <v>77</v>
      </c>
      <c r="D535" t="s">
        <v>15</v>
      </c>
      <c r="E535" t="s">
        <v>13</v>
      </c>
      <c r="F535" t="s">
        <v>18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G535">
        <v>0</v>
      </c>
    </row>
    <row r="536" spans="1:33" x14ac:dyDescent="0.2">
      <c r="A536" t="s">
        <v>232</v>
      </c>
      <c r="B536" t="s">
        <v>231</v>
      </c>
      <c r="C536" t="s">
        <v>77</v>
      </c>
      <c r="D536" t="s">
        <v>19</v>
      </c>
      <c r="E536" t="s">
        <v>6</v>
      </c>
      <c r="F536" t="s">
        <v>20</v>
      </c>
      <c r="G536">
        <v>0</v>
      </c>
      <c r="H536">
        <v>0</v>
      </c>
      <c r="J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G536">
        <v>0</v>
      </c>
    </row>
    <row r="537" spans="1:33" x14ac:dyDescent="0.2">
      <c r="A537" t="s">
        <v>232</v>
      </c>
      <c r="B537" t="s">
        <v>231</v>
      </c>
      <c r="C537" t="s">
        <v>78</v>
      </c>
      <c r="D537" t="s">
        <v>5</v>
      </c>
      <c r="E537" t="s">
        <v>6</v>
      </c>
      <c r="F537" t="s">
        <v>7</v>
      </c>
      <c r="G537">
        <v>87.7</v>
      </c>
      <c r="H537">
        <v>0</v>
      </c>
      <c r="M537">
        <v>114.8</v>
      </c>
      <c r="N537">
        <v>117.5</v>
      </c>
      <c r="O537">
        <v>523.29999999999995</v>
      </c>
      <c r="P537">
        <v>354.1</v>
      </c>
      <c r="Q537">
        <v>157.4</v>
      </c>
      <c r="R537">
        <v>334.8</v>
      </c>
      <c r="S537">
        <v>172.3</v>
      </c>
      <c r="T537">
        <v>121.6</v>
      </c>
      <c r="U537">
        <v>131.19999999999999</v>
      </c>
      <c r="V537">
        <v>219.1</v>
      </c>
      <c r="W537">
        <v>167.8</v>
      </c>
      <c r="X537">
        <v>122.6</v>
      </c>
      <c r="Y537">
        <v>94.7</v>
      </c>
      <c r="Z537">
        <v>39.700000000000003</v>
      </c>
      <c r="AA537">
        <v>23.4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331.6</v>
      </c>
    </row>
    <row r="538" spans="1:33" x14ac:dyDescent="0.2">
      <c r="A538" t="s">
        <v>232</v>
      </c>
      <c r="B538" t="s">
        <v>231</v>
      </c>
      <c r="C538" t="s">
        <v>78</v>
      </c>
      <c r="D538" t="s">
        <v>5</v>
      </c>
      <c r="E538" t="s">
        <v>8</v>
      </c>
      <c r="F538" t="s">
        <v>9</v>
      </c>
      <c r="G538">
        <v>0</v>
      </c>
      <c r="H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2">
      <c r="A539" t="s">
        <v>232</v>
      </c>
      <c r="B539" t="s">
        <v>231</v>
      </c>
      <c r="C539" t="s">
        <v>78</v>
      </c>
      <c r="D539" t="s">
        <v>10</v>
      </c>
      <c r="E539" t="s">
        <v>6</v>
      </c>
      <c r="F539" t="s">
        <v>11</v>
      </c>
      <c r="H539">
        <v>0.4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2">
      <c r="A540" t="s">
        <v>232</v>
      </c>
      <c r="B540" t="s">
        <v>231</v>
      </c>
      <c r="C540" t="s">
        <v>78</v>
      </c>
      <c r="D540" t="s">
        <v>10</v>
      </c>
      <c r="E540" t="s">
        <v>8</v>
      </c>
      <c r="F540" t="s">
        <v>12</v>
      </c>
      <c r="H540">
        <v>0.3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2">
      <c r="A541" t="s">
        <v>232</v>
      </c>
      <c r="B541" t="s">
        <v>231</v>
      </c>
      <c r="C541" t="s">
        <v>78</v>
      </c>
      <c r="D541" t="s">
        <v>10</v>
      </c>
      <c r="E541" t="s">
        <v>13</v>
      </c>
      <c r="F541" t="s">
        <v>14</v>
      </c>
      <c r="H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2">
      <c r="A542" t="s">
        <v>232</v>
      </c>
      <c r="B542" t="s">
        <v>231</v>
      </c>
      <c r="C542" t="s">
        <v>78</v>
      </c>
      <c r="D542" t="s">
        <v>15</v>
      </c>
      <c r="E542" t="s">
        <v>6</v>
      </c>
      <c r="F542" t="s">
        <v>16</v>
      </c>
      <c r="H542">
        <v>0.1</v>
      </c>
      <c r="N542">
        <v>1.8</v>
      </c>
      <c r="O542">
        <v>1.3</v>
      </c>
      <c r="P542">
        <v>2.8</v>
      </c>
      <c r="Q542">
        <v>4.3</v>
      </c>
      <c r="R542">
        <v>7.9</v>
      </c>
      <c r="S542">
        <v>6.3</v>
      </c>
      <c r="T542">
        <v>6.8</v>
      </c>
      <c r="U542">
        <v>12</v>
      </c>
      <c r="V542">
        <v>5.9</v>
      </c>
      <c r="W542">
        <v>10.9</v>
      </c>
      <c r="X542">
        <v>10</v>
      </c>
      <c r="Y542">
        <v>12.2</v>
      </c>
      <c r="Z542">
        <v>17.2</v>
      </c>
      <c r="AA542">
        <v>20.6</v>
      </c>
      <c r="AB542">
        <v>17.8</v>
      </c>
      <c r="AC542">
        <v>22</v>
      </c>
      <c r="AD542">
        <v>22.56</v>
      </c>
      <c r="AE542">
        <v>24.11</v>
      </c>
      <c r="AF542">
        <v>18.940000000000001</v>
      </c>
      <c r="AG542">
        <v>19.899999999999999</v>
      </c>
    </row>
    <row r="543" spans="1:33" x14ac:dyDescent="0.2">
      <c r="A543" t="s">
        <v>232</v>
      </c>
      <c r="B543" t="s">
        <v>231</v>
      </c>
      <c r="C543" t="s">
        <v>78</v>
      </c>
      <c r="D543" t="s">
        <v>15</v>
      </c>
      <c r="E543" t="s">
        <v>8</v>
      </c>
      <c r="F543" t="s">
        <v>17</v>
      </c>
      <c r="H543">
        <v>0.3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2">
      <c r="A544" t="s">
        <v>232</v>
      </c>
      <c r="B544" t="s">
        <v>231</v>
      </c>
      <c r="C544" t="s">
        <v>78</v>
      </c>
      <c r="D544" t="s">
        <v>15</v>
      </c>
      <c r="E544" t="s">
        <v>13</v>
      </c>
      <c r="F544" t="s">
        <v>18</v>
      </c>
      <c r="H544">
        <v>0</v>
      </c>
      <c r="N544" s="1"/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2">
      <c r="A545" t="s">
        <v>232</v>
      </c>
      <c r="B545" t="s">
        <v>231</v>
      </c>
      <c r="C545" t="s">
        <v>78</v>
      </c>
      <c r="D545" t="s">
        <v>19</v>
      </c>
      <c r="E545" t="s">
        <v>6</v>
      </c>
      <c r="F545" t="s">
        <v>20</v>
      </c>
      <c r="H545">
        <v>0</v>
      </c>
      <c r="J545">
        <v>0</v>
      </c>
      <c r="N545">
        <v>249.9</v>
      </c>
      <c r="O545">
        <v>254.9</v>
      </c>
      <c r="P545">
        <v>263.8</v>
      </c>
      <c r="Q545">
        <v>269.10000000000002</v>
      </c>
      <c r="R545">
        <v>292.10000000000002</v>
      </c>
      <c r="S545">
        <v>377.7</v>
      </c>
      <c r="T545">
        <v>510.9</v>
      </c>
      <c r="U545">
        <v>412.5</v>
      </c>
      <c r="V545">
        <v>366.5</v>
      </c>
      <c r="W545">
        <v>340.8</v>
      </c>
      <c r="X545">
        <v>315.60000000000002</v>
      </c>
      <c r="Y545">
        <v>284.60000000000002</v>
      </c>
      <c r="Z545">
        <v>248.2</v>
      </c>
      <c r="AA545">
        <v>172.2</v>
      </c>
      <c r="AB545">
        <v>136.1</v>
      </c>
      <c r="AC545">
        <v>139.6</v>
      </c>
      <c r="AD545">
        <v>86.8</v>
      </c>
      <c r="AE545">
        <v>56.8</v>
      </c>
      <c r="AF545">
        <v>0</v>
      </c>
      <c r="AG545">
        <v>259.39999999999998</v>
      </c>
    </row>
    <row r="546" spans="1:33" x14ac:dyDescent="0.2">
      <c r="A546" t="s">
        <v>232</v>
      </c>
      <c r="B546" t="s">
        <v>231</v>
      </c>
      <c r="C546" t="s">
        <v>79</v>
      </c>
      <c r="D546" t="s">
        <v>5</v>
      </c>
      <c r="E546" t="s">
        <v>6</v>
      </c>
      <c r="F546" t="s">
        <v>7</v>
      </c>
      <c r="G546">
        <v>2202</v>
      </c>
      <c r="H546">
        <v>4357.5</v>
      </c>
      <c r="I546">
        <v>0</v>
      </c>
      <c r="J546">
        <v>0</v>
      </c>
      <c r="K546">
        <v>4501</v>
      </c>
      <c r="L546">
        <v>5276.8</v>
      </c>
      <c r="M546">
        <v>6387</v>
      </c>
      <c r="N546">
        <v>6402.4</v>
      </c>
      <c r="O546">
        <v>6937.4</v>
      </c>
      <c r="P546">
        <v>6703.3</v>
      </c>
      <c r="Q546">
        <v>5264.7</v>
      </c>
      <c r="R546">
        <v>4142.8999999999996</v>
      </c>
      <c r="S546">
        <v>5614.3</v>
      </c>
      <c r="T546">
        <v>4514.3</v>
      </c>
      <c r="U546">
        <v>3917.7</v>
      </c>
      <c r="V546">
        <v>2631.5</v>
      </c>
      <c r="W546">
        <v>2241.6</v>
      </c>
      <c r="X546">
        <v>1957.8</v>
      </c>
      <c r="Y546">
        <v>3560.3</v>
      </c>
      <c r="Z546">
        <v>998.2</v>
      </c>
      <c r="AA546">
        <v>216.5</v>
      </c>
      <c r="AB546">
        <v>-659.9</v>
      </c>
      <c r="AC546">
        <v>316.10000000000002</v>
      </c>
      <c r="AD546">
        <v>0</v>
      </c>
      <c r="AE546">
        <v>-15.4</v>
      </c>
      <c r="AF546">
        <v>-19.8</v>
      </c>
      <c r="AG546">
        <v>6681</v>
      </c>
    </row>
    <row r="547" spans="1:33" x14ac:dyDescent="0.2">
      <c r="A547" t="s">
        <v>232</v>
      </c>
      <c r="B547" t="s">
        <v>231</v>
      </c>
      <c r="C547" t="s">
        <v>79</v>
      </c>
      <c r="D547" t="s">
        <v>5</v>
      </c>
      <c r="E547" t="s">
        <v>8</v>
      </c>
      <c r="F547" t="s">
        <v>9</v>
      </c>
      <c r="G547">
        <v>190</v>
      </c>
      <c r="I547">
        <v>0</v>
      </c>
      <c r="J547">
        <v>0</v>
      </c>
      <c r="K547">
        <v>1253</v>
      </c>
      <c r="L547">
        <v>216</v>
      </c>
      <c r="M547">
        <v>610</v>
      </c>
      <c r="N547">
        <v>478.3</v>
      </c>
      <c r="O547">
        <v>630.4</v>
      </c>
      <c r="P547">
        <v>236.5</v>
      </c>
      <c r="Q547">
        <v>202</v>
      </c>
      <c r="R547">
        <v>789.8</v>
      </c>
      <c r="S547">
        <v>556</v>
      </c>
      <c r="T547">
        <v>280</v>
      </c>
      <c r="U547">
        <v>317.2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1249.4000000000001</v>
      </c>
    </row>
    <row r="548" spans="1:33" x14ac:dyDescent="0.2">
      <c r="A548" t="s">
        <v>232</v>
      </c>
      <c r="B548" t="s">
        <v>231</v>
      </c>
      <c r="C548" t="s">
        <v>79</v>
      </c>
      <c r="D548" t="s">
        <v>10</v>
      </c>
      <c r="E548" t="s">
        <v>6</v>
      </c>
      <c r="F548" t="s">
        <v>11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-28.3</v>
      </c>
      <c r="W548" s="1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2">
      <c r="A549" t="s">
        <v>232</v>
      </c>
      <c r="B549" t="s">
        <v>231</v>
      </c>
      <c r="C549" t="s">
        <v>79</v>
      </c>
      <c r="D549" t="s">
        <v>10</v>
      </c>
      <c r="E549" t="s">
        <v>8</v>
      </c>
      <c r="F549" t="s">
        <v>12</v>
      </c>
      <c r="H549">
        <v>4757.5</v>
      </c>
      <c r="I549">
        <v>0</v>
      </c>
      <c r="J549">
        <v>0</v>
      </c>
      <c r="K549">
        <v>5097.3999999999996</v>
      </c>
      <c r="L549">
        <v>10599.6</v>
      </c>
      <c r="M549">
        <v>8790.1</v>
      </c>
      <c r="N549">
        <v>3111.9</v>
      </c>
      <c r="O549">
        <v>8775.7999999999993</v>
      </c>
      <c r="P549">
        <v>7876</v>
      </c>
      <c r="Q549">
        <v>6270.1</v>
      </c>
      <c r="R549">
        <v>16098.6</v>
      </c>
      <c r="S549">
        <v>12147.3</v>
      </c>
      <c r="T549">
        <v>9318.1</v>
      </c>
      <c r="U549">
        <v>10461</v>
      </c>
      <c r="V549">
        <v>10856.2</v>
      </c>
      <c r="W549">
        <v>7459.1</v>
      </c>
      <c r="X549">
        <v>1644</v>
      </c>
      <c r="Y549">
        <v>1127.5</v>
      </c>
      <c r="Z549">
        <v>707.3</v>
      </c>
      <c r="AA549">
        <v>680.5</v>
      </c>
      <c r="AB549">
        <v>38.200000000000003</v>
      </c>
      <c r="AC549">
        <v>0</v>
      </c>
      <c r="AD549">
        <v>0</v>
      </c>
      <c r="AE549">
        <v>0</v>
      </c>
      <c r="AF549">
        <v>0</v>
      </c>
      <c r="AG549">
        <v>11505.3</v>
      </c>
    </row>
    <row r="550" spans="1:33" x14ac:dyDescent="0.2">
      <c r="A550" t="s">
        <v>232</v>
      </c>
      <c r="B550" t="s">
        <v>231</v>
      </c>
      <c r="C550" t="s">
        <v>79</v>
      </c>
      <c r="D550" t="s">
        <v>10</v>
      </c>
      <c r="E550" t="s">
        <v>13</v>
      </c>
      <c r="F550" t="s">
        <v>14</v>
      </c>
      <c r="H550">
        <v>46.7</v>
      </c>
      <c r="I550">
        <v>0</v>
      </c>
      <c r="J550">
        <v>0</v>
      </c>
      <c r="K550">
        <v>48.3</v>
      </c>
      <c r="L550">
        <v>55.9</v>
      </c>
      <c r="M550">
        <v>125.9</v>
      </c>
      <c r="N550">
        <v>135.80000000000001</v>
      </c>
      <c r="O550">
        <v>141.5</v>
      </c>
      <c r="P550">
        <v>142.30000000000001</v>
      </c>
      <c r="Q550">
        <v>132.69999999999999</v>
      </c>
      <c r="R550">
        <v>106.5</v>
      </c>
      <c r="S550">
        <v>127.4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122.2</v>
      </c>
    </row>
    <row r="551" spans="1:33" x14ac:dyDescent="0.2">
      <c r="A551" t="s">
        <v>232</v>
      </c>
      <c r="B551" t="s">
        <v>231</v>
      </c>
      <c r="C551" t="s">
        <v>79</v>
      </c>
      <c r="D551" t="s">
        <v>15</v>
      </c>
      <c r="E551" t="s">
        <v>6</v>
      </c>
      <c r="F551" t="s">
        <v>16</v>
      </c>
      <c r="H551">
        <v>118.4</v>
      </c>
      <c r="I551">
        <v>0</v>
      </c>
      <c r="J551">
        <v>0</v>
      </c>
      <c r="K551">
        <v>141.5</v>
      </c>
      <c r="L551">
        <v>163.9</v>
      </c>
      <c r="M551">
        <v>153.1</v>
      </c>
      <c r="N551">
        <v>158.5</v>
      </c>
      <c r="O551">
        <v>183.4</v>
      </c>
      <c r="P551">
        <v>207</v>
      </c>
      <c r="Q551">
        <v>384.1</v>
      </c>
      <c r="R551">
        <v>316.8</v>
      </c>
      <c r="S551">
        <v>250.6</v>
      </c>
      <c r="T551">
        <v>257.39999999999998</v>
      </c>
      <c r="U551">
        <v>331</v>
      </c>
      <c r="V551">
        <v>360.4</v>
      </c>
      <c r="W551">
        <v>449.1</v>
      </c>
      <c r="X551">
        <v>724.5</v>
      </c>
      <c r="Y551">
        <v>592.5</v>
      </c>
      <c r="Z551">
        <v>1265.5</v>
      </c>
      <c r="AA551">
        <v>2007.9</v>
      </c>
      <c r="AB551">
        <v>1598.7</v>
      </c>
      <c r="AC551">
        <v>1617.6</v>
      </c>
      <c r="AD551">
        <v>1484.57</v>
      </c>
      <c r="AE551">
        <v>1653.85</v>
      </c>
      <c r="AF551">
        <v>975.94</v>
      </c>
      <c r="AG551">
        <v>1608.2</v>
      </c>
    </row>
    <row r="552" spans="1:33" x14ac:dyDescent="0.2">
      <c r="A552" t="s">
        <v>232</v>
      </c>
      <c r="B552" t="s">
        <v>231</v>
      </c>
      <c r="C552" t="s">
        <v>79</v>
      </c>
      <c r="D552" t="s">
        <v>15</v>
      </c>
      <c r="E552" t="s">
        <v>8</v>
      </c>
      <c r="F552" t="s">
        <v>17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2">
      <c r="A553" t="s">
        <v>232</v>
      </c>
      <c r="B553" t="s">
        <v>231</v>
      </c>
      <c r="C553" t="s">
        <v>79</v>
      </c>
      <c r="D553" t="s">
        <v>15</v>
      </c>
      <c r="E553" t="s">
        <v>13</v>
      </c>
      <c r="F553" t="s">
        <v>18</v>
      </c>
      <c r="J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2">
      <c r="A554" t="s">
        <v>232</v>
      </c>
      <c r="B554" t="s">
        <v>231</v>
      </c>
      <c r="C554" t="s">
        <v>79</v>
      </c>
      <c r="D554" t="s">
        <v>19</v>
      </c>
      <c r="E554" t="s">
        <v>6</v>
      </c>
      <c r="F554" t="s">
        <v>20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2">
      <c r="A555" t="s">
        <v>232</v>
      </c>
      <c r="B555" t="s">
        <v>231</v>
      </c>
      <c r="C555" t="s">
        <v>80</v>
      </c>
      <c r="D555" t="s">
        <v>5</v>
      </c>
      <c r="E555" t="s">
        <v>6</v>
      </c>
      <c r="F555" t="s">
        <v>7</v>
      </c>
      <c r="G555">
        <v>350.2</v>
      </c>
      <c r="H555">
        <v>1457.1</v>
      </c>
      <c r="K555">
        <v>5249</v>
      </c>
      <c r="L555">
        <v>4363.3999999999996</v>
      </c>
      <c r="M555">
        <v>6910</v>
      </c>
      <c r="N555">
        <v>8351.2000000000007</v>
      </c>
      <c r="O555">
        <v>9012</v>
      </c>
      <c r="P555">
        <v>7634.8</v>
      </c>
      <c r="Q555">
        <v>6182.8</v>
      </c>
      <c r="R555">
        <v>5865.8</v>
      </c>
      <c r="S555">
        <v>5411.1</v>
      </c>
      <c r="T555">
        <v>5003.3</v>
      </c>
      <c r="U555">
        <v>5506.3</v>
      </c>
      <c r="V555">
        <v>4829.3</v>
      </c>
      <c r="W555">
        <v>3925.5</v>
      </c>
      <c r="X555">
        <v>2385.3000000000002</v>
      </c>
      <c r="Y555">
        <v>231</v>
      </c>
      <c r="Z555">
        <v>202.6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8332.7000000000007</v>
      </c>
    </row>
    <row r="556" spans="1:33" x14ac:dyDescent="0.2">
      <c r="A556" t="s">
        <v>232</v>
      </c>
      <c r="B556" t="s">
        <v>231</v>
      </c>
      <c r="C556" t="s">
        <v>80</v>
      </c>
      <c r="D556" t="s">
        <v>5</v>
      </c>
      <c r="E556" t="s">
        <v>8</v>
      </c>
      <c r="F556" t="s">
        <v>9</v>
      </c>
      <c r="G556">
        <v>311.60000000000002</v>
      </c>
      <c r="K556">
        <v>972</v>
      </c>
      <c r="L556">
        <v>1040</v>
      </c>
      <c r="M556">
        <v>822</v>
      </c>
      <c r="N556">
        <v>654</v>
      </c>
      <c r="O556">
        <v>258</v>
      </c>
      <c r="P556">
        <v>150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354</v>
      </c>
    </row>
    <row r="557" spans="1:33" x14ac:dyDescent="0.2">
      <c r="A557" t="s">
        <v>232</v>
      </c>
      <c r="B557" t="s">
        <v>231</v>
      </c>
      <c r="C557" t="s">
        <v>80</v>
      </c>
      <c r="D557" t="s">
        <v>10</v>
      </c>
      <c r="E557" t="s">
        <v>6</v>
      </c>
      <c r="F557" t="s">
        <v>11</v>
      </c>
      <c r="H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2">
      <c r="A558" t="s">
        <v>232</v>
      </c>
      <c r="B558" t="s">
        <v>231</v>
      </c>
      <c r="C558" t="s">
        <v>80</v>
      </c>
      <c r="D558" t="s">
        <v>10</v>
      </c>
      <c r="E558" t="s">
        <v>8</v>
      </c>
      <c r="F558" t="s">
        <v>12</v>
      </c>
      <c r="H558">
        <v>0</v>
      </c>
      <c r="K558">
        <v>126.5</v>
      </c>
      <c r="L558">
        <v>132</v>
      </c>
      <c r="M558">
        <v>107.8</v>
      </c>
      <c r="N558">
        <v>88</v>
      </c>
      <c r="O558">
        <v>55</v>
      </c>
      <c r="P558">
        <v>22</v>
      </c>
      <c r="Q558">
        <v>0</v>
      </c>
      <c r="R558">
        <v>0</v>
      </c>
      <c r="S558">
        <v>0</v>
      </c>
      <c r="T558">
        <v>0</v>
      </c>
      <c r="U558">
        <v>16.5</v>
      </c>
      <c r="V558">
        <v>16.5</v>
      </c>
      <c r="W558">
        <v>16.5</v>
      </c>
      <c r="X558">
        <v>0</v>
      </c>
      <c r="Y558">
        <v>0</v>
      </c>
      <c r="Z558">
        <v>1.1000000000000001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2">
      <c r="A559" t="s">
        <v>232</v>
      </c>
      <c r="B559" t="s">
        <v>231</v>
      </c>
      <c r="C559" t="s">
        <v>80</v>
      </c>
      <c r="D559" t="s">
        <v>10</v>
      </c>
      <c r="E559" t="s">
        <v>13</v>
      </c>
      <c r="F559" t="s">
        <v>14</v>
      </c>
      <c r="H559">
        <v>0</v>
      </c>
      <c r="K559">
        <v>219.8</v>
      </c>
      <c r="L559">
        <v>24.3</v>
      </c>
      <c r="M559">
        <v>26.7</v>
      </c>
      <c r="N559">
        <v>29.4</v>
      </c>
      <c r="O559">
        <v>32.299999999999997</v>
      </c>
      <c r="P559">
        <v>23.5</v>
      </c>
      <c r="Q559">
        <v>20</v>
      </c>
      <c r="R559">
        <v>20</v>
      </c>
      <c r="S559">
        <v>0</v>
      </c>
      <c r="T559">
        <v>20</v>
      </c>
      <c r="U559">
        <v>8.8000000000000007</v>
      </c>
      <c r="V559">
        <v>10.7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13.3</v>
      </c>
    </row>
    <row r="560" spans="1:33" x14ac:dyDescent="0.2">
      <c r="A560" t="s">
        <v>232</v>
      </c>
      <c r="B560" t="s">
        <v>231</v>
      </c>
      <c r="C560" t="s">
        <v>80</v>
      </c>
      <c r="D560" t="s">
        <v>15</v>
      </c>
      <c r="E560" t="s">
        <v>6</v>
      </c>
      <c r="F560" t="s">
        <v>16</v>
      </c>
      <c r="H560">
        <v>0</v>
      </c>
      <c r="K560">
        <v>0</v>
      </c>
      <c r="L560">
        <v>0</v>
      </c>
      <c r="M560">
        <v>22</v>
      </c>
      <c r="N560">
        <v>31.3</v>
      </c>
      <c r="O560">
        <v>83.1</v>
      </c>
      <c r="P560">
        <v>91.9</v>
      </c>
      <c r="Q560">
        <v>89.9</v>
      </c>
      <c r="R560">
        <v>35.4</v>
      </c>
      <c r="S560">
        <v>40.1</v>
      </c>
      <c r="T560">
        <v>130.6</v>
      </c>
      <c r="U560">
        <v>218</v>
      </c>
      <c r="V560">
        <v>225.5</v>
      </c>
      <c r="W560">
        <v>276.89999999999998</v>
      </c>
      <c r="X560">
        <v>308.60000000000002</v>
      </c>
      <c r="Y560">
        <v>299.89999999999998</v>
      </c>
      <c r="Z560">
        <v>286.8</v>
      </c>
      <c r="AA560">
        <v>299.89999999999998</v>
      </c>
      <c r="AB560">
        <v>374.8</v>
      </c>
      <c r="AC560">
        <v>433</v>
      </c>
      <c r="AD560">
        <v>337.5</v>
      </c>
      <c r="AE560">
        <v>329.38</v>
      </c>
      <c r="AF560">
        <v>310.52</v>
      </c>
      <c r="AG560">
        <v>403.9</v>
      </c>
    </row>
    <row r="561" spans="1:33" x14ac:dyDescent="0.2">
      <c r="A561" t="s">
        <v>232</v>
      </c>
      <c r="B561" t="s">
        <v>231</v>
      </c>
      <c r="C561" t="s">
        <v>80</v>
      </c>
      <c r="D561" t="s">
        <v>15</v>
      </c>
      <c r="E561" t="s">
        <v>8</v>
      </c>
      <c r="F561" t="s">
        <v>17</v>
      </c>
      <c r="H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2">
      <c r="A562" t="s">
        <v>232</v>
      </c>
      <c r="B562" t="s">
        <v>231</v>
      </c>
      <c r="C562" t="s">
        <v>80</v>
      </c>
      <c r="D562" t="s">
        <v>15</v>
      </c>
      <c r="E562" t="s">
        <v>13</v>
      </c>
      <c r="F562" t="s">
        <v>18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2">
      <c r="A563" t="s">
        <v>232</v>
      </c>
      <c r="B563" t="s">
        <v>231</v>
      </c>
      <c r="C563" t="s">
        <v>80</v>
      </c>
      <c r="D563" t="s">
        <v>19</v>
      </c>
      <c r="E563" t="s">
        <v>6</v>
      </c>
      <c r="F563" t="s">
        <v>20</v>
      </c>
      <c r="J563">
        <v>80.8</v>
      </c>
      <c r="K563">
        <v>126</v>
      </c>
      <c r="L563">
        <v>126.6</v>
      </c>
      <c r="M563">
        <v>138.6</v>
      </c>
      <c r="N563">
        <v>45.7</v>
      </c>
      <c r="O563">
        <v>35.6</v>
      </c>
      <c r="P563">
        <v>43.6</v>
      </c>
      <c r="Q563">
        <v>37.799999999999997</v>
      </c>
      <c r="R563">
        <v>0</v>
      </c>
      <c r="S563">
        <v>0</v>
      </c>
      <c r="T563">
        <v>75.599999999999994</v>
      </c>
      <c r="U563">
        <v>37.799999999999997</v>
      </c>
      <c r="V563">
        <v>37.799999999999997</v>
      </c>
      <c r="W563">
        <v>37.799999999999997</v>
      </c>
      <c r="X563">
        <v>31.8</v>
      </c>
      <c r="Y563">
        <v>22.8</v>
      </c>
      <c r="Z563">
        <v>9.6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40.700000000000003</v>
      </c>
    </row>
    <row r="564" spans="1:33" x14ac:dyDescent="0.2">
      <c r="A564" t="s">
        <v>232</v>
      </c>
      <c r="B564" t="s">
        <v>231</v>
      </c>
      <c r="C564" t="s">
        <v>81</v>
      </c>
      <c r="D564" t="s">
        <v>5</v>
      </c>
      <c r="E564" t="s">
        <v>6</v>
      </c>
      <c r="F564" t="s">
        <v>7</v>
      </c>
      <c r="G564">
        <v>1275.9000000000001</v>
      </c>
      <c r="H564">
        <v>2235</v>
      </c>
      <c r="I564">
        <v>1365.8</v>
      </c>
      <c r="J564">
        <v>4750</v>
      </c>
      <c r="K564">
        <v>4750</v>
      </c>
      <c r="L564">
        <v>4495</v>
      </c>
      <c r="M564">
        <v>4327.6000000000004</v>
      </c>
      <c r="N564">
        <v>4140</v>
      </c>
      <c r="O564">
        <v>3692</v>
      </c>
      <c r="P564">
        <v>5883</v>
      </c>
      <c r="Q564">
        <v>5571</v>
      </c>
      <c r="R564">
        <v>4399</v>
      </c>
      <c r="S564">
        <v>4156.5</v>
      </c>
      <c r="T564">
        <v>4204.8</v>
      </c>
      <c r="U564">
        <v>4437.8</v>
      </c>
      <c r="V564">
        <v>4088.8</v>
      </c>
      <c r="W564">
        <v>3471.9</v>
      </c>
      <c r="X564">
        <v>2221</v>
      </c>
      <c r="Y564">
        <v>953.3</v>
      </c>
      <c r="Z564">
        <v>549.5</v>
      </c>
      <c r="AA564">
        <v>240.6</v>
      </c>
      <c r="AB564">
        <v>100.3</v>
      </c>
      <c r="AC564">
        <v>21</v>
      </c>
      <c r="AD564">
        <v>0</v>
      </c>
      <c r="AE564">
        <v>0</v>
      </c>
      <c r="AF564">
        <v>0</v>
      </c>
      <c r="AG564">
        <v>4571.7</v>
      </c>
    </row>
    <row r="565" spans="1:33" x14ac:dyDescent="0.2">
      <c r="A565" t="s">
        <v>232</v>
      </c>
      <c r="B565" t="s">
        <v>231</v>
      </c>
      <c r="C565" t="s">
        <v>81</v>
      </c>
      <c r="D565" t="s">
        <v>5</v>
      </c>
      <c r="E565" t="s">
        <v>8</v>
      </c>
      <c r="F565" t="s">
        <v>9</v>
      </c>
      <c r="G565">
        <v>3040</v>
      </c>
      <c r="J565">
        <v>2000</v>
      </c>
      <c r="K565">
        <v>2300</v>
      </c>
      <c r="L565">
        <v>3446</v>
      </c>
      <c r="M565">
        <v>2434</v>
      </c>
      <c r="N565">
        <v>500</v>
      </c>
      <c r="O565">
        <v>0</v>
      </c>
      <c r="P565">
        <v>3760</v>
      </c>
      <c r="Q565">
        <v>3170</v>
      </c>
      <c r="R565">
        <v>1420</v>
      </c>
      <c r="S565">
        <v>1420</v>
      </c>
      <c r="T565">
        <v>1420</v>
      </c>
      <c r="U565">
        <v>1420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1420</v>
      </c>
    </row>
    <row r="566" spans="1:33" x14ac:dyDescent="0.2">
      <c r="A566" t="s">
        <v>232</v>
      </c>
      <c r="B566" t="s">
        <v>231</v>
      </c>
      <c r="C566" t="s">
        <v>81</v>
      </c>
      <c r="D566" t="s">
        <v>10</v>
      </c>
      <c r="E566" t="s">
        <v>6</v>
      </c>
      <c r="F566" t="s">
        <v>11</v>
      </c>
      <c r="H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2">
      <c r="A567" t="s">
        <v>232</v>
      </c>
      <c r="B567" t="s">
        <v>231</v>
      </c>
      <c r="C567" t="s">
        <v>81</v>
      </c>
      <c r="D567" t="s">
        <v>10</v>
      </c>
      <c r="E567" t="s">
        <v>8</v>
      </c>
      <c r="F567" t="s">
        <v>12</v>
      </c>
      <c r="H567">
        <v>0</v>
      </c>
      <c r="J567">
        <v>49.5</v>
      </c>
      <c r="K567">
        <v>49.5</v>
      </c>
      <c r="L567">
        <v>44</v>
      </c>
      <c r="M567">
        <v>22</v>
      </c>
      <c r="N567">
        <v>22</v>
      </c>
      <c r="O567">
        <v>27.5</v>
      </c>
      <c r="P567">
        <v>132</v>
      </c>
      <c r="Q567">
        <v>121</v>
      </c>
      <c r="R567">
        <v>55</v>
      </c>
      <c r="S567">
        <v>55</v>
      </c>
      <c r="T567">
        <v>55</v>
      </c>
      <c r="U567">
        <v>2169.1999999999998</v>
      </c>
      <c r="V567">
        <v>2169.1999999999998</v>
      </c>
      <c r="W567">
        <v>2169.1999999999998</v>
      </c>
      <c r="X567">
        <v>13.6</v>
      </c>
      <c r="Y567">
        <v>11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77</v>
      </c>
    </row>
    <row r="568" spans="1:33" x14ac:dyDescent="0.2">
      <c r="A568" t="s">
        <v>232</v>
      </c>
      <c r="B568" t="s">
        <v>231</v>
      </c>
      <c r="C568" t="s">
        <v>81</v>
      </c>
      <c r="D568" t="s">
        <v>10</v>
      </c>
      <c r="E568" t="s">
        <v>13</v>
      </c>
      <c r="F568" t="s">
        <v>14</v>
      </c>
      <c r="H568">
        <v>9.8000000000000007</v>
      </c>
      <c r="I568">
        <v>4.2</v>
      </c>
      <c r="K568">
        <v>0</v>
      </c>
      <c r="L568">
        <v>3.5</v>
      </c>
      <c r="M568">
        <v>4.7</v>
      </c>
      <c r="N568">
        <v>1.5</v>
      </c>
      <c r="O568">
        <v>1</v>
      </c>
      <c r="P568">
        <v>16</v>
      </c>
      <c r="Q568">
        <v>14</v>
      </c>
      <c r="R568">
        <v>6</v>
      </c>
      <c r="S568">
        <v>6</v>
      </c>
      <c r="T568">
        <v>6</v>
      </c>
      <c r="U568">
        <v>386.8</v>
      </c>
      <c r="V568">
        <v>386.8</v>
      </c>
      <c r="W568">
        <v>386.8</v>
      </c>
      <c r="X568">
        <v>4.3</v>
      </c>
      <c r="Y568">
        <v>4</v>
      </c>
      <c r="Z568">
        <v>0.5</v>
      </c>
      <c r="AA568">
        <v>1.5</v>
      </c>
      <c r="AB568">
        <v>1.5</v>
      </c>
      <c r="AC568">
        <v>0</v>
      </c>
      <c r="AD568">
        <v>0</v>
      </c>
      <c r="AE568">
        <v>0</v>
      </c>
      <c r="AF568">
        <v>0</v>
      </c>
      <c r="AG568">
        <v>8.6999999999999993</v>
      </c>
    </row>
    <row r="569" spans="1:33" x14ac:dyDescent="0.2">
      <c r="A569" t="s">
        <v>232</v>
      </c>
      <c r="B569" t="s">
        <v>231</v>
      </c>
      <c r="C569" t="s">
        <v>81</v>
      </c>
      <c r="D569" t="s">
        <v>15</v>
      </c>
      <c r="E569" t="s">
        <v>6</v>
      </c>
      <c r="F569" t="s">
        <v>16</v>
      </c>
      <c r="H569">
        <v>42.5</v>
      </c>
      <c r="I569">
        <v>23.9</v>
      </c>
      <c r="J569">
        <v>5.5</v>
      </c>
      <c r="K569">
        <v>5.8</v>
      </c>
      <c r="L569">
        <v>8.5</v>
      </c>
      <c r="M569">
        <v>4.7</v>
      </c>
      <c r="N569">
        <v>13.2</v>
      </c>
      <c r="O569">
        <v>11</v>
      </c>
      <c r="P569">
        <v>19.3</v>
      </c>
      <c r="Q569">
        <v>20.399999999999999</v>
      </c>
      <c r="R569">
        <v>13.8</v>
      </c>
      <c r="S569">
        <v>33.6</v>
      </c>
      <c r="T569">
        <v>91</v>
      </c>
      <c r="U569">
        <v>153.69999999999999</v>
      </c>
      <c r="V569">
        <v>94.4</v>
      </c>
      <c r="W569">
        <v>153.1</v>
      </c>
      <c r="X569">
        <v>192.9</v>
      </c>
      <c r="Y569">
        <v>166.5</v>
      </c>
      <c r="Z569">
        <v>191.4</v>
      </c>
      <c r="AA569">
        <v>262.89999999999998</v>
      </c>
      <c r="AB569">
        <v>362.1</v>
      </c>
      <c r="AC569">
        <v>398.8</v>
      </c>
      <c r="AD569">
        <v>376.88</v>
      </c>
      <c r="AE569">
        <v>376.31</v>
      </c>
      <c r="AF569">
        <v>357.44</v>
      </c>
      <c r="AG569">
        <v>380.5</v>
      </c>
    </row>
    <row r="570" spans="1:33" x14ac:dyDescent="0.2">
      <c r="A570" t="s">
        <v>232</v>
      </c>
      <c r="B570" t="s">
        <v>231</v>
      </c>
      <c r="C570" t="s">
        <v>81</v>
      </c>
      <c r="D570" t="s">
        <v>15</v>
      </c>
      <c r="E570" t="s">
        <v>8</v>
      </c>
      <c r="F570" t="s">
        <v>17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2">
      <c r="A571" t="s">
        <v>232</v>
      </c>
      <c r="B571" t="s">
        <v>231</v>
      </c>
      <c r="C571" t="s">
        <v>81</v>
      </c>
      <c r="D571" t="s">
        <v>15</v>
      </c>
      <c r="E571" t="s">
        <v>13</v>
      </c>
      <c r="F571" t="s">
        <v>18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2">
      <c r="A572" t="s">
        <v>232</v>
      </c>
      <c r="B572" t="s">
        <v>231</v>
      </c>
      <c r="C572" t="s">
        <v>81</v>
      </c>
      <c r="D572" t="s">
        <v>19</v>
      </c>
      <c r="E572" t="s">
        <v>6</v>
      </c>
      <c r="F572" t="s">
        <v>20</v>
      </c>
      <c r="J572">
        <v>60</v>
      </c>
      <c r="K572">
        <v>90</v>
      </c>
      <c r="L572">
        <v>72</v>
      </c>
      <c r="M572">
        <v>73.2</v>
      </c>
      <c r="N572">
        <v>15</v>
      </c>
      <c r="O572">
        <v>42</v>
      </c>
      <c r="P572">
        <v>21.6</v>
      </c>
      <c r="Q572">
        <v>28.2</v>
      </c>
      <c r="R572">
        <v>33</v>
      </c>
      <c r="S572">
        <v>22.2</v>
      </c>
      <c r="T572">
        <v>27.6</v>
      </c>
      <c r="U572">
        <v>5.4</v>
      </c>
      <c r="V572">
        <v>14.4</v>
      </c>
      <c r="W572">
        <v>7.6</v>
      </c>
      <c r="X572">
        <v>16.8</v>
      </c>
      <c r="Y572">
        <v>9</v>
      </c>
      <c r="Z572">
        <v>4.2</v>
      </c>
      <c r="AA572">
        <v>3.6</v>
      </c>
      <c r="AB572">
        <v>2.4</v>
      </c>
      <c r="AC572">
        <v>1.5</v>
      </c>
      <c r="AD572">
        <v>0.7</v>
      </c>
      <c r="AE572">
        <v>0.5</v>
      </c>
      <c r="AF572">
        <v>0.4</v>
      </c>
      <c r="AG572">
        <v>26.7</v>
      </c>
    </row>
    <row r="573" spans="1:33" x14ac:dyDescent="0.2">
      <c r="A573" t="s">
        <v>232</v>
      </c>
      <c r="B573" t="s">
        <v>231</v>
      </c>
      <c r="C573" t="s">
        <v>237</v>
      </c>
      <c r="D573" t="s">
        <v>5</v>
      </c>
      <c r="E573" t="s">
        <v>6</v>
      </c>
      <c r="F573" t="s">
        <v>7</v>
      </c>
      <c r="G573">
        <v>1765.3</v>
      </c>
      <c r="N573">
        <v>1547</v>
      </c>
      <c r="O573">
        <v>1501.7</v>
      </c>
      <c r="P573">
        <v>1502.4</v>
      </c>
      <c r="Y573">
        <v>1414.1</v>
      </c>
      <c r="Z573">
        <v>1686.1</v>
      </c>
      <c r="AA573">
        <v>1597.1</v>
      </c>
      <c r="AB573">
        <v>482.1</v>
      </c>
      <c r="AC573">
        <v>0</v>
      </c>
      <c r="AD573">
        <v>0</v>
      </c>
      <c r="AE573">
        <v>0</v>
      </c>
      <c r="AG573">
        <v>1517</v>
      </c>
    </row>
    <row r="574" spans="1:33" x14ac:dyDescent="0.2">
      <c r="A574" t="s">
        <v>232</v>
      </c>
      <c r="B574" t="s">
        <v>231</v>
      </c>
      <c r="C574" t="s">
        <v>237</v>
      </c>
      <c r="D574" t="s">
        <v>5</v>
      </c>
      <c r="E574" t="s">
        <v>8</v>
      </c>
      <c r="F574" t="s">
        <v>9</v>
      </c>
      <c r="G574">
        <v>218</v>
      </c>
      <c r="N574">
        <v>65.900000000000006</v>
      </c>
      <c r="O574">
        <v>78</v>
      </c>
      <c r="P574">
        <v>67.400000000000006</v>
      </c>
      <c r="Y574">
        <v>56.6</v>
      </c>
      <c r="Z574">
        <v>29</v>
      </c>
      <c r="AA574">
        <v>39.1</v>
      </c>
      <c r="AB574">
        <v>0</v>
      </c>
      <c r="AC574">
        <v>0</v>
      </c>
      <c r="AD574">
        <v>0</v>
      </c>
      <c r="AE574">
        <v>0</v>
      </c>
      <c r="AG574">
        <v>70.400000000000006</v>
      </c>
    </row>
    <row r="575" spans="1:33" x14ac:dyDescent="0.2">
      <c r="A575" t="s">
        <v>232</v>
      </c>
      <c r="B575" t="s">
        <v>231</v>
      </c>
      <c r="C575" t="s">
        <v>237</v>
      </c>
      <c r="D575" t="s">
        <v>10</v>
      </c>
      <c r="E575" t="s">
        <v>6</v>
      </c>
      <c r="F575" t="s">
        <v>11</v>
      </c>
      <c r="H575">
        <v>0</v>
      </c>
      <c r="Q575">
        <v>0</v>
      </c>
      <c r="R575">
        <v>0</v>
      </c>
      <c r="S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G575">
        <v>0</v>
      </c>
    </row>
    <row r="576" spans="1:33" x14ac:dyDescent="0.2">
      <c r="A576" t="s">
        <v>232</v>
      </c>
      <c r="B576" t="s">
        <v>231</v>
      </c>
      <c r="C576" t="s">
        <v>237</v>
      </c>
      <c r="D576" t="s">
        <v>10</v>
      </c>
      <c r="E576" t="s">
        <v>8</v>
      </c>
      <c r="F576" t="s">
        <v>12</v>
      </c>
      <c r="H576">
        <v>22</v>
      </c>
      <c r="Q576">
        <v>20.2</v>
      </c>
      <c r="R576">
        <v>22.3</v>
      </c>
      <c r="S576">
        <v>21.6</v>
      </c>
      <c r="Y576">
        <v>6</v>
      </c>
      <c r="Z576">
        <v>6</v>
      </c>
      <c r="AA576">
        <v>4.5999999999999996</v>
      </c>
      <c r="AB576">
        <v>0</v>
      </c>
      <c r="AC576">
        <v>0</v>
      </c>
      <c r="AD576">
        <v>0</v>
      </c>
      <c r="AE576">
        <v>0</v>
      </c>
      <c r="AG576">
        <v>21.4</v>
      </c>
    </row>
    <row r="577" spans="1:35" x14ac:dyDescent="0.2">
      <c r="A577" t="s">
        <v>232</v>
      </c>
      <c r="B577" t="s">
        <v>231</v>
      </c>
      <c r="C577" t="s">
        <v>237</v>
      </c>
      <c r="D577" t="s">
        <v>10</v>
      </c>
      <c r="E577" t="s">
        <v>13</v>
      </c>
      <c r="F577" t="s">
        <v>14</v>
      </c>
      <c r="H577">
        <v>0</v>
      </c>
      <c r="Q577">
        <v>0</v>
      </c>
      <c r="R577">
        <v>0</v>
      </c>
      <c r="S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G577">
        <v>0</v>
      </c>
    </row>
    <row r="578" spans="1:35" x14ac:dyDescent="0.2">
      <c r="A578" t="s">
        <v>232</v>
      </c>
      <c r="B578" t="s">
        <v>231</v>
      </c>
      <c r="C578" t="s">
        <v>237</v>
      </c>
      <c r="D578" t="s">
        <v>15</v>
      </c>
      <c r="E578" t="s">
        <v>6</v>
      </c>
      <c r="F578" t="s">
        <v>16</v>
      </c>
      <c r="H578">
        <v>45.7</v>
      </c>
      <c r="Y578">
        <v>95.5</v>
      </c>
      <c r="Z578">
        <v>109.4</v>
      </c>
      <c r="AA578">
        <v>106.6</v>
      </c>
      <c r="AB578">
        <v>111</v>
      </c>
      <c r="AC578">
        <v>105.8</v>
      </c>
      <c r="AD578">
        <v>110.44</v>
      </c>
      <c r="AE578">
        <v>112.2</v>
      </c>
      <c r="AG578">
        <v>108.4</v>
      </c>
    </row>
    <row r="579" spans="1:35" x14ac:dyDescent="0.2">
      <c r="A579" t="s">
        <v>232</v>
      </c>
      <c r="B579" t="s">
        <v>231</v>
      </c>
      <c r="C579" t="s">
        <v>237</v>
      </c>
      <c r="D579" t="s">
        <v>15</v>
      </c>
      <c r="E579" t="s">
        <v>8</v>
      </c>
      <c r="F579" t="s">
        <v>17</v>
      </c>
      <c r="H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G579">
        <v>0</v>
      </c>
    </row>
    <row r="580" spans="1:35" x14ac:dyDescent="0.2">
      <c r="A580" t="s">
        <v>232</v>
      </c>
      <c r="B580" t="s">
        <v>231</v>
      </c>
      <c r="C580" t="s">
        <v>237</v>
      </c>
      <c r="D580" t="s">
        <v>15</v>
      </c>
      <c r="E580" t="s">
        <v>13</v>
      </c>
      <c r="F580" t="s">
        <v>18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G580">
        <v>0</v>
      </c>
    </row>
    <row r="581" spans="1:35" x14ac:dyDescent="0.2">
      <c r="A581" t="s">
        <v>232</v>
      </c>
      <c r="B581" t="s">
        <v>231</v>
      </c>
      <c r="C581" t="s">
        <v>237</v>
      </c>
      <c r="D581" t="s">
        <v>19</v>
      </c>
      <c r="E581" t="s">
        <v>6</v>
      </c>
      <c r="F581" t="s">
        <v>20</v>
      </c>
      <c r="J581">
        <v>12.6</v>
      </c>
      <c r="N581">
        <v>5.4</v>
      </c>
      <c r="O581">
        <v>3.6</v>
      </c>
      <c r="P581">
        <v>3.6</v>
      </c>
      <c r="Q581">
        <v>5.7</v>
      </c>
      <c r="R581">
        <v>4.8</v>
      </c>
      <c r="S581">
        <v>4.8</v>
      </c>
      <c r="Y581">
        <v>8.4</v>
      </c>
      <c r="Z581">
        <v>5.8</v>
      </c>
      <c r="AA581">
        <v>5</v>
      </c>
      <c r="AB581">
        <v>0</v>
      </c>
      <c r="AC581">
        <v>0</v>
      </c>
      <c r="AD581">
        <v>0</v>
      </c>
      <c r="AE581">
        <v>0</v>
      </c>
      <c r="AG581">
        <v>4.5999999999999996</v>
      </c>
    </row>
    <row r="582" spans="1:35" x14ac:dyDescent="0.2">
      <c r="A582" t="s">
        <v>232</v>
      </c>
      <c r="B582" t="s">
        <v>231</v>
      </c>
      <c r="C582" t="s">
        <v>82</v>
      </c>
      <c r="D582" t="s">
        <v>5</v>
      </c>
      <c r="E582" t="s">
        <v>6</v>
      </c>
      <c r="F582" t="s">
        <v>7</v>
      </c>
      <c r="G582">
        <v>196.1</v>
      </c>
      <c r="H582">
        <v>399.9</v>
      </c>
      <c r="I582">
        <v>423.9</v>
      </c>
      <c r="J582">
        <v>350.1</v>
      </c>
      <c r="K582">
        <v>464</v>
      </c>
      <c r="L582">
        <v>66.2</v>
      </c>
      <c r="M582">
        <v>49.2</v>
      </c>
      <c r="N582">
        <v>82</v>
      </c>
      <c r="O582">
        <v>91.1</v>
      </c>
      <c r="P582">
        <v>106.6</v>
      </c>
      <c r="Q582">
        <v>199</v>
      </c>
      <c r="R582">
        <v>210.4</v>
      </c>
      <c r="S582">
        <v>59.8</v>
      </c>
      <c r="T582">
        <v>48.6</v>
      </c>
      <c r="U582">
        <v>31.7</v>
      </c>
      <c r="V582">
        <v>16.2</v>
      </c>
      <c r="W582">
        <v>16</v>
      </c>
      <c r="X582">
        <v>5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93.2</v>
      </c>
    </row>
    <row r="583" spans="1:35" x14ac:dyDescent="0.2">
      <c r="A583" t="s">
        <v>232</v>
      </c>
      <c r="B583" t="s">
        <v>231</v>
      </c>
      <c r="C583" t="s">
        <v>82</v>
      </c>
      <c r="D583" t="s">
        <v>5</v>
      </c>
      <c r="E583" t="s">
        <v>8</v>
      </c>
      <c r="F583" t="s">
        <v>9</v>
      </c>
      <c r="G583">
        <v>0</v>
      </c>
      <c r="H583">
        <v>14.2</v>
      </c>
      <c r="I583">
        <v>2.7</v>
      </c>
      <c r="J583">
        <v>13.3</v>
      </c>
      <c r="K583">
        <v>14</v>
      </c>
      <c r="L583">
        <v>3</v>
      </c>
      <c r="M583">
        <v>31.7</v>
      </c>
      <c r="N583">
        <v>0</v>
      </c>
      <c r="O583">
        <v>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1</v>
      </c>
    </row>
    <row r="584" spans="1:35" x14ac:dyDescent="0.2">
      <c r="A584" t="s">
        <v>232</v>
      </c>
      <c r="B584" t="s">
        <v>231</v>
      </c>
      <c r="C584" t="s">
        <v>82</v>
      </c>
      <c r="D584" t="s">
        <v>10</v>
      </c>
      <c r="E584" t="s">
        <v>6</v>
      </c>
      <c r="F584" t="s">
        <v>11</v>
      </c>
      <c r="H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5" x14ac:dyDescent="0.2">
      <c r="A585" t="s">
        <v>232</v>
      </c>
      <c r="B585" t="s">
        <v>231</v>
      </c>
      <c r="C585" t="s">
        <v>82</v>
      </c>
      <c r="D585" t="s">
        <v>10</v>
      </c>
      <c r="E585" t="s">
        <v>8</v>
      </c>
      <c r="F585" t="s">
        <v>12</v>
      </c>
      <c r="H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8.5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2.8</v>
      </c>
    </row>
    <row r="586" spans="1:35" x14ac:dyDescent="0.2">
      <c r="A586" t="s">
        <v>232</v>
      </c>
      <c r="B586" t="s">
        <v>231</v>
      </c>
      <c r="C586" t="s">
        <v>82</v>
      </c>
      <c r="D586" t="s">
        <v>10</v>
      </c>
      <c r="E586" t="s">
        <v>13</v>
      </c>
      <c r="F586" t="s">
        <v>14</v>
      </c>
      <c r="H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2</v>
      </c>
      <c r="R586">
        <v>0</v>
      </c>
      <c r="S586">
        <v>2.2000000000000002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1.4</v>
      </c>
    </row>
    <row r="587" spans="1:35" x14ac:dyDescent="0.2">
      <c r="A587" t="s">
        <v>232</v>
      </c>
      <c r="B587" t="s">
        <v>231</v>
      </c>
      <c r="C587" t="s">
        <v>82</v>
      </c>
      <c r="D587" t="s">
        <v>15</v>
      </c>
      <c r="E587" t="s">
        <v>6</v>
      </c>
      <c r="F587" t="s">
        <v>16</v>
      </c>
      <c r="H587">
        <v>7.8</v>
      </c>
      <c r="I587">
        <v>4.4000000000000004</v>
      </c>
      <c r="J587">
        <v>8.3000000000000007</v>
      </c>
      <c r="K587">
        <v>4.5</v>
      </c>
      <c r="L587">
        <v>34.1</v>
      </c>
      <c r="M587">
        <v>1.5</v>
      </c>
      <c r="N587">
        <v>3.9</v>
      </c>
      <c r="O587">
        <v>4.3</v>
      </c>
      <c r="P587">
        <v>4.5999999999999996</v>
      </c>
      <c r="Q587">
        <v>5.0999999999999996</v>
      </c>
      <c r="R587">
        <v>8.9</v>
      </c>
      <c r="S587">
        <v>6.6</v>
      </c>
      <c r="T587">
        <v>11.3</v>
      </c>
      <c r="U587">
        <v>6.3</v>
      </c>
      <c r="V587">
        <v>5.4</v>
      </c>
      <c r="W587">
        <v>5.6</v>
      </c>
      <c r="X587">
        <v>0</v>
      </c>
      <c r="Y587">
        <v>0.7</v>
      </c>
      <c r="Z587">
        <v>1.4</v>
      </c>
      <c r="AA587">
        <v>6.9</v>
      </c>
      <c r="AB587">
        <v>18.2</v>
      </c>
      <c r="AC587">
        <v>14.4</v>
      </c>
      <c r="AD587">
        <v>4.54</v>
      </c>
      <c r="AE587">
        <v>6.3</v>
      </c>
      <c r="AF587">
        <v>2.63</v>
      </c>
      <c r="AG587">
        <v>16.3</v>
      </c>
    </row>
    <row r="588" spans="1:35" x14ac:dyDescent="0.2">
      <c r="A588" t="s">
        <v>232</v>
      </c>
      <c r="B588" t="s">
        <v>231</v>
      </c>
      <c r="C588" t="s">
        <v>82</v>
      </c>
      <c r="D588" t="s">
        <v>15</v>
      </c>
      <c r="E588" t="s">
        <v>8</v>
      </c>
      <c r="F588" t="s">
        <v>17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5" x14ac:dyDescent="0.2">
      <c r="A589" t="s">
        <v>232</v>
      </c>
      <c r="B589" t="s">
        <v>231</v>
      </c>
      <c r="C589" t="s">
        <v>82</v>
      </c>
      <c r="D589" t="s">
        <v>15</v>
      </c>
      <c r="E589" t="s">
        <v>13</v>
      </c>
      <c r="F589" t="s">
        <v>18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5" x14ac:dyDescent="0.2">
      <c r="A590" t="s">
        <v>232</v>
      </c>
      <c r="B590" t="s">
        <v>231</v>
      </c>
      <c r="C590" t="s">
        <v>82</v>
      </c>
      <c r="D590" t="s">
        <v>19</v>
      </c>
      <c r="E590" t="s">
        <v>6</v>
      </c>
      <c r="F590" t="s">
        <v>20</v>
      </c>
      <c r="J590">
        <v>0</v>
      </c>
      <c r="L590">
        <v>0</v>
      </c>
      <c r="M590">
        <v>0</v>
      </c>
      <c r="N590">
        <v>7.5</v>
      </c>
      <c r="O590">
        <v>2</v>
      </c>
      <c r="P590">
        <v>2.6</v>
      </c>
      <c r="Q590">
        <v>7.3</v>
      </c>
      <c r="R590">
        <v>7.1</v>
      </c>
      <c r="S590">
        <v>0.9</v>
      </c>
      <c r="T590">
        <v>1.5</v>
      </c>
      <c r="U590">
        <v>1.2</v>
      </c>
      <c r="V590">
        <v>1.5</v>
      </c>
      <c r="W590">
        <v>1.7</v>
      </c>
      <c r="X590">
        <v>1.2</v>
      </c>
      <c r="Y590">
        <v>1.8</v>
      </c>
      <c r="Z590">
        <v>1.5</v>
      </c>
      <c r="AA590">
        <v>1.6</v>
      </c>
      <c r="AB590">
        <v>1.3</v>
      </c>
      <c r="AC590">
        <v>1.3</v>
      </c>
      <c r="AD590">
        <v>1.2</v>
      </c>
      <c r="AE590">
        <v>1.1000000000000001</v>
      </c>
      <c r="AF590">
        <v>1</v>
      </c>
      <c r="AG590">
        <v>4.9000000000000004</v>
      </c>
    </row>
    <row r="591" spans="1:35" x14ac:dyDescent="0.2">
      <c r="A591" t="s">
        <v>232</v>
      </c>
      <c r="B591" t="s">
        <v>231</v>
      </c>
      <c r="C591" t="s">
        <v>83</v>
      </c>
      <c r="D591" t="s">
        <v>5</v>
      </c>
      <c r="E591" t="s">
        <v>6</v>
      </c>
      <c r="F591" t="s">
        <v>7</v>
      </c>
      <c r="G591">
        <v>536.6</v>
      </c>
      <c r="H591">
        <v>594</v>
      </c>
      <c r="I591">
        <v>540</v>
      </c>
      <c r="J591">
        <v>545</v>
      </c>
      <c r="K591">
        <v>531</v>
      </c>
      <c r="L591">
        <v>580</v>
      </c>
      <c r="M591">
        <v>520</v>
      </c>
      <c r="N591">
        <v>535</v>
      </c>
      <c r="O591">
        <v>627.4</v>
      </c>
      <c r="P591">
        <v>857.4</v>
      </c>
      <c r="Q591">
        <v>647.20000000000005</v>
      </c>
      <c r="R591">
        <v>398</v>
      </c>
      <c r="S591">
        <v>354</v>
      </c>
      <c r="T591">
        <v>321</v>
      </c>
      <c r="U591">
        <v>90</v>
      </c>
      <c r="V591">
        <v>74.400000000000006</v>
      </c>
      <c r="W591">
        <v>58.4</v>
      </c>
      <c r="X591">
        <v>59.6</v>
      </c>
      <c r="Y591">
        <v>21.8</v>
      </c>
      <c r="Z591">
        <v>24</v>
      </c>
      <c r="AA591">
        <v>6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673.3</v>
      </c>
    </row>
    <row r="592" spans="1:35" x14ac:dyDescent="0.2">
      <c r="A592" t="s">
        <v>232</v>
      </c>
      <c r="B592" t="s">
        <v>231</v>
      </c>
      <c r="C592" t="s">
        <v>83</v>
      </c>
      <c r="D592" t="s">
        <v>5</v>
      </c>
      <c r="E592" t="s">
        <v>8</v>
      </c>
      <c r="F592" t="s">
        <v>9</v>
      </c>
      <c r="G592">
        <v>260</v>
      </c>
      <c r="H592">
        <v>243</v>
      </c>
      <c r="I592">
        <v>255</v>
      </c>
      <c r="J592" s="1">
        <v>210</v>
      </c>
      <c r="K592">
        <v>245</v>
      </c>
      <c r="L592">
        <v>255</v>
      </c>
      <c r="M592" s="1">
        <v>240</v>
      </c>
      <c r="N592" s="1">
        <v>225</v>
      </c>
      <c r="O592" s="1">
        <v>210</v>
      </c>
      <c r="P592" s="1">
        <v>195</v>
      </c>
      <c r="Q592" s="1">
        <v>245</v>
      </c>
      <c r="R592" s="1">
        <v>255</v>
      </c>
      <c r="S592" s="1">
        <v>170</v>
      </c>
      <c r="T592" s="1">
        <v>125</v>
      </c>
      <c r="U592" s="1">
        <v>44</v>
      </c>
      <c r="V592" s="1">
        <v>35</v>
      </c>
      <c r="W592" s="1">
        <v>32</v>
      </c>
      <c r="X592" s="1">
        <v>47</v>
      </c>
      <c r="Y592" s="1">
        <v>36</v>
      </c>
      <c r="Z592" s="1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210</v>
      </c>
      <c r="AI592" s="1"/>
    </row>
    <row r="593" spans="1:33" x14ac:dyDescent="0.2">
      <c r="A593" t="s">
        <v>232</v>
      </c>
      <c r="B593" t="s">
        <v>231</v>
      </c>
      <c r="C593" t="s">
        <v>83</v>
      </c>
      <c r="D593" t="s">
        <v>10</v>
      </c>
      <c r="E593" t="s">
        <v>6</v>
      </c>
      <c r="F593" t="s">
        <v>11</v>
      </c>
      <c r="H593">
        <v>0.3</v>
      </c>
      <c r="I593">
        <v>0.3</v>
      </c>
      <c r="J593">
        <v>0.2</v>
      </c>
      <c r="K593">
        <v>0.3</v>
      </c>
      <c r="L593">
        <v>0.3</v>
      </c>
      <c r="M593">
        <v>15</v>
      </c>
      <c r="N593">
        <v>15</v>
      </c>
      <c r="O593">
        <v>0</v>
      </c>
      <c r="P593">
        <v>0</v>
      </c>
      <c r="Q593">
        <v>0</v>
      </c>
      <c r="R593">
        <v>10</v>
      </c>
      <c r="S593">
        <v>0.1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3.4</v>
      </c>
    </row>
    <row r="594" spans="1:33" x14ac:dyDescent="0.2">
      <c r="A594" t="s">
        <v>232</v>
      </c>
      <c r="B594" t="s">
        <v>231</v>
      </c>
      <c r="C594" t="s">
        <v>83</v>
      </c>
      <c r="D594" t="s">
        <v>10</v>
      </c>
      <c r="E594" t="s">
        <v>8</v>
      </c>
      <c r="F594" t="s">
        <v>12</v>
      </c>
      <c r="H594">
        <v>13.2</v>
      </c>
      <c r="I594">
        <v>0</v>
      </c>
      <c r="J594">
        <v>12.1</v>
      </c>
      <c r="K594">
        <v>0</v>
      </c>
      <c r="L594">
        <v>0</v>
      </c>
      <c r="M594">
        <v>0</v>
      </c>
      <c r="N594">
        <v>0</v>
      </c>
      <c r="O594">
        <v>13.2</v>
      </c>
      <c r="P594">
        <v>16.5</v>
      </c>
      <c r="Q594">
        <v>33</v>
      </c>
      <c r="R594">
        <v>44</v>
      </c>
      <c r="S594">
        <v>44</v>
      </c>
      <c r="T594">
        <v>7.7</v>
      </c>
      <c r="U594">
        <v>5.5</v>
      </c>
      <c r="V594">
        <v>3.3</v>
      </c>
      <c r="W594">
        <v>2.2000000000000002</v>
      </c>
      <c r="X594">
        <v>2.2000000000000002</v>
      </c>
      <c r="Y594">
        <v>1.1000000000000001</v>
      </c>
      <c r="Z594">
        <v>0.7</v>
      </c>
      <c r="AA594">
        <v>0.4</v>
      </c>
      <c r="AB594">
        <v>0.4</v>
      </c>
      <c r="AC594">
        <v>0</v>
      </c>
      <c r="AD594">
        <v>0</v>
      </c>
      <c r="AE594">
        <v>0</v>
      </c>
      <c r="AF594">
        <v>0</v>
      </c>
      <c r="AG594">
        <v>40.299999999999997</v>
      </c>
    </row>
    <row r="595" spans="1:33" x14ac:dyDescent="0.2">
      <c r="A595" t="s">
        <v>232</v>
      </c>
      <c r="B595" t="s">
        <v>231</v>
      </c>
      <c r="C595" t="s">
        <v>83</v>
      </c>
      <c r="D595" t="s">
        <v>10</v>
      </c>
      <c r="E595" t="s">
        <v>13</v>
      </c>
      <c r="F595" t="s">
        <v>14</v>
      </c>
      <c r="H595">
        <v>2</v>
      </c>
      <c r="I595">
        <v>0</v>
      </c>
      <c r="J595">
        <v>2.2000000000000002</v>
      </c>
      <c r="K595">
        <v>0</v>
      </c>
      <c r="L595">
        <v>0</v>
      </c>
      <c r="M595">
        <v>0</v>
      </c>
      <c r="N595">
        <v>0</v>
      </c>
      <c r="O595">
        <v>2.1</v>
      </c>
      <c r="P595">
        <v>2</v>
      </c>
      <c r="Q595">
        <v>2</v>
      </c>
      <c r="R595">
        <v>2.5</v>
      </c>
      <c r="S595">
        <v>50</v>
      </c>
      <c r="T595">
        <v>17</v>
      </c>
      <c r="U595">
        <v>8</v>
      </c>
      <c r="V595">
        <v>8</v>
      </c>
      <c r="W595">
        <v>6</v>
      </c>
      <c r="X595">
        <v>4</v>
      </c>
      <c r="Y595">
        <v>2.2000000000000002</v>
      </c>
      <c r="Z595">
        <v>0.1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18.2</v>
      </c>
    </row>
    <row r="596" spans="1:33" x14ac:dyDescent="0.2">
      <c r="A596" t="s">
        <v>232</v>
      </c>
      <c r="B596" t="s">
        <v>231</v>
      </c>
      <c r="C596" t="s">
        <v>83</v>
      </c>
      <c r="D596" t="s">
        <v>15</v>
      </c>
      <c r="E596" t="s">
        <v>6</v>
      </c>
      <c r="F596" t="s">
        <v>16</v>
      </c>
      <c r="H596">
        <v>3.9</v>
      </c>
      <c r="I596">
        <v>3.3</v>
      </c>
      <c r="J596">
        <v>3</v>
      </c>
      <c r="K596">
        <v>3</v>
      </c>
      <c r="L596">
        <v>3.3</v>
      </c>
      <c r="M596">
        <v>3.9</v>
      </c>
      <c r="N596">
        <v>4.0999999999999996</v>
      </c>
      <c r="O596">
        <v>3.9</v>
      </c>
      <c r="P596">
        <v>3.3</v>
      </c>
      <c r="Q596">
        <v>3.3</v>
      </c>
      <c r="R596">
        <v>11.6</v>
      </c>
      <c r="S596">
        <v>23.3</v>
      </c>
      <c r="T596">
        <v>31.4</v>
      </c>
      <c r="U596">
        <v>28.9</v>
      </c>
      <c r="V596">
        <v>27.8</v>
      </c>
      <c r="W596">
        <v>18.2</v>
      </c>
      <c r="X596">
        <v>28.4</v>
      </c>
      <c r="Y596">
        <v>46.6</v>
      </c>
      <c r="Z596">
        <v>55.7</v>
      </c>
      <c r="AA596">
        <v>59</v>
      </c>
      <c r="AB596">
        <v>70.900000000000006</v>
      </c>
      <c r="AC596">
        <v>95</v>
      </c>
      <c r="AD596">
        <v>101.31</v>
      </c>
      <c r="AE596">
        <v>124.85</v>
      </c>
      <c r="AF596">
        <v>59.4</v>
      </c>
      <c r="AG596">
        <v>83</v>
      </c>
    </row>
    <row r="597" spans="1:33" x14ac:dyDescent="0.2">
      <c r="A597" t="s">
        <v>232</v>
      </c>
      <c r="B597" t="s">
        <v>231</v>
      </c>
      <c r="C597" t="s">
        <v>83</v>
      </c>
      <c r="D597" t="s">
        <v>15</v>
      </c>
      <c r="E597" t="s">
        <v>8</v>
      </c>
      <c r="F597" t="s">
        <v>17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2">
      <c r="A598" t="s">
        <v>232</v>
      </c>
      <c r="B598" t="s">
        <v>231</v>
      </c>
      <c r="C598" t="s">
        <v>83</v>
      </c>
      <c r="D598" t="s">
        <v>15</v>
      </c>
      <c r="E598" t="s">
        <v>13</v>
      </c>
      <c r="F598" t="s">
        <v>18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2">
      <c r="A599" t="s">
        <v>232</v>
      </c>
      <c r="B599" t="s">
        <v>231</v>
      </c>
      <c r="C599" t="s">
        <v>83</v>
      </c>
      <c r="D599" t="s">
        <v>19</v>
      </c>
      <c r="E599" t="s">
        <v>6</v>
      </c>
      <c r="F599" t="s">
        <v>20</v>
      </c>
      <c r="J599">
        <v>67.2</v>
      </c>
      <c r="L599">
        <v>18</v>
      </c>
      <c r="M599">
        <v>199.8</v>
      </c>
      <c r="N599">
        <v>180</v>
      </c>
      <c r="O599">
        <v>180</v>
      </c>
      <c r="P599">
        <v>165</v>
      </c>
      <c r="Q599">
        <v>180</v>
      </c>
      <c r="R599">
        <v>88.8</v>
      </c>
      <c r="S599">
        <v>105.3</v>
      </c>
      <c r="T599">
        <v>105.6</v>
      </c>
      <c r="U599">
        <v>90.6</v>
      </c>
      <c r="V599">
        <v>80.099999999999994</v>
      </c>
      <c r="W599">
        <v>80.099999999999994</v>
      </c>
      <c r="X599">
        <v>60</v>
      </c>
      <c r="Y599">
        <v>42.6</v>
      </c>
      <c r="Z599">
        <v>39</v>
      </c>
      <c r="AA599">
        <v>27</v>
      </c>
      <c r="AB599">
        <v>26.4</v>
      </c>
      <c r="AC599">
        <v>19.2</v>
      </c>
      <c r="AD599">
        <v>19.2</v>
      </c>
      <c r="AE599">
        <v>18.3</v>
      </c>
      <c r="AF599">
        <v>3.6</v>
      </c>
      <c r="AG599">
        <v>176.3</v>
      </c>
    </row>
    <row r="600" spans="1:33" x14ac:dyDescent="0.2">
      <c r="A600" t="s">
        <v>232</v>
      </c>
      <c r="B600" t="s">
        <v>231</v>
      </c>
      <c r="C600" t="s">
        <v>84</v>
      </c>
      <c r="D600" t="s">
        <v>5</v>
      </c>
      <c r="E600" t="s">
        <v>6</v>
      </c>
      <c r="F600" t="s">
        <v>7</v>
      </c>
      <c r="G600">
        <v>230</v>
      </c>
      <c r="H600">
        <v>230</v>
      </c>
      <c r="I600">
        <v>230</v>
      </c>
      <c r="J600">
        <v>105</v>
      </c>
      <c r="K600">
        <v>47</v>
      </c>
      <c r="L600">
        <v>47</v>
      </c>
      <c r="M600">
        <v>273</v>
      </c>
      <c r="N600">
        <v>301</v>
      </c>
      <c r="O600">
        <v>166.8</v>
      </c>
      <c r="P600">
        <v>250.6</v>
      </c>
      <c r="Q600">
        <v>245.3</v>
      </c>
      <c r="R600">
        <v>241.1</v>
      </c>
      <c r="S600">
        <v>203.3</v>
      </c>
      <c r="T600">
        <v>168.6</v>
      </c>
      <c r="U600">
        <v>152.30000000000001</v>
      </c>
      <c r="V600">
        <v>168.6</v>
      </c>
      <c r="W600">
        <v>131.69999999999999</v>
      </c>
      <c r="X600">
        <v>160.6</v>
      </c>
      <c r="Y600">
        <v>57.7</v>
      </c>
      <c r="Z600">
        <v>22.7</v>
      </c>
      <c r="AA600">
        <v>7.5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239.5</v>
      </c>
    </row>
    <row r="601" spans="1:33" x14ac:dyDescent="0.2">
      <c r="A601" t="s">
        <v>232</v>
      </c>
      <c r="B601" t="s">
        <v>231</v>
      </c>
      <c r="C601" t="s">
        <v>84</v>
      </c>
      <c r="D601" t="s">
        <v>5</v>
      </c>
      <c r="E601" t="s">
        <v>8</v>
      </c>
      <c r="F601" t="s">
        <v>9</v>
      </c>
      <c r="G601">
        <v>15.5</v>
      </c>
      <c r="H601">
        <v>25</v>
      </c>
      <c r="I601">
        <v>15.5</v>
      </c>
      <c r="J601">
        <v>16</v>
      </c>
      <c r="K601">
        <v>23.5</v>
      </c>
      <c r="L601">
        <v>25</v>
      </c>
      <c r="M601">
        <v>22</v>
      </c>
      <c r="N601">
        <v>16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5.3</v>
      </c>
    </row>
    <row r="602" spans="1:33" x14ac:dyDescent="0.2">
      <c r="A602" t="s">
        <v>232</v>
      </c>
      <c r="B602" t="s">
        <v>231</v>
      </c>
      <c r="C602" t="s">
        <v>84</v>
      </c>
      <c r="D602" t="s">
        <v>10</v>
      </c>
      <c r="E602" t="s">
        <v>6</v>
      </c>
      <c r="F602" t="s">
        <v>11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2">
      <c r="A603" t="s">
        <v>232</v>
      </c>
      <c r="B603" t="s">
        <v>231</v>
      </c>
      <c r="C603" t="s">
        <v>84</v>
      </c>
      <c r="D603" t="s">
        <v>10</v>
      </c>
      <c r="E603" t="s">
        <v>8</v>
      </c>
      <c r="F603" t="s">
        <v>12</v>
      </c>
      <c r="H603">
        <v>5.5</v>
      </c>
      <c r="J603">
        <v>110</v>
      </c>
      <c r="K603">
        <v>66</v>
      </c>
      <c r="L603">
        <v>66</v>
      </c>
      <c r="M603">
        <v>44</v>
      </c>
      <c r="N603">
        <v>40.700000000000003</v>
      </c>
      <c r="O603">
        <v>24.8</v>
      </c>
      <c r="P603">
        <v>71.5</v>
      </c>
      <c r="Q603">
        <v>69.3</v>
      </c>
      <c r="R603">
        <v>66</v>
      </c>
      <c r="S603">
        <v>62.4</v>
      </c>
      <c r="T603">
        <v>59.7</v>
      </c>
      <c r="U603">
        <v>0.6</v>
      </c>
      <c r="V603">
        <v>0</v>
      </c>
      <c r="W603">
        <v>0.3</v>
      </c>
      <c r="X603">
        <v>0.2</v>
      </c>
      <c r="Y603">
        <v>0.3</v>
      </c>
      <c r="Z603">
        <v>0.1</v>
      </c>
      <c r="AA603">
        <v>0.1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65.900000000000006</v>
      </c>
    </row>
    <row r="604" spans="1:33" x14ac:dyDescent="0.2">
      <c r="A604" t="s">
        <v>232</v>
      </c>
      <c r="B604" t="s">
        <v>231</v>
      </c>
      <c r="C604" t="s">
        <v>84</v>
      </c>
      <c r="D604" t="s">
        <v>10</v>
      </c>
      <c r="E604" t="s">
        <v>13</v>
      </c>
      <c r="F604" t="s">
        <v>14</v>
      </c>
      <c r="H604">
        <v>12</v>
      </c>
      <c r="J604">
        <v>10</v>
      </c>
      <c r="K604">
        <v>6</v>
      </c>
      <c r="L604">
        <v>6</v>
      </c>
      <c r="M604">
        <v>3</v>
      </c>
      <c r="N604">
        <v>3.5</v>
      </c>
      <c r="O604">
        <v>2.7</v>
      </c>
      <c r="P604">
        <v>1.2</v>
      </c>
      <c r="Q604">
        <v>1.5</v>
      </c>
      <c r="R604">
        <v>1</v>
      </c>
      <c r="S604">
        <v>0.9</v>
      </c>
      <c r="T604">
        <v>2</v>
      </c>
      <c r="U604">
        <v>5.8</v>
      </c>
      <c r="V604">
        <v>0</v>
      </c>
      <c r="W604">
        <v>0</v>
      </c>
      <c r="X604">
        <v>0</v>
      </c>
      <c r="Y604">
        <v>0.1</v>
      </c>
      <c r="Z604">
        <v>0.1</v>
      </c>
      <c r="AA604">
        <v>0.1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1.1000000000000001</v>
      </c>
    </row>
    <row r="605" spans="1:33" x14ac:dyDescent="0.2">
      <c r="A605" t="s">
        <v>232</v>
      </c>
      <c r="B605" t="s">
        <v>231</v>
      </c>
      <c r="C605" t="s">
        <v>84</v>
      </c>
      <c r="D605" t="s">
        <v>15</v>
      </c>
      <c r="E605" t="s">
        <v>6</v>
      </c>
      <c r="F605" t="s">
        <v>16</v>
      </c>
      <c r="H605">
        <v>2.8</v>
      </c>
      <c r="I605">
        <v>2.8</v>
      </c>
      <c r="J605">
        <v>3.9</v>
      </c>
      <c r="K605">
        <v>3.9</v>
      </c>
      <c r="L605">
        <v>4.0999999999999996</v>
      </c>
      <c r="M605">
        <v>5.5</v>
      </c>
      <c r="N605">
        <v>5.8</v>
      </c>
      <c r="O605">
        <v>12.3</v>
      </c>
      <c r="P605">
        <v>13.3</v>
      </c>
      <c r="Q605">
        <v>16.2</v>
      </c>
      <c r="R605">
        <v>19.8</v>
      </c>
      <c r="S605">
        <v>22.2</v>
      </c>
      <c r="T605">
        <v>23.1</v>
      </c>
      <c r="U605">
        <v>24.2</v>
      </c>
      <c r="V605">
        <v>25.7</v>
      </c>
      <c r="W605">
        <v>26.9</v>
      </c>
      <c r="X605">
        <v>33.5</v>
      </c>
      <c r="Y605">
        <v>42.5</v>
      </c>
      <c r="Z605">
        <v>48.5</v>
      </c>
      <c r="AA605">
        <v>57.8</v>
      </c>
      <c r="AB605">
        <v>54.7</v>
      </c>
      <c r="AC605">
        <v>49.6</v>
      </c>
      <c r="AD605">
        <v>48.62</v>
      </c>
      <c r="AE605">
        <v>42.35</v>
      </c>
      <c r="AF605">
        <v>29.14</v>
      </c>
      <c r="AG605">
        <v>52.2</v>
      </c>
    </row>
    <row r="606" spans="1:33" x14ac:dyDescent="0.2">
      <c r="A606" t="s">
        <v>232</v>
      </c>
      <c r="B606" t="s">
        <v>231</v>
      </c>
      <c r="C606" t="s">
        <v>84</v>
      </c>
      <c r="D606" t="s">
        <v>15</v>
      </c>
      <c r="E606" t="s">
        <v>8</v>
      </c>
      <c r="F606" t="s">
        <v>17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2">
      <c r="A607" t="s">
        <v>232</v>
      </c>
      <c r="B607" t="s">
        <v>231</v>
      </c>
      <c r="C607" t="s">
        <v>84</v>
      </c>
      <c r="D607" t="s">
        <v>15</v>
      </c>
      <c r="E607" t="s">
        <v>13</v>
      </c>
      <c r="F607" t="s">
        <v>18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2">
      <c r="A608" t="s">
        <v>232</v>
      </c>
      <c r="B608" t="s">
        <v>231</v>
      </c>
      <c r="C608" t="s">
        <v>84</v>
      </c>
      <c r="D608" t="s">
        <v>19</v>
      </c>
      <c r="E608" t="s">
        <v>6</v>
      </c>
      <c r="F608" t="s">
        <v>20</v>
      </c>
      <c r="I608">
        <v>204</v>
      </c>
      <c r="J608">
        <v>198</v>
      </c>
      <c r="K608">
        <v>204</v>
      </c>
      <c r="L608">
        <v>204</v>
      </c>
      <c r="M608">
        <v>216</v>
      </c>
      <c r="N608">
        <v>195</v>
      </c>
      <c r="O608">
        <v>204</v>
      </c>
      <c r="P608">
        <v>236.4</v>
      </c>
      <c r="Q608">
        <v>234.6</v>
      </c>
      <c r="R608">
        <v>60</v>
      </c>
      <c r="S608">
        <v>92.6</v>
      </c>
      <c r="T608">
        <v>90</v>
      </c>
      <c r="U608">
        <v>139.1</v>
      </c>
      <c r="V608">
        <v>74.099999999999994</v>
      </c>
      <c r="W608">
        <v>41.1</v>
      </c>
      <c r="X608">
        <v>73.2</v>
      </c>
      <c r="Y608">
        <v>34.200000000000003</v>
      </c>
      <c r="Z608">
        <v>17.399999999999999</v>
      </c>
      <c r="AA608">
        <v>10.199999999999999</v>
      </c>
      <c r="AB608">
        <v>3.6</v>
      </c>
      <c r="AC608">
        <v>6.6</v>
      </c>
      <c r="AD608">
        <v>4</v>
      </c>
      <c r="AE608">
        <v>0</v>
      </c>
      <c r="AF608">
        <v>0</v>
      </c>
      <c r="AG608">
        <v>217.5</v>
      </c>
    </row>
    <row r="609" spans="1:35" x14ac:dyDescent="0.2">
      <c r="A609" t="s">
        <v>232</v>
      </c>
      <c r="B609" t="s">
        <v>231</v>
      </c>
      <c r="C609" t="s">
        <v>85</v>
      </c>
      <c r="D609" t="s">
        <v>5</v>
      </c>
      <c r="E609" t="s">
        <v>6</v>
      </c>
      <c r="F609" t="s">
        <v>7</v>
      </c>
      <c r="G609">
        <v>0.8</v>
      </c>
      <c r="H609">
        <v>0</v>
      </c>
      <c r="J609">
        <v>0</v>
      </c>
      <c r="L609">
        <v>0.8</v>
      </c>
      <c r="M609">
        <v>0.8</v>
      </c>
      <c r="N609">
        <v>0.8</v>
      </c>
      <c r="O609">
        <v>0.7</v>
      </c>
      <c r="P609">
        <v>0.6</v>
      </c>
      <c r="Q609">
        <v>0.5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0.7</v>
      </c>
    </row>
    <row r="610" spans="1:35" x14ac:dyDescent="0.2">
      <c r="A610" t="s">
        <v>232</v>
      </c>
      <c r="B610" t="s">
        <v>231</v>
      </c>
      <c r="C610" t="s">
        <v>85</v>
      </c>
      <c r="D610" t="s">
        <v>5</v>
      </c>
      <c r="E610" t="s">
        <v>8</v>
      </c>
      <c r="F610" t="s">
        <v>9</v>
      </c>
      <c r="G610">
        <v>0</v>
      </c>
      <c r="H610">
        <v>0</v>
      </c>
      <c r="J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5" x14ac:dyDescent="0.2">
      <c r="A611" t="s">
        <v>232</v>
      </c>
      <c r="B611" t="s">
        <v>231</v>
      </c>
      <c r="C611" t="s">
        <v>85</v>
      </c>
      <c r="D611" t="s">
        <v>10</v>
      </c>
      <c r="E611" t="s">
        <v>6</v>
      </c>
      <c r="F611" t="s">
        <v>11</v>
      </c>
      <c r="H611">
        <v>0</v>
      </c>
      <c r="J611">
        <v>0</v>
      </c>
      <c r="L611">
        <v>0</v>
      </c>
      <c r="M611">
        <v>0</v>
      </c>
      <c r="N61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I611" s="1"/>
    </row>
    <row r="612" spans="1:35" x14ac:dyDescent="0.2">
      <c r="A612" t="s">
        <v>232</v>
      </c>
      <c r="B612" t="s">
        <v>231</v>
      </c>
      <c r="C612" t="s">
        <v>85</v>
      </c>
      <c r="D612" t="s">
        <v>10</v>
      </c>
      <c r="E612" t="s">
        <v>8</v>
      </c>
      <c r="F612" t="s">
        <v>12</v>
      </c>
      <c r="H612">
        <v>0</v>
      </c>
      <c r="J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5" x14ac:dyDescent="0.2">
      <c r="A613" t="s">
        <v>232</v>
      </c>
      <c r="B613" t="s">
        <v>231</v>
      </c>
      <c r="C613" t="s">
        <v>85</v>
      </c>
      <c r="D613" t="s">
        <v>10</v>
      </c>
      <c r="E613" t="s">
        <v>13</v>
      </c>
      <c r="F613" t="s">
        <v>14</v>
      </c>
      <c r="H613">
        <v>0</v>
      </c>
      <c r="J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5" x14ac:dyDescent="0.2">
      <c r="A614" t="s">
        <v>232</v>
      </c>
      <c r="B614" t="s">
        <v>231</v>
      </c>
      <c r="C614" t="s">
        <v>85</v>
      </c>
      <c r="D614" t="s">
        <v>15</v>
      </c>
      <c r="E614" t="s">
        <v>6</v>
      </c>
      <c r="F614" t="s">
        <v>16</v>
      </c>
      <c r="H614">
        <v>0</v>
      </c>
      <c r="J614">
        <v>0</v>
      </c>
      <c r="L614">
        <v>0</v>
      </c>
      <c r="M614">
        <v>0</v>
      </c>
      <c r="N614">
        <v>0</v>
      </c>
      <c r="O614">
        <v>0.1</v>
      </c>
      <c r="P614">
        <v>0.1</v>
      </c>
      <c r="Q614">
        <v>0.1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0.1</v>
      </c>
      <c r="AA614">
        <v>0.2</v>
      </c>
      <c r="AB614">
        <v>0</v>
      </c>
      <c r="AC614">
        <v>0.1</v>
      </c>
      <c r="AD614">
        <v>0.01</v>
      </c>
      <c r="AE614">
        <v>0.03</v>
      </c>
      <c r="AF614">
        <v>0.03</v>
      </c>
      <c r="AG614">
        <v>0.1</v>
      </c>
    </row>
    <row r="615" spans="1:35" x14ac:dyDescent="0.2">
      <c r="A615" t="s">
        <v>232</v>
      </c>
      <c r="B615" t="s">
        <v>231</v>
      </c>
      <c r="C615" t="s">
        <v>85</v>
      </c>
      <c r="D615" t="s">
        <v>15</v>
      </c>
      <c r="E615" t="s">
        <v>8</v>
      </c>
      <c r="F615" t="s">
        <v>17</v>
      </c>
      <c r="H615">
        <v>0</v>
      </c>
      <c r="J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5" x14ac:dyDescent="0.2">
      <c r="A616" t="s">
        <v>232</v>
      </c>
      <c r="B616" t="s">
        <v>231</v>
      </c>
      <c r="C616" t="s">
        <v>85</v>
      </c>
      <c r="D616" t="s">
        <v>15</v>
      </c>
      <c r="E616" t="s">
        <v>13</v>
      </c>
      <c r="F616" t="s">
        <v>18</v>
      </c>
      <c r="J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5" x14ac:dyDescent="0.2">
      <c r="A617" t="s">
        <v>232</v>
      </c>
      <c r="B617" t="s">
        <v>231</v>
      </c>
      <c r="C617" t="s">
        <v>85</v>
      </c>
      <c r="D617" t="s">
        <v>19</v>
      </c>
      <c r="E617" t="s">
        <v>6</v>
      </c>
      <c r="F617" t="s">
        <v>20</v>
      </c>
      <c r="H617">
        <v>0</v>
      </c>
      <c r="J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5" x14ac:dyDescent="0.2">
      <c r="A618" t="s">
        <v>232</v>
      </c>
      <c r="B618" t="s">
        <v>231</v>
      </c>
      <c r="C618" t="s">
        <v>86</v>
      </c>
      <c r="D618" t="s">
        <v>5</v>
      </c>
      <c r="E618" t="s">
        <v>6</v>
      </c>
      <c r="F618" t="s">
        <v>7</v>
      </c>
      <c r="G618">
        <v>2527.6</v>
      </c>
      <c r="H618">
        <v>1756.6</v>
      </c>
      <c r="L618">
        <v>546</v>
      </c>
      <c r="M618">
        <v>600.20000000000005</v>
      </c>
      <c r="N618">
        <v>484.6</v>
      </c>
      <c r="O618">
        <v>471.9</v>
      </c>
      <c r="P618">
        <v>484.8</v>
      </c>
      <c r="Q618">
        <v>399.2</v>
      </c>
      <c r="R618">
        <v>450</v>
      </c>
      <c r="S618">
        <v>419.9</v>
      </c>
      <c r="T618">
        <v>354.2</v>
      </c>
      <c r="U618">
        <v>349</v>
      </c>
      <c r="V618">
        <v>247.4</v>
      </c>
      <c r="W618">
        <v>233</v>
      </c>
      <c r="X618">
        <v>152.69999999999999</v>
      </c>
      <c r="Y618">
        <v>106.8</v>
      </c>
      <c r="Z618">
        <v>68</v>
      </c>
      <c r="AA618">
        <v>33</v>
      </c>
      <c r="AB618">
        <v>28</v>
      </c>
      <c r="AC618">
        <v>0</v>
      </c>
      <c r="AD618">
        <v>0</v>
      </c>
      <c r="AE618">
        <v>0</v>
      </c>
      <c r="AG618">
        <v>480.4</v>
      </c>
    </row>
    <row r="619" spans="1:35" x14ac:dyDescent="0.2">
      <c r="A619" t="s">
        <v>232</v>
      </c>
      <c r="B619" t="s">
        <v>231</v>
      </c>
      <c r="C619" t="s">
        <v>86</v>
      </c>
      <c r="D619" t="s">
        <v>5</v>
      </c>
      <c r="E619" t="s">
        <v>8</v>
      </c>
      <c r="F619" t="s">
        <v>9</v>
      </c>
      <c r="G619">
        <v>1539.6</v>
      </c>
      <c r="H619">
        <v>533.6</v>
      </c>
      <c r="L619">
        <v>30</v>
      </c>
      <c r="M619">
        <v>0</v>
      </c>
      <c r="N619">
        <v>9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G619">
        <v>3</v>
      </c>
    </row>
    <row r="620" spans="1:35" x14ac:dyDescent="0.2">
      <c r="A620" t="s">
        <v>232</v>
      </c>
      <c r="B620" t="s">
        <v>231</v>
      </c>
      <c r="C620" t="s">
        <v>86</v>
      </c>
      <c r="D620" t="s">
        <v>10</v>
      </c>
      <c r="E620" t="s">
        <v>6</v>
      </c>
      <c r="F620" t="s">
        <v>11</v>
      </c>
      <c r="H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G620">
        <v>0</v>
      </c>
    </row>
    <row r="621" spans="1:35" x14ac:dyDescent="0.2">
      <c r="A621" t="s">
        <v>232</v>
      </c>
      <c r="B621" t="s">
        <v>231</v>
      </c>
      <c r="C621" t="s">
        <v>86</v>
      </c>
      <c r="D621" t="s">
        <v>10</v>
      </c>
      <c r="E621" t="s">
        <v>8</v>
      </c>
      <c r="F621" t="s">
        <v>12</v>
      </c>
      <c r="H621">
        <v>23.1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G621">
        <v>0</v>
      </c>
    </row>
    <row r="622" spans="1:35" x14ac:dyDescent="0.2">
      <c r="A622" t="s">
        <v>232</v>
      </c>
      <c r="B622" t="s">
        <v>231</v>
      </c>
      <c r="C622" t="s">
        <v>86</v>
      </c>
      <c r="D622" t="s">
        <v>10</v>
      </c>
      <c r="E622" t="s">
        <v>13</v>
      </c>
      <c r="F622" t="s">
        <v>14</v>
      </c>
      <c r="H622">
        <v>19.899999999999999</v>
      </c>
      <c r="M622">
        <v>28</v>
      </c>
      <c r="N622">
        <v>27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G622">
        <v>0</v>
      </c>
    </row>
    <row r="623" spans="1:35" x14ac:dyDescent="0.2">
      <c r="A623" t="s">
        <v>232</v>
      </c>
      <c r="B623" t="s">
        <v>231</v>
      </c>
      <c r="C623" t="s">
        <v>86</v>
      </c>
      <c r="D623" t="s">
        <v>15</v>
      </c>
      <c r="E623" t="s">
        <v>6</v>
      </c>
      <c r="F623" t="s">
        <v>16</v>
      </c>
      <c r="H623">
        <v>81.900000000000006</v>
      </c>
      <c r="M623">
        <v>53.8</v>
      </c>
      <c r="N623">
        <v>95.3</v>
      </c>
      <c r="O623">
        <v>142.80000000000001</v>
      </c>
      <c r="P623">
        <v>130.5</v>
      </c>
      <c r="Q623">
        <v>147.30000000000001</v>
      </c>
      <c r="R623">
        <v>146.4</v>
      </c>
      <c r="S623">
        <v>175.2</v>
      </c>
      <c r="T623">
        <v>164.5</v>
      </c>
      <c r="U623">
        <v>166.7</v>
      </c>
      <c r="V623">
        <v>203.2</v>
      </c>
      <c r="W623">
        <v>252.8</v>
      </c>
      <c r="X623">
        <v>221.2</v>
      </c>
      <c r="Y623">
        <v>286.3</v>
      </c>
      <c r="Z623">
        <v>359.9</v>
      </c>
      <c r="AA623">
        <v>375.5</v>
      </c>
      <c r="AB623">
        <v>398.1</v>
      </c>
      <c r="AC623">
        <v>439.1</v>
      </c>
      <c r="AD623">
        <v>397.75</v>
      </c>
      <c r="AE623">
        <v>420.15</v>
      </c>
      <c r="AG623">
        <v>418.6</v>
      </c>
    </row>
    <row r="624" spans="1:35" x14ac:dyDescent="0.2">
      <c r="A624" t="s">
        <v>232</v>
      </c>
      <c r="B624" t="s">
        <v>231</v>
      </c>
      <c r="C624" t="s">
        <v>86</v>
      </c>
      <c r="D624" t="s">
        <v>15</v>
      </c>
      <c r="E624" t="s">
        <v>8</v>
      </c>
      <c r="F624" t="s">
        <v>17</v>
      </c>
      <c r="H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G624">
        <v>0</v>
      </c>
    </row>
    <row r="625" spans="1:33" x14ac:dyDescent="0.2">
      <c r="A625" t="s">
        <v>232</v>
      </c>
      <c r="B625" t="s">
        <v>231</v>
      </c>
      <c r="C625" t="s">
        <v>86</v>
      </c>
      <c r="D625" t="s">
        <v>15</v>
      </c>
      <c r="E625" t="s">
        <v>13</v>
      </c>
      <c r="F625" t="s">
        <v>18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G625">
        <v>0</v>
      </c>
    </row>
    <row r="626" spans="1:33" x14ac:dyDescent="0.2">
      <c r="A626" t="s">
        <v>232</v>
      </c>
      <c r="B626" t="s">
        <v>231</v>
      </c>
      <c r="C626" t="s">
        <v>86</v>
      </c>
      <c r="D626" t="s">
        <v>19</v>
      </c>
      <c r="E626" t="s">
        <v>6</v>
      </c>
      <c r="F626" t="s">
        <v>20</v>
      </c>
      <c r="J626">
        <v>0</v>
      </c>
      <c r="M626">
        <v>12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G626">
        <v>0</v>
      </c>
    </row>
    <row r="627" spans="1:33" x14ac:dyDescent="0.2">
      <c r="A627" t="s">
        <v>232</v>
      </c>
      <c r="B627" t="s">
        <v>231</v>
      </c>
      <c r="C627" t="s">
        <v>87</v>
      </c>
      <c r="D627" t="s">
        <v>5</v>
      </c>
      <c r="E627" t="s">
        <v>6</v>
      </c>
      <c r="F627" t="s">
        <v>7</v>
      </c>
      <c r="G627">
        <v>122.1</v>
      </c>
      <c r="J627">
        <v>117.6</v>
      </c>
      <c r="K627">
        <v>106.2</v>
      </c>
      <c r="L627">
        <v>92.5</v>
      </c>
      <c r="M627">
        <v>84.7</v>
      </c>
      <c r="N627">
        <v>81.5</v>
      </c>
      <c r="O627">
        <v>67.400000000000006</v>
      </c>
      <c r="P627">
        <v>69.599999999999994</v>
      </c>
      <c r="Q627">
        <v>56.8</v>
      </c>
      <c r="R627">
        <v>52.4</v>
      </c>
      <c r="S627">
        <v>53.5</v>
      </c>
      <c r="T627">
        <v>53</v>
      </c>
      <c r="U627">
        <v>38</v>
      </c>
      <c r="V627">
        <v>33</v>
      </c>
      <c r="W627">
        <v>22.9</v>
      </c>
      <c r="X627">
        <v>8.1</v>
      </c>
      <c r="Y627">
        <v>5.3</v>
      </c>
      <c r="Z627">
        <v>4.2</v>
      </c>
      <c r="AA627">
        <v>5</v>
      </c>
      <c r="AB627">
        <v>2.7</v>
      </c>
      <c r="AC627">
        <v>0</v>
      </c>
      <c r="AD627">
        <v>0</v>
      </c>
      <c r="AE627">
        <v>0</v>
      </c>
      <c r="AF627">
        <v>0</v>
      </c>
      <c r="AG627">
        <v>72.8</v>
      </c>
    </row>
    <row r="628" spans="1:33" x14ac:dyDescent="0.2">
      <c r="A628" t="s">
        <v>232</v>
      </c>
      <c r="B628" t="s">
        <v>231</v>
      </c>
      <c r="C628" t="s">
        <v>87</v>
      </c>
      <c r="D628" t="s">
        <v>5</v>
      </c>
      <c r="E628" t="s">
        <v>8</v>
      </c>
      <c r="F628" t="s">
        <v>9</v>
      </c>
      <c r="G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2.4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2">
      <c r="A629" t="s">
        <v>232</v>
      </c>
      <c r="B629" t="s">
        <v>231</v>
      </c>
      <c r="C629" t="s">
        <v>87</v>
      </c>
      <c r="D629" t="s">
        <v>10</v>
      </c>
      <c r="E629" t="s">
        <v>6</v>
      </c>
      <c r="F629" t="s">
        <v>11</v>
      </c>
      <c r="H629">
        <v>2</v>
      </c>
      <c r="J629">
        <v>2</v>
      </c>
      <c r="K629">
        <v>2</v>
      </c>
      <c r="L629">
        <v>2</v>
      </c>
      <c r="M629">
        <v>2</v>
      </c>
      <c r="N629">
        <v>2</v>
      </c>
      <c r="O629">
        <v>2.5</v>
      </c>
      <c r="P629">
        <v>6</v>
      </c>
      <c r="Q629">
        <v>0</v>
      </c>
      <c r="R629">
        <v>0</v>
      </c>
      <c r="S629">
        <v>0.1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2">
      <c r="A630" t="s">
        <v>232</v>
      </c>
      <c r="B630" t="s">
        <v>231</v>
      </c>
      <c r="C630" t="s">
        <v>87</v>
      </c>
      <c r="D630" t="s">
        <v>10</v>
      </c>
      <c r="E630" t="s">
        <v>8</v>
      </c>
      <c r="F630" t="s">
        <v>12</v>
      </c>
      <c r="H630">
        <v>0</v>
      </c>
      <c r="J630">
        <v>0</v>
      </c>
      <c r="K630">
        <v>0</v>
      </c>
      <c r="L630">
        <v>0</v>
      </c>
      <c r="M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2">
      <c r="A631" t="s">
        <v>232</v>
      </c>
      <c r="B631" t="s">
        <v>231</v>
      </c>
      <c r="C631" t="s">
        <v>87</v>
      </c>
      <c r="D631" t="s">
        <v>10</v>
      </c>
      <c r="E631" t="s">
        <v>13</v>
      </c>
      <c r="F631" t="s">
        <v>14</v>
      </c>
      <c r="H631">
        <v>0</v>
      </c>
      <c r="J631">
        <v>0</v>
      </c>
      <c r="K631">
        <v>0</v>
      </c>
      <c r="L631">
        <v>0</v>
      </c>
      <c r="M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2">
      <c r="A632" t="s">
        <v>232</v>
      </c>
      <c r="B632" t="s">
        <v>231</v>
      </c>
      <c r="C632" t="s">
        <v>87</v>
      </c>
      <c r="D632" t="s">
        <v>15</v>
      </c>
      <c r="E632" t="s">
        <v>6</v>
      </c>
      <c r="F632" t="s">
        <v>16</v>
      </c>
      <c r="H632">
        <v>0.1</v>
      </c>
      <c r="J632">
        <v>0.1</v>
      </c>
      <c r="K632">
        <v>0.1</v>
      </c>
      <c r="L632">
        <v>0.2</v>
      </c>
      <c r="M632">
        <v>0.1</v>
      </c>
      <c r="N632">
        <v>0.1</v>
      </c>
      <c r="O632">
        <v>0.1</v>
      </c>
      <c r="P632">
        <v>0.1</v>
      </c>
      <c r="Q632">
        <v>0.2</v>
      </c>
      <c r="R632">
        <v>0.1</v>
      </c>
      <c r="S632">
        <v>0.2</v>
      </c>
      <c r="T632">
        <v>0.2</v>
      </c>
      <c r="U632">
        <v>0.2</v>
      </c>
      <c r="V632">
        <v>0.5</v>
      </c>
      <c r="W632">
        <v>0.7</v>
      </c>
      <c r="X632">
        <v>0.7</v>
      </c>
      <c r="Y632">
        <v>0.8</v>
      </c>
      <c r="Z632">
        <v>1.6</v>
      </c>
      <c r="AA632">
        <v>7.4</v>
      </c>
      <c r="AB632">
        <v>4.4000000000000004</v>
      </c>
      <c r="AC632">
        <v>3.7</v>
      </c>
      <c r="AD632">
        <v>2.96</v>
      </c>
      <c r="AE632">
        <v>2.91</v>
      </c>
      <c r="AF632">
        <v>3.99</v>
      </c>
      <c r="AG632">
        <v>4.0999999999999996</v>
      </c>
    </row>
    <row r="633" spans="1:33" x14ac:dyDescent="0.2">
      <c r="A633" t="s">
        <v>232</v>
      </c>
      <c r="B633" t="s">
        <v>231</v>
      </c>
      <c r="C633" t="s">
        <v>87</v>
      </c>
      <c r="D633" t="s">
        <v>15</v>
      </c>
      <c r="E633" t="s">
        <v>8</v>
      </c>
      <c r="F633" t="s">
        <v>17</v>
      </c>
      <c r="H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2">
      <c r="A634" t="s">
        <v>232</v>
      </c>
      <c r="B634" t="s">
        <v>231</v>
      </c>
      <c r="C634" t="s">
        <v>87</v>
      </c>
      <c r="D634" t="s">
        <v>15</v>
      </c>
      <c r="E634" t="s">
        <v>13</v>
      </c>
      <c r="F634" t="s">
        <v>18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2">
      <c r="A635" t="s">
        <v>232</v>
      </c>
      <c r="B635" t="s">
        <v>231</v>
      </c>
      <c r="C635" t="s">
        <v>87</v>
      </c>
      <c r="D635" t="s">
        <v>19</v>
      </c>
      <c r="E635" t="s">
        <v>6</v>
      </c>
      <c r="F635" t="s">
        <v>20</v>
      </c>
      <c r="J635">
        <v>13.8</v>
      </c>
      <c r="K635">
        <v>13.8</v>
      </c>
      <c r="L635">
        <v>13.8</v>
      </c>
      <c r="M635">
        <v>13.8</v>
      </c>
      <c r="N635">
        <v>13.8</v>
      </c>
      <c r="O635">
        <v>15.4</v>
      </c>
      <c r="P635">
        <v>13.8</v>
      </c>
      <c r="Q635">
        <v>13.7</v>
      </c>
      <c r="R635">
        <v>15.4</v>
      </c>
      <c r="S635">
        <v>0</v>
      </c>
      <c r="T635">
        <v>13.8</v>
      </c>
      <c r="U635">
        <v>12</v>
      </c>
      <c r="V635">
        <v>13.8</v>
      </c>
      <c r="W635">
        <v>10.5</v>
      </c>
      <c r="X635">
        <v>7.6</v>
      </c>
      <c r="Y635">
        <v>2.7</v>
      </c>
      <c r="Z635">
        <v>0</v>
      </c>
      <c r="AA635">
        <v>0</v>
      </c>
      <c r="AB635">
        <v>0.6</v>
      </c>
      <c r="AC635">
        <v>0.6</v>
      </c>
      <c r="AD635">
        <v>0</v>
      </c>
      <c r="AE635">
        <v>0</v>
      </c>
      <c r="AF635">
        <v>0</v>
      </c>
      <c r="AG635">
        <v>14.2</v>
      </c>
    </row>
    <row r="636" spans="1:33" x14ac:dyDescent="0.2">
      <c r="A636" t="s">
        <v>232</v>
      </c>
      <c r="B636" t="s">
        <v>231</v>
      </c>
      <c r="C636" t="s">
        <v>88</v>
      </c>
      <c r="D636" t="s">
        <v>5</v>
      </c>
      <c r="E636" t="s">
        <v>6</v>
      </c>
      <c r="F636" t="s">
        <v>7</v>
      </c>
      <c r="G636">
        <v>2.2999999999999998</v>
      </c>
      <c r="K636">
        <v>3.6</v>
      </c>
      <c r="N636">
        <v>43.3</v>
      </c>
      <c r="O636">
        <v>43.3</v>
      </c>
      <c r="P636">
        <v>43.3</v>
      </c>
      <c r="Q636">
        <v>43.3</v>
      </c>
      <c r="R636">
        <v>44.1</v>
      </c>
      <c r="S636">
        <v>44.6</v>
      </c>
      <c r="T636">
        <v>41.2</v>
      </c>
      <c r="U636">
        <v>42.3</v>
      </c>
      <c r="V636">
        <v>35.299999999999997</v>
      </c>
      <c r="W636">
        <v>23.1</v>
      </c>
      <c r="X636">
        <v>19.5</v>
      </c>
      <c r="Y636">
        <v>17.8</v>
      </c>
      <c r="Z636">
        <v>6.4</v>
      </c>
      <c r="AA636">
        <v>2</v>
      </c>
      <c r="AB636">
        <v>0.9</v>
      </c>
      <c r="AC636">
        <v>0</v>
      </c>
      <c r="AD636">
        <v>0</v>
      </c>
      <c r="AE636">
        <v>0</v>
      </c>
      <c r="AG636">
        <v>43.3</v>
      </c>
    </row>
    <row r="637" spans="1:33" x14ac:dyDescent="0.2">
      <c r="A637" t="s">
        <v>232</v>
      </c>
      <c r="B637" t="s">
        <v>231</v>
      </c>
      <c r="C637" t="s">
        <v>88</v>
      </c>
      <c r="D637" t="s">
        <v>5</v>
      </c>
      <c r="E637" t="s">
        <v>8</v>
      </c>
      <c r="F637" t="s">
        <v>9</v>
      </c>
      <c r="G637">
        <v>0</v>
      </c>
      <c r="K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G637">
        <v>0</v>
      </c>
    </row>
    <row r="638" spans="1:33" x14ac:dyDescent="0.2">
      <c r="A638" t="s">
        <v>232</v>
      </c>
      <c r="B638" t="s">
        <v>231</v>
      </c>
      <c r="C638" t="s">
        <v>88</v>
      </c>
      <c r="D638" t="s">
        <v>10</v>
      </c>
      <c r="E638" t="s">
        <v>6</v>
      </c>
      <c r="F638" t="s">
        <v>11</v>
      </c>
      <c r="H638">
        <v>0</v>
      </c>
      <c r="K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G638">
        <v>0</v>
      </c>
    </row>
    <row r="639" spans="1:33" x14ac:dyDescent="0.2">
      <c r="A639" t="s">
        <v>232</v>
      </c>
      <c r="B639" t="s">
        <v>231</v>
      </c>
      <c r="C639" t="s">
        <v>88</v>
      </c>
      <c r="D639" t="s">
        <v>10</v>
      </c>
      <c r="E639" t="s">
        <v>8</v>
      </c>
      <c r="F639" t="s">
        <v>12</v>
      </c>
      <c r="H639">
        <v>0</v>
      </c>
      <c r="K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G639">
        <v>0</v>
      </c>
    </row>
    <row r="640" spans="1:33" x14ac:dyDescent="0.2">
      <c r="A640" t="s">
        <v>232</v>
      </c>
      <c r="B640" t="s">
        <v>231</v>
      </c>
      <c r="C640" t="s">
        <v>88</v>
      </c>
      <c r="D640" t="s">
        <v>10</v>
      </c>
      <c r="E640" t="s">
        <v>13</v>
      </c>
      <c r="F640" t="s">
        <v>14</v>
      </c>
      <c r="H640">
        <v>0</v>
      </c>
      <c r="K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G640">
        <v>0</v>
      </c>
    </row>
    <row r="641" spans="1:35" x14ac:dyDescent="0.2">
      <c r="A641" t="s">
        <v>232</v>
      </c>
      <c r="B641" t="s">
        <v>231</v>
      </c>
      <c r="C641" t="s">
        <v>88</v>
      </c>
      <c r="D641" t="s">
        <v>15</v>
      </c>
      <c r="E641" t="s">
        <v>6</v>
      </c>
      <c r="F641" t="s">
        <v>16</v>
      </c>
      <c r="H641">
        <v>0.3</v>
      </c>
      <c r="K641">
        <v>0.4</v>
      </c>
      <c r="P641">
        <v>0</v>
      </c>
      <c r="Q641">
        <v>0.6</v>
      </c>
      <c r="R641">
        <v>0.6</v>
      </c>
      <c r="S641">
        <v>0.6</v>
      </c>
      <c r="T641">
        <v>0.8</v>
      </c>
      <c r="U641">
        <v>0.6</v>
      </c>
      <c r="V641">
        <v>0.6</v>
      </c>
      <c r="W641">
        <v>0</v>
      </c>
      <c r="X641">
        <v>1.8</v>
      </c>
      <c r="Y641">
        <v>1.6</v>
      </c>
      <c r="Z641">
        <v>1.6</v>
      </c>
      <c r="AA641">
        <v>1.6</v>
      </c>
      <c r="AB641">
        <v>2.1</v>
      </c>
      <c r="AC641">
        <v>2.5</v>
      </c>
      <c r="AD641">
        <v>2.66</v>
      </c>
      <c r="AE641">
        <v>2.75</v>
      </c>
      <c r="AG641">
        <v>2.2999999999999998</v>
      </c>
    </row>
    <row r="642" spans="1:35" x14ac:dyDescent="0.2">
      <c r="A642" t="s">
        <v>232</v>
      </c>
      <c r="B642" t="s">
        <v>231</v>
      </c>
      <c r="C642" t="s">
        <v>88</v>
      </c>
      <c r="D642" t="s">
        <v>15</v>
      </c>
      <c r="E642" t="s">
        <v>8</v>
      </c>
      <c r="F642" t="s">
        <v>17</v>
      </c>
      <c r="H642">
        <v>0</v>
      </c>
      <c r="K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G642">
        <v>0</v>
      </c>
    </row>
    <row r="643" spans="1:35" x14ac:dyDescent="0.2">
      <c r="A643" t="s">
        <v>232</v>
      </c>
      <c r="B643" t="s">
        <v>231</v>
      </c>
      <c r="C643" t="s">
        <v>88</v>
      </c>
      <c r="D643" t="s">
        <v>15</v>
      </c>
      <c r="E643" t="s">
        <v>13</v>
      </c>
      <c r="F643" t="s">
        <v>18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G643">
        <v>0</v>
      </c>
    </row>
    <row r="644" spans="1:35" x14ac:dyDescent="0.2">
      <c r="A644" t="s">
        <v>232</v>
      </c>
      <c r="B644" t="s">
        <v>231</v>
      </c>
      <c r="C644" t="s">
        <v>88</v>
      </c>
      <c r="D644" t="s">
        <v>19</v>
      </c>
      <c r="E644" t="s">
        <v>6</v>
      </c>
      <c r="F644" t="s">
        <v>20</v>
      </c>
      <c r="G644">
        <v>0</v>
      </c>
      <c r="H644">
        <v>0</v>
      </c>
      <c r="I644">
        <v>0</v>
      </c>
      <c r="J644" s="1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G644">
        <v>0</v>
      </c>
    </row>
    <row r="645" spans="1:35" x14ac:dyDescent="0.2">
      <c r="A645" t="s">
        <v>232</v>
      </c>
      <c r="B645" t="s">
        <v>231</v>
      </c>
      <c r="C645" t="s">
        <v>89</v>
      </c>
      <c r="D645" t="s">
        <v>5</v>
      </c>
      <c r="E645" t="s">
        <v>6</v>
      </c>
      <c r="F645" t="s">
        <v>7</v>
      </c>
      <c r="G645">
        <v>287.39999999999998</v>
      </c>
      <c r="H645">
        <v>431.6</v>
      </c>
      <c r="L645">
        <v>908</v>
      </c>
      <c r="M645">
        <v>725.7</v>
      </c>
      <c r="N645">
        <v>819.8</v>
      </c>
      <c r="O645">
        <v>735.3</v>
      </c>
      <c r="P645">
        <v>621.29999999999995</v>
      </c>
      <c r="Q645">
        <v>475.3</v>
      </c>
      <c r="R645">
        <v>463.4</v>
      </c>
      <c r="S645">
        <v>527.9</v>
      </c>
      <c r="T645">
        <v>533.4</v>
      </c>
      <c r="U645">
        <v>491.7</v>
      </c>
      <c r="V645">
        <v>480.2</v>
      </c>
      <c r="W645">
        <v>347</v>
      </c>
      <c r="X645">
        <v>287.3</v>
      </c>
      <c r="Y645">
        <v>224.4</v>
      </c>
      <c r="Z645">
        <v>74.5</v>
      </c>
      <c r="AA645">
        <v>33.799999999999997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725.5</v>
      </c>
    </row>
    <row r="646" spans="1:35" x14ac:dyDescent="0.2">
      <c r="A646" t="s">
        <v>232</v>
      </c>
      <c r="B646" t="s">
        <v>231</v>
      </c>
      <c r="C646" t="s">
        <v>89</v>
      </c>
      <c r="D646" t="s">
        <v>5</v>
      </c>
      <c r="E646" t="s">
        <v>8</v>
      </c>
      <c r="F646" t="s">
        <v>9</v>
      </c>
      <c r="G646">
        <v>4.5</v>
      </c>
      <c r="L646">
        <v>15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5" x14ac:dyDescent="0.2">
      <c r="A647" t="s">
        <v>232</v>
      </c>
      <c r="B647" t="s">
        <v>231</v>
      </c>
      <c r="C647" t="s">
        <v>89</v>
      </c>
      <c r="D647" t="s">
        <v>10</v>
      </c>
      <c r="E647" t="s">
        <v>6</v>
      </c>
      <c r="F647" t="s">
        <v>11</v>
      </c>
      <c r="H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0.5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0.2</v>
      </c>
    </row>
    <row r="648" spans="1:35" x14ac:dyDescent="0.2">
      <c r="A648" t="s">
        <v>232</v>
      </c>
      <c r="B648" t="s">
        <v>231</v>
      </c>
      <c r="C648" t="s">
        <v>89</v>
      </c>
      <c r="D648" t="s">
        <v>10</v>
      </c>
      <c r="E648" t="s">
        <v>8</v>
      </c>
      <c r="F648" t="s">
        <v>12</v>
      </c>
      <c r="H648">
        <v>0.1</v>
      </c>
      <c r="L648">
        <v>0.1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0.1</v>
      </c>
      <c r="T648">
        <v>0.6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5" x14ac:dyDescent="0.2">
      <c r="A649" t="s">
        <v>232</v>
      </c>
      <c r="B649" t="s">
        <v>231</v>
      </c>
      <c r="C649" t="s">
        <v>89</v>
      </c>
      <c r="D649" t="s">
        <v>10</v>
      </c>
      <c r="E649" t="s">
        <v>13</v>
      </c>
      <c r="F649" t="s">
        <v>14</v>
      </c>
      <c r="H649">
        <v>0</v>
      </c>
      <c r="J649" s="1"/>
      <c r="K649" s="1"/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I649" s="1"/>
    </row>
    <row r="650" spans="1:35" x14ac:dyDescent="0.2">
      <c r="A650" t="s">
        <v>232</v>
      </c>
      <c r="B650" t="s">
        <v>231</v>
      </c>
      <c r="C650" t="s">
        <v>89</v>
      </c>
      <c r="D650" t="s">
        <v>15</v>
      </c>
      <c r="E650" t="s">
        <v>6</v>
      </c>
      <c r="F650" t="s">
        <v>16</v>
      </c>
      <c r="H650">
        <v>11</v>
      </c>
      <c r="L650">
        <v>19</v>
      </c>
      <c r="M650">
        <v>0</v>
      </c>
      <c r="N650">
        <v>18.899999999999999</v>
      </c>
      <c r="O650">
        <v>18.8</v>
      </c>
      <c r="P650">
        <v>16.399999999999999</v>
      </c>
      <c r="Q650">
        <v>15.8</v>
      </c>
      <c r="R650">
        <v>14.9</v>
      </c>
      <c r="S650">
        <v>15.2</v>
      </c>
      <c r="T650">
        <v>17.100000000000001</v>
      </c>
      <c r="U650">
        <v>21.8</v>
      </c>
      <c r="V650">
        <v>20.100000000000001</v>
      </c>
      <c r="W650">
        <v>19</v>
      </c>
      <c r="X650">
        <v>18.600000000000001</v>
      </c>
      <c r="Y650">
        <v>21.3</v>
      </c>
      <c r="Z650">
        <v>19.8</v>
      </c>
      <c r="AA650">
        <v>24.4</v>
      </c>
      <c r="AB650">
        <v>58.4</v>
      </c>
      <c r="AC650">
        <v>88.6</v>
      </c>
      <c r="AD650">
        <v>92.26</v>
      </c>
      <c r="AE650">
        <v>94.67</v>
      </c>
      <c r="AF650">
        <v>72.61</v>
      </c>
      <c r="AG650">
        <v>73.5</v>
      </c>
    </row>
    <row r="651" spans="1:35" x14ac:dyDescent="0.2">
      <c r="A651" t="s">
        <v>232</v>
      </c>
      <c r="B651" t="s">
        <v>231</v>
      </c>
      <c r="C651" t="s">
        <v>89</v>
      </c>
      <c r="D651" t="s">
        <v>15</v>
      </c>
      <c r="E651" t="s">
        <v>8</v>
      </c>
      <c r="F651" t="s">
        <v>17</v>
      </c>
      <c r="H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5" x14ac:dyDescent="0.2">
      <c r="A652" t="s">
        <v>232</v>
      </c>
      <c r="B652" t="s">
        <v>231</v>
      </c>
      <c r="C652" t="s">
        <v>89</v>
      </c>
      <c r="D652" t="s">
        <v>15</v>
      </c>
      <c r="E652" t="s">
        <v>13</v>
      </c>
      <c r="F652" t="s">
        <v>18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5" x14ac:dyDescent="0.2">
      <c r="A653" t="s">
        <v>232</v>
      </c>
      <c r="B653" t="s">
        <v>231</v>
      </c>
      <c r="C653" t="s">
        <v>89</v>
      </c>
      <c r="D653" t="s">
        <v>19</v>
      </c>
      <c r="E653" t="s">
        <v>6</v>
      </c>
      <c r="F653" t="s">
        <v>20</v>
      </c>
      <c r="J653">
        <v>0</v>
      </c>
      <c r="L653">
        <v>0</v>
      </c>
      <c r="M653">
        <v>136.19999999999999</v>
      </c>
      <c r="N653">
        <v>186</v>
      </c>
      <c r="O653">
        <v>226.8</v>
      </c>
      <c r="P653">
        <v>247.2</v>
      </c>
      <c r="Q653">
        <v>285.60000000000002</v>
      </c>
      <c r="R653">
        <v>246.5</v>
      </c>
      <c r="S653">
        <v>234.3</v>
      </c>
      <c r="T653">
        <v>219</v>
      </c>
      <c r="U653">
        <v>197.3</v>
      </c>
      <c r="V653">
        <v>184.7</v>
      </c>
      <c r="W653">
        <v>66</v>
      </c>
      <c r="X653">
        <v>48.7</v>
      </c>
      <c r="Y653">
        <v>44.3</v>
      </c>
      <c r="Z653">
        <v>18.100000000000001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236.4</v>
      </c>
    </row>
    <row r="654" spans="1:35" x14ac:dyDescent="0.2">
      <c r="A654" t="s">
        <v>232</v>
      </c>
      <c r="B654" t="s">
        <v>231</v>
      </c>
      <c r="C654" t="s">
        <v>90</v>
      </c>
      <c r="D654" t="s">
        <v>5</v>
      </c>
      <c r="E654" t="s">
        <v>6</v>
      </c>
      <c r="F654" t="s">
        <v>7</v>
      </c>
      <c r="G654">
        <v>4.8</v>
      </c>
      <c r="H654">
        <v>6</v>
      </c>
      <c r="M654">
        <v>5.0999999999999996</v>
      </c>
      <c r="N654">
        <v>6</v>
      </c>
      <c r="O654">
        <v>5.9</v>
      </c>
      <c r="P654">
        <v>3.5</v>
      </c>
      <c r="Q654">
        <v>3.4</v>
      </c>
      <c r="R654">
        <v>2.8</v>
      </c>
      <c r="S654">
        <v>2.4</v>
      </c>
      <c r="T654">
        <v>1.8</v>
      </c>
      <c r="U654">
        <v>1.6</v>
      </c>
      <c r="V654">
        <v>1.4</v>
      </c>
      <c r="W654">
        <v>1.2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5.0999999999999996</v>
      </c>
    </row>
    <row r="655" spans="1:35" x14ac:dyDescent="0.2">
      <c r="A655" t="s">
        <v>232</v>
      </c>
      <c r="B655" t="s">
        <v>231</v>
      </c>
      <c r="C655" t="s">
        <v>90</v>
      </c>
      <c r="D655" t="s">
        <v>5</v>
      </c>
      <c r="E655" t="s">
        <v>8</v>
      </c>
      <c r="F655" t="s">
        <v>9</v>
      </c>
      <c r="G655">
        <v>3.6</v>
      </c>
      <c r="M655">
        <v>0.5</v>
      </c>
      <c r="N655">
        <v>0.3</v>
      </c>
      <c r="O655">
        <v>0.3</v>
      </c>
      <c r="P655">
        <v>0</v>
      </c>
      <c r="Q655">
        <v>0</v>
      </c>
      <c r="R655">
        <v>0</v>
      </c>
      <c r="S655">
        <v>0</v>
      </c>
      <c r="T655">
        <v>1.2</v>
      </c>
      <c r="U655">
        <v>1.8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0.2</v>
      </c>
    </row>
    <row r="656" spans="1:35" x14ac:dyDescent="0.2">
      <c r="A656" t="s">
        <v>232</v>
      </c>
      <c r="B656" t="s">
        <v>231</v>
      </c>
      <c r="C656" t="s">
        <v>90</v>
      </c>
      <c r="D656" t="s">
        <v>10</v>
      </c>
      <c r="E656" t="s">
        <v>6</v>
      </c>
      <c r="F656" t="s">
        <v>11</v>
      </c>
      <c r="H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5" x14ac:dyDescent="0.2">
      <c r="A657" t="s">
        <v>232</v>
      </c>
      <c r="B657" t="s">
        <v>231</v>
      </c>
      <c r="C657" t="s">
        <v>90</v>
      </c>
      <c r="D657" t="s">
        <v>10</v>
      </c>
      <c r="E657" t="s">
        <v>8</v>
      </c>
      <c r="F657" t="s">
        <v>12</v>
      </c>
      <c r="H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5" x14ac:dyDescent="0.2">
      <c r="A658" t="s">
        <v>232</v>
      </c>
      <c r="B658" t="s">
        <v>231</v>
      </c>
      <c r="C658" t="s">
        <v>90</v>
      </c>
      <c r="D658" t="s">
        <v>10</v>
      </c>
      <c r="E658" t="s">
        <v>13</v>
      </c>
      <c r="F658" t="s">
        <v>14</v>
      </c>
      <c r="H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5" x14ac:dyDescent="0.2">
      <c r="A659" t="s">
        <v>232</v>
      </c>
      <c r="B659" t="s">
        <v>231</v>
      </c>
      <c r="C659" t="s">
        <v>90</v>
      </c>
      <c r="D659" t="s">
        <v>15</v>
      </c>
      <c r="E659" t="s">
        <v>6</v>
      </c>
      <c r="F659" t="s">
        <v>16</v>
      </c>
      <c r="H659">
        <v>0.2</v>
      </c>
      <c r="M659">
        <v>0.2</v>
      </c>
      <c r="N659">
        <v>0.2</v>
      </c>
      <c r="O659">
        <v>0.2</v>
      </c>
      <c r="P659">
        <v>0</v>
      </c>
      <c r="Q659">
        <v>0</v>
      </c>
      <c r="R659">
        <v>0</v>
      </c>
      <c r="S659">
        <v>0</v>
      </c>
      <c r="T659">
        <v>0.9</v>
      </c>
      <c r="U659">
        <v>1</v>
      </c>
      <c r="V659">
        <v>0.9</v>
      </c>
      <c r="W659">
        <v>0.9</v>
      </c>
      <c r="X659">
        <v>1.1000000000000001</v>
      </c>
      <c r="Y659">
        <v>1.9</v>
      </c>
      <c r="Z659">
        <v>2</v>
      </c>
      <c r="AA659">
        <v>3.3</v>
      </c>
      <c r="AB659">
        <v>3.8</v>
      </c>
      <c r="AC659">
        <v>3.1</v>
      </c>
      <c r="AD659">
        <v>2.5</v>
      </c>
      <c r="AE659">
        <v>2.2400000000000002</v>
      </c>
      <c r="AF659">
        <v>1.96</v>
      </c>
      <c r="AG659">
        <v>3.5</v>
      </c>
    </row>
    <row r="660" spans="1:35" x14ac:dyDescent="0.2">
      <c r="A660" t="s">
        <v>232</v>
      </c>
      <c r="B660" t="s">
        <v>231</v>
      </c>
      <c r="C660" t="s">
        <v>90</v>
      </c>
      <c r="D660" t="s">
        <v>15</v>
      </c>
      <c r="E660" t="s">
        <v>8</v>
      </c>
      <c r="F660" t="s">
        <v>17</v>
      </c>
      <c r="H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5" x14ac:dyDescent="0.2">
      <c r="A661" t="s">
        <v>232</v>
      </c>
      <c r="B661" t="s">
        <v>231</v>
      </c>
      <c r="C661" t="s">
        <v>90</v>
      </c>
      <c r="D661" t="s">
        <v>15</v>
      </c>
      <c r="E661" t="s">
        <v>13</v>
      </c>
      <c r="F661" t="s">
        <v>18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5" x14ac:dyDescent="0.2">
      <c r="A662" t="s">
        <v>232</v>
      </c>
      <c r="B662" t="s">
        <v>231</v>
      </c>
      <c r="C662" t="s">
        <v>90</v>
      </c>
      <c r="D662" t="s">
        <v>19</v>
      </c>
      <c r="E662" t="s">
        <v>6</v>
      </c>
      <c r="F662" t="s">
        <v>20</v>
      </c>
      <c r="J662">
        <v>0.3</v>
      </c>
      <c r="M662">
        <v>0.2</v>
      </c>
      <c r="N662">
        <v>0.3</v>
      </c>
      <c r="O662">
        <v>0.2</v>
      </c>
      <c r="P662">
        <v>0</v>
      </c>
      <c r="Q662">
        <v>0</v>
      </c>
      <c r="R662">
        <v>0</v>
      </c>
      <c r="S662">
        <v>0</v>
      </c>
      <c r="T662">
        <v>0.2</v>
      </c>
      <c r="U662">
        <v>0.2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0.1</v>
      </c>
    </row>
    <row r="663" spans="1:35" x14ac:dyDescent="0.2">
      <c r="A663" t="s">
        <v>232</v>
      </c>
      <c r="B663" t="s">
        <v>231</v>
      </c>
      <c r="C663" t="s">
        <v>91</v>
      </c>
      <c r="D663" t="s">
        <v>5</v>
      </c>
      <c r="E663" t="s">
        <v>6</v>
      </c>
      <c r="F663" t="s">
        <v>7</v>
      </c>
      <c r="G663">
        <v>54.3</v>
      </c>
      <c r="H663">
        <v>50.1</v>
      </c>
      <c r="I663">
        <v>26.1</v>
      </c>
      <c r="J663">
        <v>64.099999999999994</v>
      </c>
      <c r="K663" s="1">
        <v>65.2</v>
      </c>
      <c r="L663">
        <v>42.1</v>
      </c>
      <c r="M663">
        <v>33.1</v>
      </c>
      <c r="N663" s="1">
        <v>45.2</v>
      </c>
      <c r="O663" s="1">
        <v>67.400000000000006</v>
      </c>
      <c r="P663">
        <v>55.7</v>
      </c>
      <c r="Q663">
        <v>31.1</v>
      </c>
      <c r="R663">
        <v>18.2</v>
      </c>
      <c r="S663">
        <v>41.4</v>
      </c>
      <c r="T663">
        <v>25.1</v>
      </c>
      <c r="U663">
        <v>32.799999999999997</v>
      </c>
      <c r="V663">
        <v>26.3</v>
      </c>
      <c r="W663">
        <v>14.2</v>
      </c>
      <c r="X663">
        <v>5</v>
      </c>
      <c r="Y663">
        <v>5</v>
      </c>
      <c r="Z663">
        <v>1.8</v>
      </c>
      <c r="AA663">
        <v>0.6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56.1</v>
      </c>
    </row>
    <row r="664" spans="1:35" x14ac:dyDescent="0.2">
      <c r="A664" t="s">
        <v>232</v>
      </c>
      <c r="B664" t="s">
        <v>231</v>
      </c>
      <c r="C664" t="s">
        <v>91</v>
      </c>
      <c r="D664" t="s">
        <v>5</v>
      </c>
      <c r="E664" t="s">
        <v>8</v>
      </c>
      <c r="F664" t="s">
        <v>9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19.5</v>
      </c>
      <c r="O664">
        <v>19.5</v>
      </c>
      <c r="P664">
        <v>19.5</v>
      </c>
      <c r="Q664">
        <v>0</v>
      </c>
      <c r="R664" s="1">
        <v>0</v>
      </c>
      <c r="S664" s="1">
        <v>0</v>
      </c>
      <c r="T664">
        <v>0</v>
      </c>
      <c r="U664" s="1">
        <v>19.5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19.5</v>
      </c>
      <c r="AH664" s="1"/>
      <c r="AI664" s="1"/>
    </row>
    <row r="665" spans="1:35" x14ac:dyDescent="0.2">
      <c r="A665" t="s">
        <v>232</v>
      </c>
      <c r="B665" t="s">
        <v>231</v>
      </c>
      <c r="C665" t="s">
        <v>91</v>
      </c>
      <c r="D665" t="s">
        <v>10</v>
      </c>
      <c r="E665" t="s">
        <v>6</v>
      </c>
      <c r="F665" t="s">
        <v>11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5" x14ac:dyDescent="0.2">
      <c r="A666" t="s">
        <v>232</v>
      </c>
      <c r="B666" t="s">
        <v>231</v>
      </c>
      <c r="C666" t="s">
        <v>91</v>
      </c>
      <c r="D666" t="s">
        <v>10</v>
      </c>
      <c r="E666" t="s">
        <v>8</v>
      </c>
      <c r="F666" t="s">
        <v>12</v>
      </c>
      <c r="G666">
        <v>1.1000000000000001</v>
      </c>
      <c r="H666">
        <v>0.3</v>
      </c>
      <c r="I666">
        <v>0.4</v>
      </c>
      <c r="J666">
        <v>0.3</v>
      </c>
      <c r="K666">
        <v>0.1</v>
      </c>
      <c r="L666">
        <v>0.3</v>
      </c>
      <c r="M666">
        <v>0.1</v>
      </c>
      <c r="N666">
        <v>0.7</v>
      </c>
      <c r="O666">
        <v>0.1</v>
      </c>
      <c r="P666">
        <v>0.2</v>
      </c>
      <c r="Q666">
        <v>0.2</v>
      </c>
      <c r="R666">
        <v>0.2</v>
      </c>
      <c r="S666">
        <v>0.1</v>
      </c>
      <c r="T666">
        <v>0.3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0.2</v>
      </c>
    </row>
    <row r="667" spans="1:35" x14ac:dyDescent="0.2">
      <c r="A667" t="s">
        <v>232</v>
      </c>
      <c r="B667" t="s">
        <v>231</v>
      </c>
      <c r="C667" t="s">
        <v>91</v>
      </c>
      <c r="D667" t="s">
        <v>10</v>
      </c>
      <c r="E667" t="s">
        <v>13</v>
      </c>
      <c r="F667" t="s">
        <v>14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5" x14ac:dyDescent="0.2">
      <c r="A668" t="s">
        <v>232</v>
      </c>
      <c r="B668" t="s">
        <v>231</v>
      </c>
      <c r="C668" t="s">
        <v>91</v>
      </c>
      <c r="D668" t="s">
        <v>15</v>
      </c>
      <c r="E668" t="s">
        <v>6</v>
      </c>
      <c r="F668" t="s">
        <v>16</v>
      </c>
      <c r="G668">
        <v>2.5</v>
      </c>
      <c r="H668">
        <v>1.1000000000000001</v>
      </c>
      <c r="I668">
        <v>0.8</v>
      </c>
      <c r="J668">
        <v>0.6</v>
      </c>
      <c r="K668">
        <v>1.6</v>
      </c>
      <c r="L668">
        <v>1.9</v>
      </c>
      <c r="M668">
        <v>1.7</v>
      </c>
      <c r="N668">
        <v>2.5</v>
      </c>
      <c r="O668">
        <v>2</v>
      </c>
      <c r="P668">
        <v>2.1</v>
      </c>
      <c r="Q668">
        <v>1.1000000000000001</v>
      </c>
      <c r="R668">
        <v>1.9</v>
      </c>
      <c r="S668">
        <v>1.3</v>
      </c>
      <c r="T668">
        <v>0.8</v>
      </c>
      <c r="U668">
        <v>1.7</v>
      </c>
      <c r="V668">
        <v>1.5</v>
      </c>
      <c r="W668">
        <v>1.3</v>
      </c>
      <c r="X668">
        <v>0.8</v>
      </c>
      <c r="Y668">
        <v>1.2</v>
      </c>
      <c r="Z668">
        <v>1.9</v>
      </c>
      <c r="AA668">
        <v>2.8</v>
      </c>
      <c r="AB668">
        <v>5</v>
      </c>
      <c r="AC668">
        <v>5.5</v>
      </c>
      <c r="AD668">
        <v>5.41</v>
      </c>
      <c r="AE668">
        <v>4.82</v>
      </c>
      <c r="AF668">
        <v>4.51</v>
      </c>
      <c r="AG668">
        <v>5.3</v>
      </c>
    </row>
    <row r="669" spans="1:35" x14ac:dyDescent="0.2">
      <c r="A669" t="s">
        <v>232</v>
      </c>
      <c r="B669" t="s">
        <v>231</v>
      </c>
      <c r="C669" t="s">
        <v>91</v>
      </c>
      <c r="D669" t="s">
        <v>15</v>
      </c>
      <c r="E669" t="s">
        <v>8</v>
      </c>
      <c r="F669" t="s">
        <v>17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5" x14ac:dyDescent="0.2">
      <c r="A670" t="s">
        <v>232</v>
      </c>
      <c r="B670" t="s">
        <v>231</v>
      </c>
      <c r="C670" t="s">
        <v>91</v>
      </c>
      <c r="D670" t="s">
        <v>15</v>
      </c>
      <c r="E670" t="s">
        <v>13</v>
      </c>
      <c r="F670" t="s">
        <v>18</v>
      </c>
      <c r="N670">
        <v>0</v>
      </c>
      <c r="O670">
        <v>0</v>
      </c>
      <c r="P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5" x14ac:dyDescent="0.2">
      <c r="A671" t="s">
        <v>232</v>
      </c>
      <c r="B671" t="s">
        <v>231</v>
      </c>
      <c r="C671" t="s">
        <v>91</v>
      </c>
      <c r="D671" t="s">
        <v>19</v>
      </c>
      <c r="E671" t="s">
        <v>6</v>
      </c>
      <c r="F671" t="s">
        <v>20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5" x14ac:dyDescent="0.2">
      <c r="A672" t="s">
        <v>232</v>
      </c>
      <c r="B672" t="s">
        <v>231</v>
      </c>
      <c r="C672" t="s">
        <v>249</v>
      </c>
      <c r="D672" t="s">
        <v>5</v>
      </c>
      <c r="E672" t="s">
        <v>6</v>
      </c>
      <c r="F672" t="s">
        <v>7</v>
      </c>
      <c r="G672">
        <v>299.2</v>
      </c>
      <c r="H672">
        <v>0</v>
      </c>
      <c r="I672">
        <v>66.599999999999994</v>
      </c>
      <c r="J672">
        <v>531.20000000000005</v>
      </c>
      <c r="K672">
        <v>673.6</v>
      </c>
      <c r="L672">
        <v>704.2</v>
      </c>
      <c r="M672">
        <v>643</v>
      </c>
      <c r="N672">
        <v>772.8</v>
      </c>
      <c r="O672">
        <v>729.8</v>
      </c>
      <c r="P672">
        <v>647.5</v>
      </c>
      <c r="Q672">
        <v>659.8</v>
      </c>
      <c r="R672">
        <v>894</v>
      </c>
      <c r="S672">
        <v>985.4</v>
      </c>
      <c r="T672">
        <v>985.4</v>
      </c>
      <c r="U672">
        <v>985.4</v>
      </c>
      <c r="V672">
        <v>704.1</v>
      </c>
      <c r="W672">
        <v>459</v>
      </c>
      <c r="X672">
        <v>252</v>
      </c>
      <c r="Y672">
        <v>115.7</v>
      </c>
      <c r="Z672">
        <v>51.6</v>
      </c>
      <c r="AA672">
        <v>21.9</v>
      </c>
      <c r="AB672">
        <v>0</v>
      </c>
      <c r="AC672">
        <v>0</v>
      </c>
      <c r="AD672">
        <v>0</v>
      </c>
      <c r="AE672">
        <v>0</v>
      </c>
      <c r="AG672">
        <v>716.7</v>
      </c>
    </row>
    <row r="673" spans="1:33" x14ac:dyDescent="0.2">
      <c r="A673" t="s">
        <v>232</v>
      </c>
      <c r="B673" t="s">
        <v>231</v>
      </c>
      <c r="C673" t="s">
        <v>249</v>
      </c>
      <c r="D673" t="s">
        <v>5</v>
      </c>
      <c r="E673" t="s">
        <v>8</v>
      </c>
      <c r="F673" t="s">
        <v>9</v>
      </c>
      <c r="G673">
        <v>451.8</v>
      </c>
      <c r="H673">
        <v>0</v>
      </c>
      <c r="I673">
        <v>68.5</v>
      </c>
      <c r="J673">
        <v>753.3</v>
      </c>
      <c r="K673">
        <v>854.2</v>
      </c>
      <c r="L673">
        <v>884.8</v>
      </c>
      <c r="M673">
        <v>833.6</v>
      </c>
      <c r="N673">
        <v>660.8</v>
      </c>
      <c r="O673">
        <v>651.9</v>
      </c>
      <c r="P673">
        <v>586.5</v>
      </c>
      <c r="Q673">
        <v>1404.5</v>
      </c>
      <c r="R673">
        <v>504.5</v>
      </c>
      <c r="S673">
        <v>532.70000000000005</v>
      </c>
      <c r="T673">
        <v>532.70000000000005</v>
      </c>
      <c r="U673">
        <v>532.70000000000005</v>
      </c>
      <c r="V673">
        <v>714.5</v>
      </c>
      <c r="W673">
        <v>714.5</v>
      </c>
      <c r="X673">
        <v>714.5</v>
      </c>
      <c r="Y673">
        <v>304.5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G673">
        <v>633.1</v>
      </c>
    </row>
    <row r="674" spans="1:33" x14ac:dyDescent="0.2">
      <c r="A674" t="s">
        <v>232</v>
      </c>
      <c r="B674" t="s">
        <v>231</v>
      </c>
      <c r="C674" t="s">
        <v>249</v>
      </c>
      <c r="D674" t="s">
        <v>10</v>
      </c>
      <c r="E674" t="s">
        <v>6</v>
      </c>
      <c r="F674" t="s">
        <v>11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G674">
        <v>0</v>
      </c>
    </row>
    <row r="675" spans="1:33" x14ac:dyDescent="0.2">
      <c r="A675" t="s">
        <v>232</v>
      </c>
      <c r="B675" t="s">
        <v>231</v>
      </c>
      <c r="C675" t="s">
        <v>249</v>
      </c>
      <c r="D675" t="s">
        <v>10</v>
      </c>
      <c r="E675" t="s">
        <v>8</v>
      </c>
      <c r="F675" t="s">
        <v>12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G675">
        <v>0</v>
      </c>
    </row>
    <row r="676" spans="1:33" x14ac:dyDescent="0.2">
      <c r="A676" t="s">
        <v>232</v>
      </c>
      <c r="B676" t="s">
        <v>231</v>
      </c>
      <c r="C676" t="s">
        <v>249</v>
      </c>
      <c r="D676" t="s">
        <v>10</v>
      </c>
      <c r="E676" t="s">
        <v>13</v>
      </c>
      <c r="F676" t="s">
        <v>14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G676">
        <v>0</v>
      </c>
    </row>
    <row r="677" spans="1:33" x14ac:dyDescent="0.2">
      <c r="A677" t="s">
        <v>232</v>
      </c>
      <c r="B677" t="s">
        <v>231</v>
      </c>
      <c r="C677" t="s">
        <v>249</v>
      </c>
      <c r="D677" t="s">
        <v>15</v>
      </c>
      <c r="E677" t="s">
        <v>6</v>
      </c>
      <c r="F677" t="s">
        <v>16</v>
      </c>
      <c r="G677">
        <v>0</v>
      </c>
      <c r="H677">
        <v>2.2000000000000002</v>
      </c>
      <c r="I677">
        <v>0</v>
      </c>
      <c r="J677">
        <v>0</v>
      </c>
      <c r="K677">
        <v>0</v>
      </c>
      <c r="L677">
        <v>0</v>
      </c>
      <c r="M677">
        <v>0</v>
      </c>
      <c r="P677">
        <v>0</v>
      </c>
      <c r="Q677">
        <v>0.6</v>
      </c>
      <c r="R677">
        <v>0.6</v>
      </c>
      <c r="S677">
        <v>0.6</v>
      </c>
      <c r="T677">
        <v>0.6</v>
      </c>
      <c r="U677">
        <v>0.6</v>
      </c>
      <c r="V677">
        <v>3</v>
      </c>
      <c r="W677">
        <v>12</v>
      </c>
      <c r="X677">
        <v>25.5</v>
      </c>
      <c r="Y677">
        <v>28.5</v>
      </c>
      <c r="Z677">
        <v>39.5</v>
      </c>
      <c r="AA677">
        <v>38</v>
      </c>
      <c r="AB677">
        <v>97.5</v>
      </c>
      <c r="AC677">
        <v>131.91</v>
      </c>
      <c r="AD677">
        <v>131.88999999999999</v>
      </c>
      <c r="AE677">
        <v>144.1</v>
      </c>
      <c r="AG677">
        <v>114.71</v>
      </c>
    </row>
    <row r="678" spans="1:33" x14ac:dyDescent="0.2">
      <c r="A678" t="s">
        <v>232</v>
      </c>
      <c r="B678" t="s">
        <v>231</v>
      </c>
      <c r="C678" t="s">
        <v>249</v>
      </c>
      <c r="D678" t="s">
        <v>15</v>
      </c>
      <c r="E678" t="s">
        <v>8</v>
      </c>
      <c r="F678" t="s">
        <v>17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G678">
        <v>0</v>
      </c>
    </row>
    <row r="679" spans="1:33" x14ac:dyDescent="0.2">
      <c r="A679" t="s">
        <v>232</v>
      </c>
      <c r="B679" t="s">
        <v>231</v>
      </c>
      <c r="C679" t="s">
        <v>249</v>
      </c>
      <c r="D679" t="s">
        <v>15</v>
      </c>
      <c r="E679" t="s">
        <v>13</v>
      </c>
      <c r="F679" t="s">
        <v>18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G679">
        <v>0</v>
      </c>
    </row>
    <row r="680" spans="1:33" x14ac:dyDescent="0.2">
      <c r="A680" t="s">
        <v>232</v>
      </c>
      <c r="B680" t="s">
        <v>231</v>
      </c>
      <c r="C680" t="s">
        <v>249</v>
      </c>
      <c r="D680" t="s">
        <v>19</v>
      </c>
      <c r="E680" t="s">
        <v>6</v>
      </c>
      <c r="F680" t="s">
        <v>20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106.2</v>
      </c>
      <c r="N680">
        <v>88.8</v>
      </c>
      <c r="O680">
        <v>117</v>
      </c>
      <c r="P680">
        <v>90</v>
      </c>
      <c r="Q680">
        <v>80.400000000000006</v>
      </c>
      <c r="R680">
        <v>73.5</v>
      </c>
      <c r="S680">
        <v>77.8</v>
      </c>
      <c r="T680">
        <v>77.8</v>
      </c>
      <c r="U680">
        <v>77.8</v>
      </c>
      <c r="V680">
        <v>90</v>
      </c>
      <c r="W680">
        <v>96</v>
      </c>
      <c r="X680">
        <v>96</v>
      </c>
      <c r="Y680">
        <v>72</v>
      </c>
      <c r="Z680">
        <v>51.7</v>
      </c>
      <c r="AA680">
        <v>51.7</v>
      </c>
      <c r="AB680">
        <v>30</v>
      </c>
      <c r="AC680">
        <v>0</v>
      </c>
      <c r="AD680">
        <v>0</v>
      </c>
      <c r="AE680">
        <v>0</v>
      </c>
      <c r="AG680">
        <v>94.1</v>
      </c>
    </row>
    <row r="681" spans="1:33" x14ac:dyDescent="0.2">
      <c r="A681" t="s">
        <v>232</v>
      </c>
      <c r="B681" t="s">
        <v>231</v>
      </c>
      <c r="C681" t="s">
        <v>92</v>
      </c>
      <c r="D681" t="s">
        <v>5</v>
      </c>
      <c r="E681" t="s">
        <v>6</v>
      </c>
      <c r="F681" t="s">
        <v>7</v>
      </c>
      <c r="G681">
        <v>49</v>
      </c>
      <c r="H681">
        <v>49</v>
      </c>
      <c r="N681">
        <v>19.5</v>
      </c>
      <c r="O681">
        <v>20.5</v>
      </c>
      <c r="P681">
        <v>103.6</v>
      </c>
      <c r="Q681">
        <v>23.9</v>
      </c>
      <c r="R681">
        <v>26.3</v>
      </c>
      <c r="S681">
        <v>12.4</v>
      </c>
      <c r="T681">
        <v>9.9</v>
      </c>
      <c r="U681">
        <v>7.8</v>
      </c>
      <c r="V681">
        <v>7.2</v>
      </c>
      <c r="W681">
        <v>7.1</v>
      </c>
      <c r="X681">
        <v>7</v>
      </c>
      <c r="Y681">
        <v>2.2999999999999998</v>
      </c>
      <c r="Z681">
        <v>2.1</v>
      </c>
      <c r="AA681">
        <v>0.8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47.9</v>
      </c>
    </row>
    <row r="682" spans="1:33" x14ac:dyDescent="0.2">
      <c r="A682" t="s">
        <v>232</v>
      </c>
      <c r="B682" t="s">
        <v>231</v>
      </c>
      <c r="C682" t="s">
        <v>92</v>
      </c>
      <c r="D682" t="s">
        <v>5</v>
      </c>
      <c r="E682" t="s">
        <v>8</v>
      </c>
      <c r="F682" t="s">
        <v>9</v>
      </c>
      <c r="G682">
        <v>0</v>
      </c>
      <c r="H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2">
      <c r="A683" t="s">
        <v>232</v>
      </c>
      <c r="B683" t="s">
        <v>231</v>
      </c>
      <c r="C683" t="s">
        <v>92</v>
      </c>
      <c r="D683" t="s">
        <v>10</v>
      </c>
      <c r="E683" t="s">
        <v>6</v>
      </c>
      <c r="F683" t="s">
        <v>11</v>
      </c>
      <c r="H683">
        <v>0.6</v>
      </c>
      <c r="N683">
        <v>0</v>
      </c>
      <c r="O683">
        <v>0</v>
      </c>
      <c r="P683">
        <v>0.2</v>
      </c>
      <c r="Q683">
        <v>1.1000000000000001</v>
      </c>
      <c r="R683">
        <v>1.5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0.9</v>
      </c>
    </row>
    <row r="684" spans="1:33" x14ac:dyDescent="0.2">
      <c r="A684" t="s">
        <v>232</v>
      </c>
      <c r="B684" t="s">
        <v>231</v>
      </c>
      <c r="C684" t="s">
        <v>92</v>
      </c>
      <c r="D684" t="s">
        <v>10</v>
      </c>
      <c r="E684" t="s">
        <v>8</v>
      </c>
      <c r="F684" t="s">
        <v>12</v>
      </c>
      <c r="H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2">
      <c r="A685" t="s">
        <v>232</v>
      </c>
      <c r="B685" t="s">
        <v>231</v>
      </c>
      <c r="C685" t="s">
        <v>92</v>
      </c>
      <c r="D685" t="s">
        <v>10</v>
      </c>
      <c r="E685" t="s">
        <v>13</v>
      </c>
      <c r="F685" t="s">
        <v>14</v>
      </c>
      <c r="H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2">
      <c r="A686" t="s">
        <v>232</v>
      </c>
      <c r="B686" t="s">
        <v>231</v>
      </c>
      <c r="C686" t="s">
        <v>92</v>
      </c>
      <c r="D686" t="s">
        <v>15</v>
      </c>
      <c r="E686" t="s">
        <v>6</v>
      </c>
      <c r="F686" t="s">
        <v>16</v>
      </c>
      <c r="H686">
        <v>1.1000000000000001</v>
      </c>
      <c r="N686">
        <v>0</v>
      </c>
      <c r="O686">
        <v>0</v>
      </c>
      <c r="P686">
        <v>7.7</v>
      </c>
      <c r="Q686">
        <v>0</v>
      </c>
      <c r="R686">
        <v>0</v>
      </c>
      <c r="S686">
        <v>1.1000000000000001</v>
      </c>
      <c r="T686">
        <v>0.6</v>
      </c>
      <c r="U686">
        <v>0.6</v>
      </c>
      <c r="V686">
        <v>0.6</v>
      </c>
      <c r="W686">
        <v>2.6</v>
      </c>
      <c r="X686">
        <v>2.6</v>
      </c>
      <c r="Y686">
        <v>1.7</v>
      </c>
      <c r="Z686">
        <v>2.1</v>
      </c>
      <c r="AA686">
        <v>2.2000000000000002</v>
      </c>
      <c r="AB686">
        <v>33</v>
      </c>
      <c r="AC686">
        <v>16.8</v>
      </c>
      <c r="AD686">
        <v>16.5</v>
      </c>
      <c r="AE686">
        <v>15.95</v>
      </c>
      <c r="AF686">
        <v>15.95</v>
      </c>
      <c r="AG686">
        <v>24.9</v>
      </c>
    </row>
    <row r="687" spans="1:33" x14ac:dyDescent="0.2">
      <c r="A687" t="s">
        <v>232</v>
      </c>
      <c r="B687" t="s">
        <v>231</v>
      </c>
      <c r="C687" t="s">
        <v>92</v>
      </c>
      <c r="D687" t="s">
        <v>15</v>
      </c>
      <c r="E687" t="s">
        <v>8</v>
      </c>
      <c r="F687" t="s">
        <v>17</v>
      </c>
      <c r="H687">
        <v>0.3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2">
      <c r="A688" t="s">
        <v>232</v>
      </c>
      <c r="B688" t="s">
        <v>231</v>
      </c>
      <c r="C688" t="s">
        <v>92</v>
      </c>
      <c r="D688" t="s">
        <v>15</v>
      </c>
      <c r="E688" t="s">
        <v>13</v>
      </c>
      <c r="F688" t="s">
        <v>18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2">
      <c r="A689" t="s">
        <v>232</v>
      </c>
      <c r="B689" t="s">
        <v>231</v>
      </c>
      <c r="C689" t="s">
        <v>92</v>
      </c>
      <c r="D689" t="s">
        <v>19</v>
      </c>
      <c r="E689" t="s">
        <v>6</v>
      </c>
      <c r="F689" t="s">
        <v>20</v>
      </c>
      <c r="J689">
        <v>0.8</v>
      </c>
      <c r="N689">
        <v>1.3</v>
      </c>
      <c r="O689">
        <v>3</v>
      </c>
      <c r="P689">
        <v>3</v>
      </c>
      <c r="Q689">
        <v>3.1</v>
      </c>
      <c r="R689">
        <v>1.2</v>
      </c>
      <c r="S689">
        <v>0.7</v>
      </c>
      <c r="T689">
        <v>0.8</v>
      </c>
      <c r="U689">
        <v>0.4</v>
      </c>
      <c r="V689">
        <v>0.1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2.6</v>
      </c>
    </row>
    <row r="690" spans="1:33" x14ac:dyDescent="0.2">
      <c r="A690" t="s">
        <v>232</v>
      </c>
      <c r="B690" t="s">
        <v>231</v>
      </c>
      <c r="C690" t="s">
        <v>93</v>
      </c>
      <c r="D690" t="s">
        <v>5</v>
      </c>
      <c r="E690" t="s">
        <v>6</v>
      </c>
      <c r="F690" t="s">
        <v>7</v>
      </c>
      <c r="G690">
        <v>14.3</v>
      </c>
      <c r="J690">
        <v>23.1</v>
      </c>
      <c r="K690">
        <v>45.6</v>
      </c>
      <c r="L690">
        <v>88</v>
      </c>
      <c r="M690">
        <v>30</v>
      </c>
      <c r="N690">
        <v>61.5</v>
      </c>
      <c r="O690">
        <v>55.9</v>
      </c>
      <c r="P690">
        <v>55.6</v>
      </c>
      <c r="Q690">
        <v>56.9</v>
      </c>
      <c r="R690">
        <v>50.4</v>
      </c>
      <c r="S690">
        <v>21.5</v>
      </c>
      <c r="T690">
        <v>19</v>
      </c>
      <c r="U690">
        <v>19</v>
      </c>
      <c r="V690">
        <v>18.7</v>
      </c>
      <c r="W690">
        <v>11.4</v>
      </c>
      <c r="X690">
        <v>5.6</v>
      </c>
      <c r="Y690">
        <v>3.6</v>
      </c>
      <c r="Z690">
        <v>2.2999999999999998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57.7</v>
      </c>
    </row>
    <row r="691" spans="1:33" x14ac:dyDescent="0.2">
      <c r="A691" t="s">
        <v>232</v>
      </c>
      <c r="B691" t="s">
        <v>231</v>
      </c>
      <c r="C691" t="s">
        <v>93</v>
      </c>
      <c r="D691" t="s">
        <v>5</v>
      </c>
      <c r="E691" t="s">
        <v>8</v>
      </c>
      <c r="F691" t="s">
        <v>9</v>
      </c>
      <c r="G691">
        <v>3.6</v>
      </c>
      <c r="J691">
        <v>5.0999999999999996</v>
      </c>
      <c r="K691">
        <v>14.4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2">
      <c r="A692" t="s">
        <v>232</v>
      </c>
      <c r="B692" t="s">
        <v>231</v>
      </c>
      <c r="C692" t="s">
        <v>93</v>
      </c>
      <c r="D692" t="s">
        <v>10</v>
      </c>
      <c r="E692" t="s">
        <v>6</v>
      </c>
      <c r="F692" t="s">
        <v>11</v>
      </c>
      <c r="H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2">
      <c r="A693" t="s">
        <v>232</v>
      </c>
      <c r="B693" t="s">
        <v>231</v>
      </c>
      <c r="C693" t="s">
        <v>93</v>
      </c>
      <c r="D693" t="s">
        <v>10</v>
      </c>
      <c r="E693" t="s">
        <v>8</v>
      </c>
      <c r="F693" t="s">
        <v>12</v>
      </c>
      <c r="H693">
        <v>0</v>
      </c>
      <c r="J693">
        <v>0</v>
      </c>
      <c r="K693">
        <v>0</v>
      </c>
      <c r="L693">
        <v>0</v>
      </c>
      <c r="M693">
        <v>3.3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2">
      <c r="A694" t="s">
        <v>232</v>
      </c>
      <c r="B694" t="s">
        <v>231</v>
      </c>
      <c r="C694" t="s">
        <v>93</v>
      </c>
      <c r="D694" t="s">
        <v>10</v>
      </c>
      <c r="E694" t="s">
        <v>13</v>
      </c>
      <c r="F694" t="s">
        <v>14</v>
      </c>
      <c r="H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2">
      <c r="A695" t="s">
        <v>232</v>
      </c>
      <c r="B695" t="s">
        <v>231</v>
      </c>
      <c r="C695" t="s">
        <v>93</v>
      </c>
      <c r="D695" t="s">
        <v>15</v>
      </c>
      <c r="E695" t="s">
        <v>6</v>
      </c>
      <c r="F695" t="s">
        <v>16</v>
      </c>
      <c r="H695">
        <v>0.4</v>
      </c>
      <c r="J695">
        <v>0.7</v>
      </c>
      <c r="K695">
        <v>1.8</v>
      </c>
      <c r="L695">
        <v>2.7</v>
      </c>
      <c r="M695">
        <v>1.7</v>
      </c>
      <c r="N695">
        <v>0.5</v>
      </c>
      <c r="O695">
        <v>0.6</v>
      </c>
      <c r="P695">
        <v>1.9</v>
      </c>
      <c r="Q695">
        <v>1.4</v>
      </c>
      <c r="R695">
        <v>1.1000000000000001</v>
      </c>
      <c r="S695">
        <v>1</v>
      </c>
      <c r="T695">
        <v>1</v>
      </c>
      <c r="U695">
        <v>1</v>
      </c>
      <c r="V695">
        <v>1.1000000000000001</v>
      </c>
      <c r="W695">
        <v>0.7</v>
      </c>
      <c r="X695">
        <v>1.5</v>
      </c>
      <c r="Y695">
        <v>3</v>
      </c>
      <c r="Z695">
        <v>2.8</v>
      </c>
      <c r="AA695">
        <v>6.7</v>
      </c>
      <c r="AB695">
        <v>8.6</v>
      </c>
      <c r="AC695">
        <v>13</v>
      </c>
      <c r="AD695">
        <v>12.71</v>
      </c>
      <c r="AE695">
        <v>12.54</v>
      </c>
      <c r="AF695">
        <v>10.18</v>
      </c>
      <c r="AG695">
        <v>10.8</v>
      </c>
    </row>
    <row r="696" spans="1:33" x14ac:dyDescent="0.2">
      <c r="A696" t="s">
        <v>232</v>
      </c>
      <c r="B696" t="s">
        <v>231</v>
      </c>
      <c r="C696" t="s">
        <v>93</v>
      </c>
      <c r="D696" t="s">
        <v>15</v>
      </c>
      <c r="E696" t="s">
        <v>8</v>
      </c>
      <c r="F696" t="s">
        <v>17</v>
      </c>
      <c r="H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2">
      <c r="A697" t="s">
        <v>232</v>
      </c>
      <c r="B697" t="s">
        <v>231</v>
      </c>
      <c r="C697" t="s">
        <v>93</v>
      </c>
      <c r="D697" t="s">
        <v>15</v>
      </c>
      <c r="E697" t="s">
        <v>13</v>
      </c>
      <c r="F697" t="s">
        <v>18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2">
      <c r="A698" t="s">
        <v>232</v>
      </c>
      <c r="B698" t="s">
        <v>231</v>
      </c>
      <c r="C698" t="s">
        <v>93</v>
      </c>
      <c r="D698" t="s">
        <v>19</v>
      </c>
      <c r="E698" t="s">
        <v>6</v>
      </c>
      <c r="F698" t="s">
        <v>20</v>
      </c>
      <c r="J698">
        <v>68.400000000000006</v>
      </c>
      <c r="L698">
        <v>83.8</v>
      </c>
      <c r="M698">
        <v>121.8</v>
      </c>
      <c r="N698">
        <v>98.2</v>
      </c>
      <c r="O698">
        <v>124.8</v>
      </c>
      <c r="P698">
        <v>102</v>
      </c>
      <c r="Q698">
        <v>126</v>
      </c>
      <c r="R698">
        <v>129</v>
      </c>
      <c r="S698">
        <v>79.2</v>
      </c>
      <c r="T698">
        <v>68</v>
      </c>
      <c r="U698">
        <v>55.4</v>
      </c>
      <c r="V698">
        <v>41.1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112.8</v>
      </c>
    </row>
    <row r="699" spans="1:33" x14ac:dyDescent="0.2">
      <c r="A699" t="s">
        <v>232</v>
      </c>
      <c r="B699" t="s">
        <v>231</v>
      </c>
      <c r="C699" t="s">
        <v>94</v>
      </c>
      <c r="D699" t="s">
        <v>5</v>
      </c>
      <c r="E699" t="s">
        <v>6</v>
      </c>
      <c r="F699" t="s">
        <v>7</v>
      </c>
      <c r="G699">
        <v>2190.1999999999998</v>
      </c>
      <c r="H699">
        <v>3442.1</v>
      </c>
      <c r="I699">
        <v>3384.2</v>
      </c>
      <c r="J699">
        <v>3829.3</v>
      </c>
      <c r="K699">
        <v>3420.5</v>
      </c>
      <c r="L699">
        <v>3624.2</v>
      </c>
      <c r="M699">
        <v>4729.8</v>
      </c>
      <c r="N699">
        <v>3426.6</v>
      </c>
      <c r="O699">
        <v>3038.2</v>
      </c>
      <c r="P699">
        <v>3348.4</v>
      </c>
      <c r="Q699">
        <v>2333.6999999999998</v>
      </c>
      <c r="R699">
        <v>2010.1</v>
      </c>
      <c r="S699">
        <v>1979.8</v>
      </c>
      <c r="T699">
        <v>1946.9</v>
      </c>
      <c r="U699">
        <v>1605.5</v>
      </c>
      <c r="V699">
        <v>1174.4000000000001</v>
      </c>
      <c r="W699">
        <v>1128.5</v>
      </c>
      <c r="X699">
        <v>668.3</v>
      </c>
      <c r="Y699">
        <v>564.20000000000005</v>
      </c>
      <c r="Z699">
        <v>234.2</v>
      </c>
      <c r="AA699">
        <v>173.7</v>
      </c>
      <c r="AB699">
        <v>105.2</v>
      </c>
      <c r="AC699">
        <v>0</v>
      </c>
      <c r="AD699">
        <v>0</v>
      </c>
      <c r="AE699">
        <v>0</v>
      </c>
      <c r="AF699">
        <v>0</v>
      </c>
      <c r="AG699">
        <v>3271.1</v>
      </c>
    </row>
    <row r="700" spans="1:33" x14ac:dyDescent="0.2">
      <c r="A700" t="s">
        <v>232</v>
      </c>
      <c r="B700" t="s">
        <v>231</v>
      </c>
      <c r="C700" t="s">
        <v>94</v>
      </c>
      <c r="D700" t="s">
        <v>5</v>
      </c>
      <c r="E700" t="s">
        <v>8</v>
      </c>
      <c r="F700" t="s">
        <v>9</v>
      </c>
      <c r="G700">
        <v>1650</v>
      </c>
      <c r="H700">
        <v>1338</v>
      </c>
      <c r="I700">
        <v>809.5</v>
      </c>
      <c r="J700">
        <v>268.3</v>
      </c>
      <c r="K700">
        <v>666.6</v>
      </c>
      <c r="L700">
        <v>271.8</v>
      </c>
      <c r="M700">
        <v>33</v>
      </c>
      <c r="N700">
        <v>24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8</v>
      </c>
    </row>
    <row r="701" spans="1:33" x14ac:dyDescent="0.2">
      <c r="A701" t="s">
        <v>232</v>
      </c>
      <c r="B701" t="s">
        <v>231</v>
      </c>
      <c r="C701" t="s">
        <v>94</v>
      </c>
      <c r="D701" t="s">
        <v>10</v>
      </c>
      <c r="E701" t="s">
        <v>6</v>
      </c>
      <c r="F701" t="s">
        <v>11</v>
      </c>
      <c r="H701">
        <v>0</v>
      </c>
      <c r="L701">
        <v>0</v>
      </c>
      <c r="M701">
        <v>1</v>
      </c>
      <c r="N701">
        <v>204.1</v>
      </c>
      <c r="O701">
        <v>18.600000000000001</v>
      </c>
      <c r="P701">
        <v>39.1</v>
      </c>
      <c r="Q701">
        <v>12.2</v>
      </c>
      <c r="R701">
        <v>21.1</v>
      </c>
      <c r="S701">
        <v>0</v>
      </c>
      <c r="T701">
        <v>10.6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11.1</v>
      </c>
    </row>
    <row r="702" spans="1:33" x14ac:dyDescent="0.2">
      <c r="A702" t="s">
        <v>232</v>
      </c>
      <c r="B702" t="s">
        <v>231</v>
      </c>
      <c r="C702" t="s">
        <v>94</v>
      </c>
      <c r="D702" t="s">
        <v>10</v>
      </c>
      <c r="E702" t="s">
        <v>8</v>
      </c>
      <c r="F702" t="s">
        <v>12</v>
      </c>
      <c r="H702">
        <v>0</v>
      </c>
      <c r="L702">
        <v>0</v>
      </c>
      <c r="M702">
        <v>20.9</v>
      </c>
      <c r="N702">
        <v>0</v>
      </c>
      <c r="O702">
        <v>0</v>
      </c>
      <c r="P702">
        <v>0.4</v>
      </c>
      <c r="Q702">
        <v>0.9</v>
      </c>
      <c r="R702">
        <v>0</v>
      </c>
      <c r="S702">
        <v>12.7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4.5</v>
      </c>
    </row>
    <row r="703" spans="1:33" x14ac:dyDescent="0.2">
      <c r="A703" t="s">
        <v>232</v>
      </c>
      <c r="B703" t="s">
        <v>231</v>
      </c>
      <c r="C703" t="s">
        <v>94</v>
      </c>
      <c r="D703" t="s">
        <v>10</v>
      </c>
      <c r="E703" t="s">
        <v>13</v>
      </c>
      <c r="F703" t="s">
        <v>14</v>
      </c>
      <c r="H703">
        <v>5.4</v>
      </c>
      <c r="J703">
        <v>270.10000000000002</v>
      </c>
      <c r="K703">
        <v>282.89999999999998</v>
      </c>
      <c r="L703">
        <v>262</v>
      </c>
      <c r="M703">
        <v>219.5</v>
      </c>
      <c r="N703">
        <v>39.200000000000003</v>
      </c>
      <c r="O703">
        <v>35.1</v>
      </c>
      <c r="P703">
        <v>36.299999999999997</v>
      </c>
      <c r="Q703">
        <v>21.4</v>
      </c>
      <c r="R703">
        <v>76.099999999999994</v>
      </c>
      <c r="S703">
        <v>51</v>
      </c>
      <c r="T703">
        <v>35</v>
      </c>
      <c r="U703">
        <v>12.9</v>
      </c>
      <c r="V703">
        <v>11.4</v>
      </c>
      <c r="W703">
        <v>11.4</v>
      </c>
      <c r="X703">
        <v>3.3</v>
      </c>
      <c r="Y703">
        <v>5.0999999999999996</v>
      </c>
      <c r="Z703">
        <v>5.8</v>
      </c>
      <c r="AA703">
        <v>5.8</v>
      </c>
      <c r="AB703">
        <v>1.9</v>
      </c>
      <c r="AC703">
        <v>0</v>
      </c>
      <c r="AD703">
        <v>0</v>
      </c>
      <c r="AE703">
        <v>0</v>
      </c>
      <c r="AF703">
        <v>0</v>
      </c>
      <c r="AG703">
        <v>49.5</v>
      </c>
    </row>
    <row r="704" spans="1:33" x14ac:dyDescent="0.2">
      <c r="A704" t="s">
        <v>232</v>
      </c>
      <c r="B704" t="s">
        <v>231</v>
      </c>
      <c r="C704" t="s">
        <v>94</v>
      </c>
      <c r="D704" t="s">
        <v>15</v>
      </c>
      <c r="E704" t="s">
        <v>6</v>
      </c>
      <c r="F704" t="s">
        <v>16</v>
      </c>
      <c r="H704">
        <v>71.3</v>
      </c>
      <c r="J704">
        <v>134.1</v>
      </c>
      <c r="K704">
        <v>99.5</v>
      </c>
      <c r="L704">
        <v>90.8</v>
      </c>
      <c r="M704">
        <v>162.4</v>
      </c>
      <c r="N704">
        <v>216.9</v>
      </c>
      <c r="O704">
        <v>186.9</v>
      </c>
      <c r="P704">
        <v>234.2</v>
      </c>
      <c r="Q704">
        <v>269.5</v>
      </c>
      <c r="R704">
        <v>256.3</v>
      </c>
      <c r="S704">
        <v>330.9</v>
      </c>
      <c r="T704">
        <v>320.60000000000002</v>
      </c>
      <c r="U704">
        <v>339.1</v>
      </c>
      <c r="V704">
        <v>324.8</v>
      </c>
      <c r="W704">
        <v>333.7</v>
      </c>
      <c r="X704">
        <v>360</v>
      </c>
      <c r="Y704">
        <v>383.7</v>
      </c>
      <c r="Z704">
        <v>413.7</v>
      </c>
      <c r="AA704">
        <v>383.5</v>
      </c>
      <c r="AB704">
        <v>494</v>
      </c>
      <c r="AC704">
        <v>537.5</v>
      </c>
      <c r="AD704">
        <v>482.3</v>
      </c>
      <c r="AE704">
        <v>736.9</v>
      </c>
      <c r="AF704">
        <v>445.83</v>
      </c>
      <c r="AG704">
        <v>515.79999999999995</v>
      </c>
    </row>
    <row r="705" spans="1:35" x14ac:dyDescent="0.2">
      <c r="A705" t="s">
        <v>232</v>
      </c>
      <c r="B705" t="s">
        <v>231</v>
      </c>
      <c r="C705" t="s">
        <v>94</v>
      </c>
      <c r="D705" t="s">
        <v>15</v>
      </c>
      <c r="E705" t="s">
        <v>8</v>
      </c>
      <c r="F705" t="s">
        <v>17</v>
      </c>
      <c r="H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5" x14ac:dyDescent="0.2">
      <c r="A706" t="s">
        <v>232</v>
      </c>
      <c r="B706" t="s">
        <v>231</v>
      </c>
      <c r="C706" t="s">
        <v>94</v>
      </c>
      <c r="D706" t="s">
        <v>15</v>
      </c>
      <c r="E706" t="s">
        <v>13</v>
      </c>
      <c r="F706" t="s">
        <v>18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5" x14ac:dyDescent="0.2">
      <c r="A707" t="s">
        <v>232</v>
      </c>
      <c r="B707" t="s">
        <v>231</v>
      </c>
      <c r="C707" t="s">
        <v>94</v>
      </c>
      <c r="D707" t="s">
        <v>19</v>
      </c>
      <c r="E707" t="s">
        <v>6</v>
      </c>
      <c r="F707" t="s">
        <v>20</v>
      </c>
      <c r="J707">
        <v>0</v>
      </c>
      <c r="L707">
        <v>18</v>
      </c>
      <c r="M707">
        <v>22.8</v>
      </c>
      <c r="N707">
        <v>33.5</v>
      </c>
      <c r="O707">
        <v>24.9</v>
      </c>
      <c r="P707">
        <v>0</v>
      </c>
      <c r="Q707">
        <v>0</v>
      </c>
      <c r="R707">
        <v>0</v>
      </c>
      <c r="S707">
        <v>60.6</v>
      </c>
      <c r="T707">
        <v>72.2</v>
      </c>
      <c r="U707">
        <v>8.8000000000000007</v>
      </c>
      <c r="V707">
        <v>6</v>
      </c>
      <c r="W707">
        <v>10</v>
      </c>
      <c r="X707">
        <v>10.8</v>
      </c>
      <c r="Y707">
        <v>11.3</v>
      </c>
      <c r="Z707">
        <v>10.5</v>
      </c>
      <c r="AA707">
        <v>8.1999999999999993</v>
      </c>
      <c r="AB707">
        <v>3.4</v>
      </c>
      <c r="AC707">
        <v>5.3</v>
      </c>
      <c r="AD707">
        <v>3.5</v>
      </c>
      <c r="AE707">
        <v>0.7</v>
      </c>
      <c r="AF707">
        <v>0</v>
      </c>
      <c r="AG707">
        <v>14.6</v>
      </c>
    </row>
    <row r="708" spans="1:35" x14ac:dyDescent="0.2">
      <c r="A708" t="s">
        <v>232</v>
      </c>
      <c r="B708" t="s">
        <v>231</v>
      </c>
      <c r="C708" t="s">
        <v>95</v>
      </c>
      <c r="D708" t="s">
        <v>5</v>
      </c>
      <c r="E708" t="s">
        <v>6</v>
      </c>
      <c r="F708" t="s">
        <v>7</v>
      </c>
      <c r="G708">
        <v>0.1</v>
      </c>
      <c r="H708">
        <v>2.2000000000000002</v>
      </c>
      <c r="I708">
        <v>3.5</v>
      </c>
      <c r="J708">
        <v>5.9</v>
      </c>
      <c r="K708">
        <v>5.8</v>
      </c>
      <c r="L708">
        <v>6.3</v>
      </c>
      <c r="M708">
        <v>7.2</v>
      </c>
      <c r="N708">
        <v>5.9</v>
      </c>
      <c r="O708">
        <v>0</v>
      </c>
      <c r="P708">
        <v>7.8</v>
      </c>
      <c r="Q708">
        <v>0.9</v>
      </c>
      <c r="R708">
        <v>1.5</v>
      </c>
      <c r="S708">
        <v>4.5999999999999996</v>
      </c>
      <c r="T708">
        <v>14</v>
      </c>
      <c r="U708">
        <v>2.8</v>
      </c>
      <c r="V708">
        <v>0</v>
      </c>
      <c r="W708">
        <v>0</v>
      </c>
      <c r="X708">
        <v>0</v>
      </c>
      <c r="Y708">
        <v>2.1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4.5999999999999996</v>
      </c>
    </row>
    <row r="709" spans="1:35" x14ac:dyDescent="0.2">
      <c r="A709" t="s">
        <v>232</v>
      </c>
      <c r="B709" t="s">
        <v>231</v>
      </c>
      <c r="C709" t="s">
        <v>95</v>
      </c>
      <c r="D709" t="s">
        <v>5</v>
      </c>
      <c r="E709" t="s">
        <v>8</v>
      </c>
      <c r="F709" t="s">
        <v>9</v>
      </c>
      <c r="G709">
        <v>0</v>
      </c>
      <c r="H709">
        <v>0</v>
      </c>
      <c r="I709">
        <v>1</v>
      </c>
      <c r="J709">
        <v>0</v>
      </c>
      <c r="K709">
        <v>10.3</v>
      </c>
      <c r="L709">
        <v>12.2</v>
      </c>
      <c r="M709">
        <v>16.600000000000001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5" x14ac:dyDescent="0.2">
      <c r="A710" t="s">
        <v>232</v>
      </c>
      <c r="B710" t="s">
        <v>231</v>
      </c>
      <c r="C710" t="s">
        <v>95</v>
      </c>
      <c r="D710" t="s">
        <v>10</v>
      </c>
      <c r="E710" t="s">
        <v>6</v>
      </c>
      <c r="F710" t="s">
        <v>11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5" x14ac:dyDescent="0.2">
      <c r="A711" t="s">
        <v>232</v>
      </c>
      <c r="B711" t="s">
        <v>231</v>
      </c>
      <c r="C711" t="s">
        <v>95</v>
      </c>
      <c r="D711" t="s">
        <v>10</v>
      </c>
      <c r="E711" t="s">
        <v>8</v>
      </c>
      <c r="F711" t="s">
        <v>12</v>
      </c>
      <c r="H711">
        <v>0</v>
      </c>
      <c r="I711">
        <v>0</v>
      </c>
      <c r="J711" s="1">
        <v>0</v>
      </c>
      <c r="K711" s="1">
        <v>0</v>
      </c>
      <c r="L711">
        <v>0</v>
      </c>
      <c r="M711">
        <v>0</v>
      </c>
      <c r="N711">
        <v>0</v>
      </c>
      <c r="O71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I711" s="1"/>
    </row>
    <row r="712" spans="1:35" x14ac:dyDescent="0.2">
      <c r="A712" t="s">
        <v>232</v>
      </c>
      <c r="B712" t="s">
        <v>231</v>
      </c>
      <c r="C712" t="s">
        <v>95</v>
      </c>
      <c r="D712" t="s">
        <v>10</v>
      </c>
      <c r="E712" t="s">
        <v>13</v>
      </c>
      <c r="F712" t="s">
        <v>14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I712" s="1"/>
    </row>
    <row r="713" spans="1:35" x14ac:dyDescent="0.2">
      <c r="A713" t="s">
        <v>232</v>
      </c>
      <c r="B713" t="s">
        <v>231</v>
      </c>
      <c r="C713" t="s">
        <v>95</v>
      </c>
      <c r="D713" t="s">
        <v>15</v>
      </c>
      <c r="E713" t="s">
        <v>6</v>
      </c>
      <c r="F713" t="s">
        <v>16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1.7</v>
      </c>
      <c r="U713">
        <v>1.2</v>
      </c>
      <c r="V713">
        <v>2</v>
      </c>
      <c r="W713">
        <v>2.2000000000000002</v>
      </c>
      <c r="X713">
        <v>2.7</v>
      </c>
      <c r="Y713">
        <v>3.3</v>
      </c>
      <c r="Z713">
        <v>4.4000000000000004</v>
      </c>
      <c r="AA713">
        <v>3.7</v>
      </c>
      <c r="AB713">
        <v>5.0999999999999996</v>
      </c>
      <c r="AC713">
        <v>4</v>
      </c>
      <c r="AD713">
        <v>3.67</v>
      </c>
      <c r="AE713">
        <v>3.69</v>
      </c>
      <c r="AF713">
        <v>3.19</v>
      </c>
      <c r="AG713">
        <v>4.5999999999999996</v>
      </c>
    </row>
    <row r="714" spans="1:35" x14ac:dyDescent="0.2">
      <c r="A714" t="s">
        <v>232</v>
      </c>
      <c r="B714" t="s">
        <v>231</v>
      </c>
      <c r="C714" t="s">
        <v>95</v>
      </c>
      <c r="D714" t="s">
        <v>15</v>
      </c>
      <c r="E714" t="s">
        <v>8</v>
      </c>
      <c r="F714" t="s">
        <v>17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1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5" x14ac:dyDescent="0.2">
      <c r="A715" t="s">
        <v>232</v>
      </c>
      <c r="B715" t="s">
        <v>231</v>
      </c>
      <c r="C715" t="s">
        <v>95</v>
      </c>
      <c r="D715" t="s">
        <v>15</v>
      </c>
      <c r="E715" t="s">
        <v>13</v>
      </c>
      <c r="F715" t="s">
        <v>18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5" x14ac:dyDescent="0.2">
      <c r="A716" t="s">
        <v>232</v>
      </c>
      <c r="B716" t="s">
        <v>231</v>
      </c>
      <c r="C716" t="s">
        <v>95</v>
      </c>
      <c r="D716" t="s">
        <v>19</v>
      </c>
      <c r="E716" t="s">
        <v>6</v>
      </c>
      <c r="F716" t="s">
        <v>20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 s="1">
        <v>0</v>
      </c>
      <c r="AE716" s="1">
        <v>0</v>
      </c>
      <c r="AF716" s="1">
        <v>0</v>
      </c>
      <c r="AG716" s="1">
        <v>0</v>
      </c>
      <c r="AH716" s="1"/>
      <c r="AI716" s="1"/>
    </row>
    <row r="717" spans="1:35" x14ac:dyDescent="0.2">
      <c r="A717" t="s">
        <v>232</v>
      </c>
      <c r="B717" t="s">
        <v>231</v>
      </c>
      <c r="C717" t="s">
        <v>96</v>
      </c>
      <c r="D717" t="s">
        <v>5</v>
      </c>
      <c r="E717" t="s">
        <v>6</v>
      </c>
      <c r="F717" t="s">
        <v>7</v>
      </c>
      <c r="G717">
        <v>26.2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103.9</v>
      </c>
      <c r="O717">
        <v>109.3</v>
      </c>
      <c r="P717">
        <v>111.1</v>
      </c>
      <c r="Q717">
        <v>113.1</v>
      </c>
      <c r="R717">
        <v>37.1</v>
      </c>
      <c r="S717">
        <v>29.2</v>
      </c>
      <c r="T717">
        <v>27</v>
      </c>
      <c r="U717">
        <v>26</v>
      </c>
      <c r="V717">
        <v>26</v>
      </c>
      <c r="W717">
        <v>25</v>
      </c>
      <c r="X717">
        <v>25</v>
      </c>
      <c r="Y717">
        <v>16.2</v>
      </c>
      <c r="Z717">
        <v>11</v>
      </c>
      <c r="AA717">
        <v>3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108.1</v>
      </c>
    </row>
    <row r="718" spans="1:35" x14ac:dyDescent="0.2">
      <c r="A718" t="s">
        <v>232</v>
      </c>
      <c r="B718" t="s">
        <v>231</v>
      </c>
      <c r="C718" t="s">
        <v>96</v>
      </c>
      <c r="D718" t="s">
        <v>5</v>
      </c>
      <c r="E718" t="s">
        <v>8</v>
      </c>
      <c r="F718" t="s">
        <v>9</v>
      </c>
      <c r="G718">
        <v>5.7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5" x14ac:dyDescent="0.2">
      <c r="A719" t="s">
        <v>232</v>
      </c>
      <c r="B719" t="s">
        <v>231</v>
      </c>
      <c r="C719" t="s">
        <v>96</v>
      </c>
      <c r="D719" t="s">
        <v>10</v>
      </c>
      <c r="E719" t="s">
        <v>6</v>
      </c>
      <c r="F719" t="s">
        <v>11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5" x14ac:dyDescent="0.2">
      <c r="A720" t="s">
        <v>232</v>
      </c>
      <c r="B720" t="s">
        <v>231</v>
      </c>
      <c r="C720" t="s">
        <v>96</v>
      </c>
      <c r="D720" t="s">
        <v>10</v>
      </c>
      <c r="E720" t="s">
        <v>8</v>
      </c>
      <c r="F720" t="s">
        <v>12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2">
      <c r="A721" t="s">
        <v>232</v>
      </c>
      <c r="B721" t="s">
        <v>231</v>
      </c>
      <c r="C721" t="s">
        <v>96</v>
      </c>
      <c r="D721" t="s">
        <v>10</v>
      </c>
      <c r="E721" t="s">
        <v>13</v>
      </c>
      <c r="F721" t="s">
        <v>14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2">
      <c r="A722" t="s">
        <v>232</v>
      </c>
      <c r="B722" t="s">
        <v>231</v>
      </c>
      <c r="C722" t="s">
        <v>96</v>
      </c>
      <c r="D722" t="s">
        <v>15</v>
      </c>
      <c r="E722" t="s">
        <v>6</v>
      </c>
      <c r="F722" t="s">
        <v>16</v>
      </c>
      <c r="H722">
        <v>1.6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2.2000000000000002</v>
      </c>
      <c r="O722">
        <v>2.2999999999999998</v>
      </c>
      <c r="P722">
        <v>4.0999999999999996</v>
      </c>
      <c r="Q722">
        <v>3.9</v>
      </c>
      <c r="R722">
        <v>1.9</v>
      </c>
      <c r="S722">
        <v>1</v>
      </c>
      <c r="T722">
        <v>1.3</v>
      </c>
      <c r="U722">
        <v>4.0999999999999996</v>
      </c>
      <c r="V722">
        <v>5.6</v>
      </c>
      <c r="W722">
        <v>6.7</v>
      </c>
      <c r="X722">
        <v>8.1</v>
      </c>
      <c r="Y722">
        <v>9.8000000000000007</v>
      </c>
      <c r="Z722">
        <v>10.6</v>
      </c>
      <c r="AA722">
        <v>11.5</v>
      </c>
      <c r="AB722">
        <v>14.4</v>
      </c>
      <c r="AC722">
        <v>15.5</v>
      </c>
      <c r="AD722">
        <v>17.600000000000001</v>
      </c>
      <c r="AE722">
        <v>16.61</v>
      </c>
      <c r="AF722">
        <v>10.29</v>
      </c>
      <c r="AG722">
        <v>15</v>
      </c>
    </row>
    <row r="723" spans="1:33" x14ac:dyDescent="0.2">
      <c r="A723" t="s">
        <v>232</v>
      </c>
      <c r="B723" t="s">
        <v>231</v>
      </c>
      <c r="C723" t="s">
        <v>96</v>
      </c>
      <c r="D723" t="s">
        <v>15</v>
      </c>
      <c r="E723" t="s">
        <v>8</v>
      </c>
      <c r="F723" t="s">
        <v>17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2">
      <c r="A724" t="s">
        <v>232</v>
      </c>
      <c r="B724" t="s">
        <v>231</v>
      </c>
      <c r="C724" t="s">
        <v>96</v>
      </c>
      <c r="D724" t="s">
        <v>15</v>
      </c>
      <c r="E724" t="s">
        <v>13</v>
      </c>
      <c r="F724" t="s">
        <v>18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2">
      <c r="A725" t="s">
        <v>232</v>
      </c>
      <c r="B725" t="s">
        <v>231</v>
      </c>
      <c r="C725" t="s">
        <v>96</v>
      </c>
      <c r="D725" t="s">
        <v>19</v>
      </c>
      <c r="E725" t="s">
        <v>6</v>
      </c>
      <c r="F725" t="s">
        <v>20</v>
      </c>
      <c r="G725">
        <v>0</v>
      </c>
      <c r="H725">
        <v>0</v>
      </c>
      <c r="I725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2">
      <c r="A726" t="s">
        <v>232</v>
      </c>
      <c r="B726" t="s">
        <v>231</v>
      </c>
      <c r="C726" t="s">
        <v>97</v>
      </c>
      <c r="D726" t="s">
        <v>5</v>
      </c>
      <c r="E726" t="s">
        <v>6</v>
      </c>
      <c r="F726" t="s">
        <v>7</v>
      </c>
      <c r="G726">
        <v>1.2</v>
      </c>
      <c r="H726">
        <v>1.2</v>
      </c>
      <c r="I726">
        <v>1.2</v>
      </c>
      <c r="J726">
        <v>1.2</v>
      </c>
      <c r="K726">
        <v>1.2</v>
      </c>
      <c r="L726">
        <v>1.2</v>
      </c>
      <c r="M726">
        <v>1.2</v>
      </c>
      <c r="N726">
        <v>1.2</v>
      </c>
      <c r="O726">
        <v>1.1000000000000001</v>
      </c>
      <c r="P726">
        <v>1.1000000000000001</v>
      </c>
      <c r="Q726">
        <v>0.6</v>
      </c>
      <c r="R726">
        <v>1.1000000000000001</v>
      </c>
      <c r="S726">
        <v>0.5</v>
      </c>
      <c r="T726">
        <v>0.2</v>
      </c>
      <c r="U726">
        <v>0.2</v>
      </c>
      <c r="V726">
        <v>0.2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1.1000000000000001</v>
      </c>
    </row>
    <row r="727" spans="1:33" x14ac:dyDescent="0.2">
      <c r="A727" t="s">
        <v>232</v>
      </c>
      <c r="B727" t="s">
        <v>231</v>
      </c>
      <c r="C727" t="s">
        <v>97</v>
      </c>
      <c r="D727" t="s">
        <v>5</v>
      </c>
      <c r="E727" t="s">
        <v>8</v>
      </c>
      <c r="F727" t="s">
        <v>9</v>
      </c>
      <c r="G727">
        <v>0</v>
      </c>
      <c r="H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x14ac:dyDescent="0.2">
      <c r="A728" t="s">
        <v>232</v>
      </c>
      <c r="B728" t="s">
        <v>231</v>
      </c>
      <c r="C728" t="s">
        <v>97</v>
      </c>
      <c r="D728" t="s">
        <v>10</v>
      </c>
      <c r="E728" t="s">
        <v>6</v>
      </c>
      <c r="F728" t="s">
        <v>11</v>
      </c>
      <c r="G728">
        <v>0</v>
      </c>
      <c r="H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2">
      <c r="A729" t="s">
        <v>232</v>
      </c>
      <c r="B729" t="s">
        <v>231</v>
      </c>
      <c r="C729" t="s">
        <v>97</v>
      </c>
      <c r="D729" t="s">
        <v>10</v>
      </c>
      <c r="E729" t="s">
        <v>8</v>
      </c>
      <c r="F729" t="s">
        <v>12</v>
      </c>
      <c r="G729">
        <v>0</v>
      </c>
      <c r="H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0.2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2">
      <c r="A730" t="s">
        <v>232</v>
      </c>
      <c r="B730" t="s">
        <v>231</v>
      </c>
      <c r="C730" t="s">
        <v>97</v>
      </c>
      <c r="D730" t="s">
        <v>10</v>
      </c>
      <c r="E730" t="s">
        <v>13</v>
      </c>
      <c r="F730" t="s">
        <v>14</v>
      </c>
      <c r="G730">
        <v>0</v>
      </c>
      <c r="H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2">
      <c r="A731" t="s">
        <v>232</v>
      </c>
      <c r="B731" t="s">
        <v>231</v>
      </c>
      <c r="C731" t="s">
        <v>97</v>
      </c>
      <c r="D731" t="s">
        <v>15</v>
      </c>
      <c r="E731" t="s">
        <v>6</v>
      </c>
      <c r="F731" t="s">
        <v>16</v>
      </c>
      <c r="G731">
        <v>0.1</v>
      </c>
      <c r="H731">
        <v>0.1</v>
      </c>
      <c r="L731">
        <v>0.1</v>
      </c>
      <c r="M731">
        <v>0.1</v>
      </c>
      <c r="N731">
        <v>0.1</v>
      </c>
      <c r="O731">
        <v>0.1</v>
      </c>
      <c r="P731">
        <v>0.1</v>
      </c>
      <c r="Q731">
        <v>0.1</v>
      </c>
      <c r="R731">
        <v>0.1</v>
      </c>
      <c r="S731">
        <v>0.1</v>
      </c>
      <c r="T731">
        <v>0.1</v>
      </c>
      <c r="U731">
        <v>0.1</v>
      </c>
      <c r="V731">
        <v>0.1</v>
      </c>
      <c r="W731">
        <v>0.1</v>
      </c>
      <c r="X731">
        <v>0</v>
      </c>
      <c r="Y731">
        <v>0.1</v>
      </c>
      <c r="Z731">
        <v>0.2</v>
      </c>
      <c r="AA731">
        <v>0.2</v>
      </c>
      <c r="AB731">
        <v>0.2</v>
      </c>
      <c r="AC731">
        <v>0.2</v>
      </c>
      <c r="AD731">
        <v>0.24</v>
      </c>
      <c r="AE731">
        <v>0.21</v>
      </c>
      <c r="AF731">
        <v>0.12</v>
      </c>
      <c r="AG731">
        <v>0.2</v>
      </c>
    </row>
    <row r="732" spans="1:33" x14ac:dyDescent="0.2">
      <c r="A732" t="s">
        <v>232</v>
      </c>
      <c r="B732" t="s">
        <v>231</v>
      </c>
      <c r="C732" t="s">
        <v>97</v>
      </c>
      <c r="D732" t="s">
        <v>15</v>
      </c>
      <c r="E732" t="s">
        <v>8</v>
      </c>
      <c r="F732" t="s">
        <v>17</v>
      </c>
      <c r="G732">
        <v>0</v>
      </c>
      <c r="H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2">
      <c r="A733" t="s">
        <v>232</v>
      </c>
      <c r="B733" t="s">
        <v>231</v>
      </c>
      <c r="C733" t="s">
        <v>97</v>
      </c>
      <c r="D733" t="s">
        <v>15</v>
      </c>
      <c r="E733" t="s">
        <v>13</v>
      </c>
      <c r="F733" t="s">
        <v>18</v>
      </c>
      <c r="G733">
        <v>0</v>
      </c>
      <c r="H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2">
      <c r="A734" t="s">
        <v>232</v>
      </c>
      <c r="B734" t="s">
        <v>231</v>
      </c>
      <c r="C734" t="s">
        <v>97</v>
      </c>
      <c r="D734" t="s">
        <v>19</v>
      </c>
      <c r="E734" t="s">
        <v>6</v>
      </c>
      <c r="F734" t="s">
        <v>20</v>
      </c>
      <c r="G734">
        <v>0</v>
      </c>
      <c r="H734">
        <v>0</v>
      </c>
      <c r="J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2">
      <c r="A735" t="s">
        <v>232</v>
      </c>
      <c r="B735" t="s">
        <v>231</v>
      </c>
      <c r="C735" t="s">
        <v>98</v>
      </c>
      <c r="D735" t="s">
        <v>5</v>
      </c>
      <c r="E735" t="s">
        <v>6</v>
      </c>
      <c r="F735" t="s">
        <v>7</v>
      </c>
      <c r="G735">
        <v>14.8</v>
      </c>
      <c r="H735">
        <v>17.3</v>
      </c>
      <c r="M735">
        <v>17.3</v>
      </c>
      <c r="N735">
        <v>23.2</v>
      </c>
      <c r="O735">
        <v>7.8</v>
      </c>
      <c r="P735">
        <v>16</v>
      </c>
      <c r="Q735">
        <v>14.7</v>
      </c>
      <c r="R735">
        <v>13.4</v>
      </c>
      <c r="S735">
        <v>14.2</v>
      </c>
      <c r="T735">
        <v>15</v>
      </c>
      <c r="U735">
        <v>14.7</v>
      </c>
      <c r="V735">
        <v>14.3</v>
      </c>
      <c r="W735">
        <v>7.1</v>
      </c>
      <c r="X735">
        <v>6.1</v>
      </c>
      <c r="Y735">
        <v>3</v>
      </c>
      <c r="Z735">
        <v>1.3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15.7</v>
      </c>
    </row>
    <row r="736" spans="1:33" x14ac:dyDescent="0.2">
      <c r="A736" t="s">
        <v>232</v>
      </c>
      <c r="B736" t="s">
        <v>231</v>
      </c>
      <c r="C736" t="s">
        <v>98</v>
      </c>
      <c r="D736" t="s">
        <v>5</v>
      </c>
      <c r="E736" t="s">
        <v>8</v>
      </c>
      <c r="F736" t="s">
        <v>9</v>
      </c>
      <c r="G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2">
      <c r="A737" t="s">
        <v>232</v>
      </c>
      <c r="B737" t="s">
        <v>231</v>
      </c>
      <c r="C737" t="s">
        <v>98</v>
      </c>
      <c r="D737" t="s">
        <v>10</v>
      </c>
      <c r="E737" t="s">
        <v>6</v>
      </c>
      <c r="F737" t="s">
        <v>11</v>
      </c>
      <c r="H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2">
      <c r="A738" t="s">
        <v>232</v>
      </c>
      <c r="B738" t="s">
        <v>231</v>
      </c>
      <c r="C738" t="s">
        <v>98</v>
      </c>
      <c r="D738" t="s">
        <v>10</v>
      </c>
      <c r="E738" t="s">
        <v>8</v>
      </c>
      <c r="F738" t="s">
        <v>12</v>
      </c>
      <c r="H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2">
      <c r="A739" t="s">
        <v>232</v>
      </c>
      <c r="B739" t="s">
        <v>231</v>
      </c>
      <c r="C739" t="s">
        <v>98</v>
      </c>
      <c r="D739" t="s">
        <v>10</v>
      </c>
      <c r="E739" t="s">
        <v>13</v>
      </c>
      <c r="F739" t="s">
        <v>14</v>
      </c>
      <c r="H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2">
      <c r="A740" t="s">
        <v>232</v>
      </c>
      <c r="B740" t="s">
        <v>231</v>
      </c>
      <c r="C740" t="s">
        <v>98</v>
      </c>
      <c r="D740" t="s">
        <v>15</v>
      </c>
      <c r="E740" t="s">
        <v>6</v>
      </c>
      <c r="F740" t="s">
        <v>16</v>
      </c>
      <c r="G740">
        <v>0</v>
      </c>
      <c r="H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1.4</v>
      </c>
      <c r="T740">
        <v>1.6</v>
      </c>
      <c r="U740">
        <v>1.8</v>
      </c>
      <c r="V740">
        <v>0</v>
      </c>
      <c r="W740">
        <v>1.3</v>
      </c>
      <c r="X740">
        <v>1.2</v>
      </c>
      <c r="Y740">
        <v>1.2</v>
      </c>
      <c r="Z740">
        <v>1.4</v>
      </c>
      <c r="AA740">
        <v>5.5</v>
      </c>
      <c r="AB740">
        <v>20.399999999999999</v>
      </c>
      <c r="AC740">
        <v>20.5</v>
      </c>
      <c r="AD740">
        <v>17.600000000000001</v>
      </c>
      <c r="AE740">
        <v>20.350000000000001</v>
      </c>
      <c r="AF740">
        <v>20.350000000000001</v>
      </c>
      <c r="AG740">
        <v>20.5</v>
      </c>
    </row>
    <row r="741" spans="1:33" x14ac:dyDescent="0.2">
      <c r="A741" t="s">
        <v>232</v>
      </c>
      <c r="B741" t="s">
        <v>231</v>
      </c>
      <c r="C741" t="s">
        <v>98</v>
      </c>
      <c r="D741" t="s">
        <v>15</v>
      </c>
      <c r="E741" t="s">
        <v>8</v>
      </c>
      <c r="F741" t="s">
        <v>17</v>
      </c>
      <c r="G741">
        <v>0</v>
      </c>
      <c r="H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2">
      <c r="A742" t="s">
        <v>232</v>
      </c>
      <c r="B742" t="s">
        <v>231</v>
      </c>
      <c r="C742" t="s">
        <v>98</v>
      </c>
      <c r="D742" t="s">
        <v>15</v>
      </c>
      <c r="E742" t="s">
        <v>13</v>
      </c>
      <c r="F742" t="s">
        <v>18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2">
      <c r="A743" t="s">
        <v>232</v>
      </c>
      <c r="B743" t="s">
        <v>231</v>
      </c>
      <c r="C743" t="s">
        <v>98</v>
      </c>
      <c r="D743" t="s">
        <v>19</v>
      </c>
      <c r="E743" t="s">
        <v>6</v>
      </c>
      <c r="F743" t="s">
        <v>20</v>
      </c>
      <c r="G743">
        <v>0</v>
      </c>
      <c r="J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2">
      <c r="A744" t="s">
        <v>232</v>
      </c>
      <c r="B744" t="s">
        <v>231</v>
      </c>
      <c r="C744" t="s">
        <v>99</v>
      </c>
      <c r="D744" t="s">
        <v>5</v>
      </c>
      <c r="E744" t="s">
        <v>6</v>
      </c>
      <c r="F744" t="s">
        <v>7</v>
      </c>
      <c r="G744">
        <v>57.2</v>
      </c>
      <c r="H744">
        <v>75.8</v>
      </c>
      <c r="K744">
        <v>66.599999999999994</v>
      </c>
      <c r="L744">
        <v>64.099999999999994</v>
      </c>
      <c r="M744">
        <v>42.3</v>
      </c>
      <c r="N744">
        <v>23.9</v>
      </c>
      <c r="O744">
        <v>36.200000000000003</v>
      </c>
      <c r="P744">
        <v>27.3</v>
      </c>
      <c r="Q744">
        <v>39</v>
      </c>
      <c r="R744">
        <v>18.600000000000001</v>
      </c>
      <c r="S744">
        <v>19.100000000000001</v>
      </c>
      <c r="T744">
        <v>14.5</v>
      </c>
      <c r="U744">
        <v>7.3</v>
      </c>
      <c r="V744">
        <v>4</v>
      </c>
      <c r="W744">
        <v>3.4</v>
      </c>
      <c r="X744">
        <v>-0.1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29.1</v>
      </c>
    </row>
    <row r="745" spans="1:33" x14ac:dyDescent="0.2">
      <c r="A745" t="s">
        <v>232</v>
      </c>
      <c r="B745" t="s">
        <v>231</v>
      </c>
      <c r="C745" t="s">
        <v>99</v>
      </c>
      <c r="D745" t="s">
        <v>5</v>
      </c>
      <c r="E745" t="s">
        <v>8</v>
      </c>
      <c r="F745" t="s">
        <v>9</v>
      </c>
      <c r="G745">
        <v>2.2999999999999998</v>
      </c>
      <c r="K745">
        <v>3.6</v>
      </c>
      <c r="L745">
        <v>0.8</v>
      </c>
      <c r="M745">
        <v>0.2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2">
      <c r="A746" t="s">
        <v>232</v>
      </c>
      <c r="B746" t="s">
        <v>231</v>
      </c>
      <c r="C746" t="s">
        <v>99</v>
      </c>
      <c r="D746" t="s">
        <v>10</v>
      </c>
      <c r="E746" t="s">
        <v>6</v>
      </c>
      <c r="F746" t="s">
        <v>11</v>
      </c>
      <c r="H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2">
      <c r="A747" t="s">
        <v>232</v>
      </c>
      <c r="B747" t="s">
        <v>231</v>
      </c>
      <c r="C747" t="s">
        <v>99</v>
      </c>
      <c r="D747" t="s">
        <v>10</v>
      </c>
      <c r="E747" t="s">
        <v>8</v>
      </c>
      <c r="F747" t="s">
        <v>12</v>
      </c>
      <c r="H747">
        <v>0.1</v>
      </c>
      <c r="K747">
        <v>1</v>
      </c>
      <c r="L747">
        <v>0.1</v>
      </c>
      <c r="M747">
        <v>0.1</v>
      </c>
      <c r="N747">
        <v>0.1</v>
      </c>
      <c r="O747">
        <v>0</v>
      </c>
      <c r="P747">
        <v>0.1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2">
      <c r="A748" t="s">
        <v>232</v>
      </c>
      <c r="B748" t="s">
        <v>231</v>
      </c>
      <c r="C748" t="s">
        <v>99</v>
      </c>
      <c r="D748" t="s">
        <v>10</v>
      </c>
      <c r="E748" t="s">
        <v>13</v>
      </c>
      <c r="F748" t="s">
        <v>14</v>
      </c>
      <c r="H748">
        <v>0</v>
      </c>
      <c r="L748">
        <v>0</v>
      </c>
      <c r="M748">
        <v>0</v>
      </c>
      <c r="N748">
        <v>0.1</v>
      </c>
      <c r="O748">
        <v>0.4</v>
      </c>
      <c r="P748">
        <v>0</v>
      </c>
      <c r="Q748">
        <v>0.1</v>
      </c>
      <c r="R748">
        <v>0.1</v>
      </c>
      <c r="S748">
        <v>0.1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0.1</v>
      </c>
    </row>
    <row r="749" spans="1:33" x14ac:dyDescent="0.2">
      <c r="A749" t="s">
        <v>232</v>
      </c>
      <c r="B749" t="s">
        <v>231</v>
      </c>
      <c r="C749" t="s">
        <v>99</v>
      </c>
      <c r="D749" t="s">
        <v>15</v>
      </c>
      <c r="E749" t="s">
        <v>6</v>
      </c>
      <c r="F749" t="s">
        <v>16</v>
      </c>
      <c r="H749">
        <v>0</v>
      </c>
      <c r="L749">
        <v>5.0999999999999996</v>
      </c>
      <c r="M749">
        <v>1.2</v>
      </c>
      <c r="N749">
        <v>3.6</v>
      </c>
      <c r="O749">
        <v>1.1000000000000001</v>
      </c>
      <c r="P749">
        <v>2.9</v>
      </c>
      <c r="Q749">
        <v>6.3</v>
      </c>
      <c r="R749">
        <v>5.0999999999999996</v>
      </c>
      <c r="S749">
        <v>8.4</v>
      </c>
      <c r="T749">
        <v>5.5</v>
      </c>
      <c r="U749">
        <v>7.1</v>
      </c>
      <c r="V749">
        <v>12.3</v>
      </c>
      <c r="W749">
        <v>12.3</v>
      </c>
      <c r="X749">
        <v>9.1999999999999993</v>
      </c>
      <c r="Y749">
        <v>7.6</v>
      </c>
      <c r="Z749">
        <v>8.6</v>
      </c>
      <c r="AA749">
        <v>6.9</v>
      </c>
      <c r="AB749">
        <v>10.7</v>
      </c>
      <c r="AC749">
        <v>5.3</v>
      </c>
      <c r="AD749">
        <v>8.82</v>
      </c>
      <c r="AE749">
        <v>7.14</v>
      </c>
      <c r="AF749">
        <v>5.44</v>
      </c>
      <c r="AG749">
        <v>8</v>
      </c>
    </row>
    <row r="750" spans="1:33" x14ac:dyDescent="0.2">
      <c r="A750" t="s">
        <v>232</v>
      </c>
      <c r="B750" t="s">
        <v>231</v>
      </c>
      <c r="C750" t="s">
        <v>99</v>
      </c>
      <c r="D750" t="s">
        <v>15</v>
      </c>
      <c r="E750" t="s">
        <v>8</v>
      </c>
      <c r="F750" t="s">
        <v>17</v>
      </c>
      <c r="H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2">
      <c r="A751" t="s">
        <v>232</v>
      </c>
      <c r="B751" t="s">
        <v>231</v>
      </c>
      <c r="C751" t="s">
        <v>99</v>
      </c>
      <c r="D751" t="s">
        <v>15</v>
      </c>
      <c r="E751" t="s">
        <v>13</v>
      </c>
      <c r="F751" t="s">
        <v>18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2">
      <c r="A752" t="s">
        <v>232</v>
      </c>
      <c r="B752" t="s">
        <v>231</v>
      </c>
      <c r="C752" t="s">
        <v>99</v>
      </c>
      <c r="D752" t="s">
        <v>19</v>
      </c>
      <c r="E752" t="s">
        <v>6</v>
      </c>
      <c r="F752" t="s">
        <v>20</v>
      </c>
      <c r="J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0.4</v>
      </c>
      <c r="R752">
        <v>0.4</v>
      </c>
      <c r="S752">
        <v>0</v>
      </c>
      <c r="T752">
        <v>0.4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0.1</v>
      </c>
    </row>
    <row r="753" spans="1:33" x14ac:dyDescent="0.2">
      <c r="A753" t="s">
        <v>232</v>
      </c>
      <c r="B753" t="s">
        <v>231</v>
      </c>
      <c r="C753" t="s">
        <v>100</v>
      </c>
      <c r="D753" t="s">
        <v>5</v>
      </c>
      <c r="E753" t="s">
        <v>6</v>
      </c>
      <c r="F753" t="s">
        <v>7</v>
      </c>
      <c r="G753">
        <v>8818.2000000000007</v>
      </c>
      <c r="H753">
        <v>9223.2999999999993</v>
      </c>
      <c r="I753">
        <v>12037.2</v>
      </c>
      <c r="J753">
        <v>10290.700000000001</v>
      </c>
      <c r="K753">
        <v>8512.7999999999993</v>
      </c>
      <c r="L753">
        <v>9198.2000000000007</v>
      </c>
      <c r="M753">
        <v>9652</v>
      </c>
      <c r="N753">
        <v>4858.7</v>
      </c>
      <c r="O753">
        <v>4858.8</v>
      </c>
      <c r="P753">
        <v>4157.2</v>
      </c>
      <c r="Q753">
        <v>3482.9</v>
      </c>
      <c r="R753">
        <v>2837.9</v>
      </c>
      <c r="S753">
        <v>3059.5</v>
      </c>
      <c r="T753">
        <v>2223.9</v>
      </c>
      <c r="U753">
        <v>1946.7</v>
      </c>
      <c r="V753">
        <v>1983.2</v>
      </c>
      <c r="W753">
        <v>3208.4</v>
      </c>
      <c r="X753">
        <v>1604</v>
      </c>
      <c r="Y753">
        <v>-441.3</v>
      </c>
      <c r="Z753">
        <v>-480.6</v>
      </c>
      <c r="AA753">
        <v>-130.4</v>
      </c>
      <c r="AB753">
        <v>-101.7</v>
      </c>
      <c r="AC753">
        <v>-240.8</v>
      </c>
      <c r="AD753">
        <v>-8</v>
      </c>
      <c r="AE753">
        <v>0</v>
      </c>
      <c r="AF753">
        <v>0</v>
      </c>
      <c r="AG753">
        <v>4624.8999999999996</v>
      </c>
    </row>
    <row r="754" spans="1:33" x14ac:dyDescent="0.2">
      <c r="A754" t="s">
        <v>232</v>
      </c>
      <c r="B754" t="s">
        <v>231</v>
      </c>
      <c r="C754" t="s">
        <v>100</v>
      </c>
      <c r="D754" t="s">
        <v>5</v>
      </c>
      <c r="E754" t="s">
        <v>8</v>
      </c>
      <c r="F754" t="s">
        <v>9</v>
      </c>
      <c r="G754">
        <v>116.7</v>
      </c>
      <c r="H754">
        <v>892.8</v>
      </c>
      <c r="I754">
        <v>2769.6</v>
      </c>
      <c r="J754">
        <v>2777.6</v>
      </c>
      <c r="K754">
        <v>1690.2</v>
      </c>
      <c r="L754">
        <v>1425.5</v>
      </c>
      <c r="M754">
        <v>1122</v>
      </c>
      <c r="N754">
        <v>0</v>
      </c>
      <c r="O754">
        <v>89.1</v>
      </c>
      <c r="P754">
        <v>284.60000000000002</v>
      </c>
      <c r="Q754">
        <v>212.8</v>
      </c>
      <c r="R754">
        <v>141</v>
      </c>
      <c r="S754">
        <v>230.4</v>
      </c>
      <c r="T754">
        <v>140.4</v>
      </c>
      <c r="U754">
        <v>147.30000000000001</v>
      </c>
      <c r="V754">
        <v>103.8</v>
      </c>
      <c r="W754">
        <v>105.6</v>
      </c>
      <c r="X754">
        <v>52.8</v>
      </c>
      <c r="Y754">
        <v>51.6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124.6</v>
      </c>
    </row>
    <row r="755" spans="1:33" x14ac:dyDescent="0.2">
      <c r="A755" t="s">
        <v>232</v>
      </c>
      <c r="B755" t="s">
        <v>231</v>
      </c>
      <c r="C755" t="s">
        <v>100</v>
      </c>
      <c r="D755" t="s">
        <v>10</v>
      </c>
      <c r="E755" t="s">
        <v>6</v>
      </c>
      <c r="F755" t="s">
        <v>11</v>
      </c>
      <c r="H755">
        <v>0.5</v>
      </c>
      <c r="I755">
        <v>4</v>
      </c>
      <c r="J755">
        <v>0</v>
      </c>
      <c r="K755">
        <v>0</v>
      </c>
      <c r="L755">
        <v>53.7</v>
      </c>
      <c r="M755">
        <v>2.6</v>
      </c>
      <c r="N755">
        <v>0.8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2">
      <c r="A756" t="s">
        <v>232</v>
      </c>
      <c r="B756" t="s">
        <v>231</v>
      </c>
      <c r="C756" t="s">
        <v>100</v>
      </c>
      <c r="D756" t="s">
        <v>10</v>
      </c>
      <c r="E756" t="s">
        <v>8</v>
      </c>
      <c r="F756" t="s">
        <v>12</v>
      </c>
      <c r="H756">
        <v>18409.599999999999</v>
      </c>
      <c r="I756">
        <v>6551.6</v>
      </c>
      <c r="J756">
        <v>2956.8</v>
      </c>
      <c r="K756">
        <v>602.79999999999995</v>
      </c>
      <c r="L756">
        <v>525.79999999999995</v>
      </c>
      <c r="M756">
        <v>0</v>
      </c>
      <c r="N756">
        <v>0</v>
      </c>
      <c r="O756">
        <v>0</v>
      </c>
      <c r="P756">
        <v>0</v>
      </c>
      <c r="Q756">
        <v>187.5</v>
      </c>
      <c r="R756">
        <v>0</v>
      </c>
      <c r="S756">
        <v>0</v>
      </c>
      <c r="T756">
        <v>0</v>
      </c>
      <c r="U756">
        <v>0.8</v>
      </c>
      <c r="V756">
        <v>0</v>
      </c>
      <c r="W756">
        <v>0</v>
      </c>
      <c r="X756">
        <v>89.5</v>
      </c>
      <c r="Y756">
        <v>0.1</v>
      </c>
      <c r="Z756">
        <v>79.099999999999994</v>
      </c>
      <c r="AA756">
        <v>88</v>
      </c>
      <c r="AB756">
        <v>0</v>
      </c>
      <c r="AC756">
        <v>0.1</v>
      </c>
      <c r="AD756">
        <v>0</v>
      </c>
      <c r="AE756">
        <v>0</v>
      </c>
      <c r="AF756">
        <v>0</v>
      </c>
      <c r="AG756">
        <v>62.5</v>
      </c>
    </row>
    <row r="757" spans="1:33" x14ac:dyDescent="0.2">
      <c r="A757" t="s">
        <v>232</v>
      </c>
      <c r="B757" t="s">
        <v>231</v>
      </c>
      <c r="C757" t="s">
        <v>100</v>
      </c>
      <c r="D757" t="s">
        <v>10</v>
      </c>
      <c r="E757" t="s">
        <v>13</v>
      </c>
      <c r="F757" t="s">
        <v>14</v>
      </c>
      <c r="H757">
        <v>1.4</v>
      </c>
      <c r="I757">
        <v>0</v>
      </c>
      <c r="J757">
        <v>18.899999999999999</v>
      </c>
      <c r="K757">
        <v>11.5</v>
      </c>
      <c r="L757">
        <v>49.2</v>
      </c>
      <c r="M757">
        <v>16.3</v>
      </c>
      <c r="N757">
        <v>135.80000000000001</v>
      </c>
      <c r="O757">
        <v>122.6</v>
      </c>
      <c r="P757">
        <v>108</v>
      </c>
      <c r="Q757">
        <v>76.400000000000006</v>
      </c>
      <c r="R757">
        <v>54.2</v>
      </c>
      <c r="S757">
        <v>38.6</v>
      </c>
      <c r="T757">
        <v>30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0.1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56.4</v>
      </c>
    </row>
    <row r="758" spans="1:33" x14ac:dyDescent="0.2">
      <c r="A758" t="s">
        <v>232</v>
      </c>
      <c r="B758" t="s">
        <v>231</v>
      </c>
      <c r="C758" t="s">
        <v>100</v>
      </c>
      <c r="D758" t="s">
        <v>15</v>
      </c>
      <c r="E758" t="s">
        <v>6</v>
      </c>
      <c r="F758" t="s">
        <v>16</v>
      </c>
      <c r="H758">
        <v>137</v>
      </c>
      <c r="I758">
        <v>126.5</v>
      </c>
      <c r="J758">
        <v>107.3</v>
      </c>
      <c r="K758">
        <v>318</v>
      </c>
      <c r="L758">
        <v>325.8</v>
      </c>
      <c r="M758">
        <v>310.39999999999998</v>
      </c>
      <c r="N758">
        <v>312.5</v>
      </c>
      <c r="O758">
        <v>347</v>
      </c>
      <c r="P758">
        <v>432.3</v>
      </c>
      <c r="Q758">
        <v>474.2</v>
      </c>
      <c r="R758">
        <v>1134.3</v>
      </c>
      <c r="S758">
        <v>1860.2</v>
      </c>
      <c r="T758">
        <v>1172.4000000000001</v>
      </c>
      <c r="U758">
        <v>792.4</v>
      </c>
      <c r="V758">
        <v>728.3</v>
      </c>
      <c r="W758">
        <v>1317.8</v>
      </c>
      <c r="X758">
        <v>1179.3</v>
      </c>
      <c r="Y758">
        <v>1284.9000000000001</v>
      </c>
      <c r="Z758">
        <v>1424.7</v>
      </c>
      <c r="AA758">
        <v>1214.8</v>
      </c>
      <c r="AB758">
        <v>1125.9000000000001</v>
      </c>
      <c r="AC758">
        <v>1171.7</v>
      </c>
      <c r="AD758">
        <v>1083.4000000000001</v>
      </c>
      <c r="AE758">
        <v>1103.98</v>
      </c>
      <c r="AF758">
        <v>835.17</v>
      </c>
      <c r="AG758">
        <v>1148.8</v>
      </c>
    </row>
    <row r="759" spans="1:33" x14ac:dyDescent="0.2">
      <c r="A759" t="s">
        <v>232</v>
      </c>
      <c r="B759" t="s">
        <v>231</v>
      </c>
      <c r="C759" t="s">
        <v>100</v>
      </c>
      <c r="D759" t="s">
        <v>15</v>
      </c>
      <c r="E759" t="s">
        <v>8</v>
      </c>
      <c r="F759" t="s">
        <v>17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2">
      <c r="A760" t="s">
        <v>232</v>
      </c>
      <c r="B760" t="s">
        <v>231</v>
      </c>
      <c r="C760" t="s">
        <v>100</v>
      </c>
      <c r="D760" t="s">
        <v>15</v>
      </c>
      <c r="E760" t="s">
        <v>13</v>
      </c>
      <c r="F760" t="s">
        <v>18</v>
      </c>
      <c r="U760">
        <v>0</v>
      </c>
      <c r="V760">
        <v>0</v>
      </c>
      <c r="W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2">
      <c r="A761" t="s">
        <v>232</v>
      </c>
      <c r="B761" t="s">
        <v>231</v>
      </c>
      <c r="C761" t="s">
        <v>100</v>
      </c>
      <c r="D761" t="s">
        <v>19</v>
      </c>
      <c r="E761" t="s">
        <v>6</v>
      </c>
      <c r="F761" t="s">
        <v>20</v>
      </c>
      <c r="H761">
        <v>0</v>
      </c>
      <c r="I761">
        <v>0</v>
      </c>
      <c r="J761">
        <v>237.9</v>
      </c>
      <c r="K761">
        <v>465.3</v>
      </c>
      <c r="L761">
        <v>1268.4000000000001</v>
      </c>
      <c r="M761">
        <v>3252.6</v>
      </c>
      <c r="N761">
        <v>1438.3</v>
      </c>
      <c r="O761">
        <v>750.6</v>
      </c>
      <c r="P761">
        <v>1126.8</v>
      </c>
      <c r="Q761">
        <v>1207.5</v>
      </c>
      <c r="R761">
        <v>652.29999999999995</v>
      </c>
      <c r="S761">
        <v>867</v>
      </c>
      <c r="T761">
        <v>1100.0999999999999</v>
      </c>
      <c r="U761">
        <v>1067.5</v>
      </c>
      <c r="V761">
        <v>968</v>
      </c>
      <c r="W761">
        <v>987.5</v>
      </c>
      <c r="X761">
        <v>891.1</v>
      </c>
      <c r="Y761">
        <v>722.6</v>
      </c>
      <c r="Z761">
        <v>894.6</v>
      </c>
      <c r="AA761">
        <v>819.9</v>
      </c>
      <c r="AB761">
        <v>745.4</v>
      </c>
      <c r="AC761">
        <v>667.9</v>
      </c>
      <c r="AD761">
        <v>488.2</v>
      </c>
      <c r="AE761">
        <v>324.60000000000002</v>
      </c>
      <c r="AF761">
        <v>327.10000000000002</v>
      </c>
      <c r="AG761">
        <v>1130.8</v>
      </c>
    </row>
    <row r="762" spans="1:33" x14ac:dyDescent="0.2">
      <c r="A762" t="s">
        <v>232</v>
      </c>
      <c r="B762" t="s">
        <v>231</v>
      </c>
      <c r="C762" t="s">
        <v>101</v>
      </c>
      <c r="D762" t="s">
        <v>5</v>
      </c>
      <c r="E762" t="s">
        <v>6</v>
      </c>
      <c r="F762" t="s">
        <v>7</v>
      </c>
      <c r="G762">
        <v>1.3</v>
      </c>
      <c r="H762">
        <v>0</v>
      </c>
      <c r="J762">
        <v>0</v>
      </c>
      <c r="K762" s="1"/>
      <c r="L762" s="1"/>
      <c r="N762">
        <v>1.3</v>
      </c>
      <c r="O762">
        <v>1.1000000000000001</v>
      </c>
      <c r="P762">
        <v>1.2</v>
      </c>
      <c r="Q762">
        <v>1.2</v>
      </c>
      <c r="R762">
        <v>1.2</v>
      </c>
      <c r="S762">
        <v>1</v>
      </c>
      <c r="T762">
        <v>1.1000000000000001</v>
      </c>
      <c r="U762">
        <v>1.9</v>
      </c>
      <c r="V762">
        <v>1.7</v>
      </c>
      <c r="W762">
        <v>1.5</v>
      </c>
      <c r="X762">
        <v>0.4</v>
      </c>
      <c r="Y762">
        <v>0</v>
      </c>
      <c r="Z762">
        <v>0.5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1.2</v>
      </c>
    </row>
    <row r="763" spans="1:33" x14ac:dyDescent="0.2">
      <c r="A763" t="s">
        <v>232</v>
      </c>
      <c r="B763" t="s">
        <v>231</v>
      </c>
      <c r="C763" t="s">
        <v>101</v>
      </c>
      <c r="D763" t="s">
        <v>5</v>
      </c>
      <c r="E763" t="s">
        <v>8</v>
      </c>
      <c r="F763" t="s">
        <v>9</v>
      </c>
      <c r="G763">
        <v>0</v>
      </c>
      <c r="H763">
        <v>0</v>
      </c>
      <c r="J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2">
      <c r="A764" t="s">
        <v>232</v>
      </c>
      <c r="B764" t="s">
        <v>231</v>
      </c>
      <c r="C764" t="s">
        <v>101</v>
      </c>
      <c r="D764" t="s">
        <v>10</v>
      </c>
      <c r="E764" t="s">
        <v>6</v>
      </c>
      <c r="F764" t="s">
        <v>11</v>
      </c>
      <c r="G764">
        <v>0</v>
      </c>
      <c r="H764">
        <v>0</v>
      </c>
      <c r="J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2">
      <c r="A765" t="s">
        <v>232</v>
      </c>
      <c r="B765" t="s">
        <v>231</v>
      </c>
      <c r="C765" t="s">
        <v>101</v>
      </c>
      <c r="D765" t="s">
        <v>10</v>
      </c>
      <c r="E765" t="s">
        <v>8</v>
      </c>
      <c r="F765" t="s">
        <v>12</v>
      </c>
      <c r="G765">
        <v>0</v>
      </c>
      <c r="H765">
        <v>0</v>
      </c>
      <c r="J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2">
      <c r="A766" t="s">
        <v>232</v>
      </c>
      <c r="B766" t="s">
        <v>231</v>
      </c>
      <c r="C766" t="s">
        <v>101</v>
      </c>
      <c r="D766" t="s">
        <v>10</v>
      </c>
      <c r="E766" t="s">
        <v>13</v>
      </c>
      <c r="F766" t="s">
        <v>14</v>
      </c>
      <c r="G766">
        <v>0</v>
      </c>
      <c r="H766">
        <v>0</v>
      </c>
      <c r="J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2">
      <c r="A767" t="s">
        <v>232</v>
      </c>
      <c r="B767" t="s">
        <v>231</v>
      </c>
      <c r="C767" t="s">
        <v>101</v>
      </c>
      <c r="D767" t="s">
        <v>15</v>
      </c>
      <c r="E767" t="s">
        <v>6</v>
      </c>
      <c r="F767" t="s">
        <v>16</v>
      </c>
      <c r="G767">
        <v>0</v>
      </c>
      <c r="H767">
        <v>0.3</v>
      </c>
      <c r="J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0.3</v>
      </c>
      <c r="U767">
        <v>0.3</v>
      </c>
      <c r="V767">
        <v>0.3</v>
      </c>
      <c r="W767">
        <v>0.4</v>
      </c>
      <c r="X767">
        <v>0.1</v>
      </c>
      <c r="Y767">
        <v>0.1</v>
      </c>
      <c r="Z767">
        <v>0</v>
      </c>
      <c r="AA767">
        <v>0.2</v>
      </c>
      <c r="AB767">
        <v>0.1</v>
      </c>
      <c r="AC767">
        <v>0.2</v>
      </c>
      <c r="AD767">
        <v>0.06</v>
      </c>
      <c r="AE767">
        <v>0.06</v>
      </c>
      <c r="AF767">
        <v>0.03</v>
      </c>
      <c r="AG767">
        <v>0.2</v>
      </c>
    </row>
    <row r="768" spans="1:33" x14ac:dyDescent="0.2">
      <c r="A768" t="s">
        <v>232</v>
      </c>
      <c r="B768" t="s">
        <v>231</v>
      </c>
      <c r="C768" t="s">
        <v>101</v>
      </c>
      <c r="D768" t="s">
        <v>15</v>
      </c>
      <c r="E768" t="s">
        <v>8</v>
      </c>
      <c r="F768" t="s">
        <v>17</v>
      </c>
      <c r="G768">
        <v>0</v>
      </c>
      <c r="H768">
        <v>0</v>
      </c>
      <c r="J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2">
      <c r="A769" t="s">
        <v>232</v>
      </c>
      <c r="B769" t="s">
        <v>231</v>
      </c>
      <c r="C769" t="s">
        <v>101</v>
      </c>
      <c r="D769" t="s">
        <v>15</v>
      </c>
      <c r="E769" t="s">
        <v>13</v>
      </c>
      <c r="F769" t="s">
        <v>18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2">
      <c r="A770" t="s">
        <v>232</v>
      </c>
      <c r="B770" t="s">
        <v>231</v>
      </c>
      <c r="C770" t="s">
        <v>101</v>
      </c>
      <c r="D770" t="s">
        <v>19</v>
      </c>
      <c r="E770" t="s">
        <v>6</v>
      </c>
      <c r="F770" t="s">
        <v>20</v>
      </c>
      <c r="G770">
        <v>0</v>
      </c>
      <c r="H770">
        <v>0</v>
      </c>
      <c r="J770">
        <v>0</v>
      </c>
      <c r="N770">
        <v>0</v>
      </c>
      <c r="O770">
        <v>0.1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2">
      <c r="A771" t="s">
        <v>232</v>
      </c>
      <c r="B771" t="s">
        <v>231</v>
      </c>
      <c r="C771" t="s">
        <v>102</v>
      </c>
      <c r="D771" t="s">
        <v>5</v>
      </c>
      <c r="E771" t="s">
        <v>6</v>
      </c>
      <c r="F771" t="s">
        <v>7</v>
      </c>
      <c r="G771">
        <v>7.2</v>
      </c>
      <c r="H771">
        <v>7.2</v>
      </c>
      <c r="N771">
        <v>7.2</v>
      </c>
      <c r="O771">
        <v>12.2</v>
      </c>
      <c r="P771">
        <v>12.5</v>
      </c>
      <c r="Q771">
        <v>13.2</v>
      </c>
      <c r="R771">
        <v>12.4</v>
      </c>
      <c r="S771">
        <v>11.2</v>
      </c>
      <c r="T771">
        <v>9.3000000000000007</v>
      </c>
      <c r="U771">
        <v>6.9</v>
      </c>
      <c r="V771">
        <v>5.7</v>
      </c>
      <c r="W771">
        <v>4.0999999999999996</v>
      </c>
      <c r="X771">
        <v>3.7</v>
      </c>
      <c r="Y771">
        <v>2.2000000000000002</v>
      </c>
      <c r="Z771">
        <v>1</v>
      </c>
      <c r="AA771">
        <v>0.4</v>
      </c>
      <c r="AB771">
        <v>0.7</v>
      </c>
      <c r="AC771">
        <v>0</v>
      </c>
      <c r="AD771">
        <v>0</v>
      </c>
      <c r="AE771">
        <v>0</v>
      </c>
      <c r="AF771">
        <v>0</v>
      </c>
      <c r="AG771">
        <v>10.6</v>
      </c>
    </row>
    <row r="772" spans="1:33" x14ac:dyDescent="0.2">
      <c r="A772" t="s">
        <v>232</v>
      </c>
      <c r="B772" t="s">
        <v>231</v>
      </c>
      <c r="C772" t="s">
        <v>102</v>
      </c>
      <c r="D772" t="s">
        <v>5</v>
      </c>
      <c r="E772" t="s">
        <v>8</v>
      </c>
      <c r="F772" t="s">
        <v>9</v>
      </c>
      <c r="G772">
        <v>0</v>
      </c>
      <c r="H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2">
      <c r="A773" t="s">
        <v>232</v>
      </c>
      <c r="B773" t="s">
        <v>231</v>
      </c>
      <c r="C773" t="s">
        <v>102</v>
      </c>
      <c r="D773" t="s">
        <v>10</v>
      </c>
      <c r="E773" t="s">
        <v>6</v>
      </c>
      <c r="F773" t="s">
        <v>11</v>
      </c>
      <c r="H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2">
      <c r="A774" t="s">
        <v>232</v>
      </c>
      <c r="B774" t="s">
        <v>231</v>
      </c>
      <c r="C774" t="s">
        <v>102</v>
      </c>
      <c r="D774" t="s">
        <v>10</v>
      </c>
      <c r="E774" t="s">
        <v>8</v>
      </c>
      <c r="F774" t="s">
        <v>12</v>
      </c>
      <c r="H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2">
      <c r="A775" t="s">
        <v>232</v>
      </c>
      <c r="B775" t="s">
        <v>231</v>
      </c>
      <c r="C775" t="s">
        <v>102</v>
      </c>
      <c r="D775" t="s">
        <v>10</v>
      </c>
      <c r="E775" t="s">
        <v>13</v>
      </c>
      <c r="F775" t="s">
        <v>14</v>
      </c>
      <c r="H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2">
      <c r="A776" t="s">
        <v>232</v>
      </c>
      <c r="B776" t="s">
        <v>231</v>
      </c>
      <c r="C776" t="s">
        <v>102</v>
      </c>
      <c r="D776" t="s">
        <v>15</v>
      </c>
      <c r="E776" t="s">
        <v>6</v>
      </c>
      <c r="F776" t="s">
        <v>16</v>
      </c>
      <c r="H776">
        <v>0.3</v>
      </c>
      <c r="N776">
        <v>0.3</v>
      </c>
      <c r="O776">
        <v>0.4</v>
      </c>
      <c r="P776">
        <v>0.2</v>
      </c>
      <c r="Q776">
        <v>0.2</v>
      </c>
      <c r="R776">
        <v>0.3</v>
      </c>
      <c r="S776">
        <v>0.2</v>
      </c>
      <c r="T776">
        <v>0.6</v>
      </c>
      <c r="U776">
        <v>0.4</v>
      </c>
      <c r="V776">
        <v>0.5</v>
      </c>
      <c r="W776">
        <v>0.4</v>
      </c>
      <c r="X776">
        <v>0.6</v>
      </c>
      <c r="Y776">
        <v>1.1000000000000001</v>
      </c>
      <c r="Z776">
        <v>1.6</v>
      </c>
      <c r="AA776">
        <v>2.2000000000000002</v>
      </c>
      <c r="AB776">
        <v>1.2</v>
      </c>
      <c r="AC776">
        <v>1.5</v>
      </c>
      <c r="AD776">
        <v>1.1599999999999999</v>
      </c>
      <c r="AE776">
        <v>2.87</v>
      </c>
      <c r="AF776">
        <v>0.94</v>
      </c>
      <c r="AG776">
        <v>1.4</v>
      </c>
    </row>
    <row r="777" spans="1:33" x14ac:dyDescent="0.2">
      <c r="A777" t="s">
        <v>232</v>
      </c>
      <c r="B777" t="s">
        <v>231</v>
      </c>
      <c r="C777" t="s">
        <v>102</v>
      </c>
      <c r="D777" t="s">
        <v>15</v>
      </c>
      <c r="E777" t="s">
        <v>8</v>
      </c>
      <c r="F777" t="s">
        <v>17</v>
      </c>
      <c r="H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2">
      <c r="A778" t="s">
        <v>232</v>
      </c>
      <c r="B778" t="s">
        <v>231</v>
      </c>
      <c r="C778" t="s">
        <v>102</v>
      </c>
      <c r="D778" t="s">
        <v>15</v>
      </c>
      <c r="E778" t="s">
        <v>13</v>
      </c>
      <c r="F778" t="s">
        <v>18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2">
      <c r="A779" t="s">
        <v>232</v>
      </c>
      <c r="B779" t="s">
        <v>231</v>
      </c>
      <c r="C779" t="s">
        <v>102</v>
      </c>
      <c r="D779" t="s">
        <v>19</v>
      </c>
      <c r="E779" t="s">
        <v>6</v>
      </c>
      <c r="F779" t="s">
        <v>20</v>
      </c>
      <c r="J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2">
      <c r="A780" t="s">
        <v>232</v>
      </c>
      <c r="B780" t="s">
        <v>231</v>
      </c>
      <c r="C780" t="s">
        <v>103</v>
      </c>
      <c r="D780" t="s">
        <v>5</v>
      </c>
      <c r="E780" t="s">
        <v>6</v>
      </c>
      <c r="F780" t="s">
        <v>7</v>
      </c>
      <c r="G780">
        <v>443.2</v>
      </c>
      <c r="N780">
        <v>104.9</v>
      </c>
      <c r="O780">
        <v>104.9</v>
      </c>
      <c r="P780">
        <v>104.9</v>
      </c>
      <c r="Y780">
        <v>14</v>
      </c>
      <c r="Z780">
        <v>3.5</v>
      </c>
      <c r="AA780">
        <v>0.1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104.9</v>
      </c>
    </row>
    <row r="781" spans="1:33" x14ac:dyDescent="0.2">
      <c r="A781" t="s">
        <v>232</v>
      </c>
      <c r="B781" t="s">
        <v>231</v>
      </c>
      <c r="C781" t="s">
        <v>103</v>
      </c>
      <c r="D781" t="s">
        <v>5</v>
      </c>
      <c r="E781" t="s">
        <v>8</v>
      </c>
      <c r="F781" t="s">
        <v>9</v>
      </c>
      <c r="G781">
        <v>11.5</v>
      </c>
      <c r="N781">
        <v>2.2999999999999998</v>
      </c>
      <c r="O781">
        <v>2.2999999999999998</v>
      </c>
      <c r="P781">
        <v>2.2999999999999998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2.2999999999999998</v>
      </c>
    </row>
    <row r="782" spans="1:33" x14ac:dyDescent="0.2">
      <c r="A782" t="s">
        <v>232</v>
      </c>
      <c r="B782" t="s">
        <v>231</v>
      </c>
      <c r="C782" t="s">
        <v>103</v>
      </c>
      <c r="D782" t="s">
        <v>10</v>
      </c>
      <c r="E782" t="s">
        <v>6</v>
      </c>
      <c r="F782" t="s">
        <v>11</v>
      </c>
      <c r="H782">
        <v>0</v>
      </c>
      <c r="Q782">
        <v>0</v>
      </c>
      <c r="R782">
        <v>0</v>
      </c>
      <c r="S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2">
      <c r="A783" t="s">
        <v>232</v>
      </c>
      <c r="B783" t="s">
        <v>231</v>
      </c>
      <c r="C783" t="s">
        <v>103</v>
      </c>
      <c r="D783" t="s">
        <v>10</v>
      </c>
      <c r="E783" t="s">
        <v>8</v>
      </c>
      <c r="F783" t="s">
        <v>12</v>
      </c>
      <c r="H783">
        <v>0</v>
      </c>
      <c r="Q783">
        <v>1.1000000000000001</v>
      </c>
      <c r="R783">
        <v>1.1000000000000001</v>
      </c>
      <c r="S783">
        <v>1.1000000000000001</v>
      </c>
      <c r="Y783">
        <v>0.1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1.1000000000000001</v>
      </c>
    </row>
    <row r="784" spans="1:33" x14ac:dyDescent="0.2">
      <c r="A784" t="s">
        <v>232</v>
      </c>
      <c r="B784" t="s">
        <v>231</v>
      </c>
      <c r="C784" t="s">
        <v>103</v>
      </c>
      <c r="D784" t="s">
        <v>10</v>
      </c>
      <c r="E784" t="s">
        <v>13</v>
      </c>
      <c r="F784" t="s">
        <v>14</v>
      </c>
      <c r="H784">
        <v>0</v>
      </c>
      <c r="Q784">
        <v>0</v>
      </c>
      <c r="R784">
        <v>0</v>
      </c>
      <c r="S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5" x14ac:dyDescent="0.2">
      <c r="A785" t="s">
        <v>232</v>
      </c>
      <c r="B785" t="s">
        <v>231</v>
      </c>
      <c r="C785" t="s">
        <v>103</v>
      </c>
      <c r="D785" t="s">
        <v>15</v>
      </c>
      <c r="E785" t="s">
        <v>6</v>
      </c>
      <c r="F785" t="s">
        <v>16</v>
      </c>
      <c r="H785">
        <v>0</v>
      </c>
      <c r="Y785">
        <v>1.3</v>
      </c>
      <c r="Z785">
        <v>0.7</v>
      </c>
      <c r="AA785">
        <v>0.4</v>
      </c>
      <c r="AB785">
        <v>0.9</v>
      </c>
      <c r="AC785">
        <v>0.6</v>
      </c>
      <c r="AD785">
        <v>0.72</v>
      </c>
      <c r="AE785">
        <v>0.94</v>
      </c>
      <c r="AF785">
        <v>0.75</v>
      </c>
      <c r="AG785">
        <v>0.8</v>
      </c>
    </row>
    <row r="786" spans="1:35" x14ac:dyDescent="0.2">
      <c r="A786" t="s">
        <v>232</v>
      </c>
      <c r="B786" t="s">
        <v>231</v>
      </c>
      <c r="C786" t="s">
        <v>103</v>
      </c>
      <c r="D786" t="s">
        <v>15</v>
      </c>
      <c r="E786" t="s">
        <v>8</v>
      </c>
      <c r="F786" t="s">
        <v>17</v>
      </c>
      <c r="H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5" x14ac:dyDescent="0.2">
      <c r="A787" t="s">
        <v>232</v>
      </c>
      <c r="B787" t="s">
        <v>231</v>
      </c>
      <c r="C787" t="s">
        <v>103</v>
      </c>
      <c r="D787" t="s">
        <v>15</v>
      </c>
      <c r="E787" t="s">
        <v>13</v>
      </c>
      <c r="F787" t="s">
        <v>18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5" x14ac:dyDescent="0.2">
      <c r="A788" t="s">
        <v>232</v>
      </c>
      <c r="B788" t="s">
        <v>231</v>
      </c>
      <c r="C788" t="s">
        <v>103</v>
      </c>
      <c r="D788" t="s">
        <v>19</v>
      </c>
      <c r="E788" t="s">
        <v>6</v>
      </c>
      <c r="F788" t="s">
        <v>20</v>
      </c>
      <c r="J788">
        <v>0</v>
      </c>
      <c r="N788">
        <v>0</v>
      </c>
      <c r="O788">
        <v>0</v>
      </c>
      <c r="P788">
        <v>0</v>
      </c>
      <c r="Q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5" x14ac:dyDescent="0.2">
      <c r="A789" t="s">
        <v>232</v>
      </c>
      <c r="B789" t="s">
        <v>231</v>
      </c>
      <c r="C789" t="s">
        <v>104</v>
      </c>
      <c r="D789" t="s">
        <v>5</v>
      </c>
      <c r="E789" t="s">
        <v>6</v>
      </c>
      <c r="F789" t="s">
        <v>7</v>
      </c>
      <c r="G789">
        <v>346</v>
      </c>
      <c r="H789">
        <v>558.79999999999995</v>
      </c>
      <c r="I789">
        <v>604.20000000000005</v>
      </c>
      <c r="J789">
        <v>690.9</v>
      </c>
      <c r="K789">
        <v>1069.5999999999999</v>
      </c>
      <c r="L789">
        <v>629.6</v>
      </c>
      <c r="M789">
        <v>756.8</v>
      </c>
      <c r="N789">
        <v>706.8</v>
      </c>
      <c r="O789">
        <v>814</v>
      </c>
      <c r="P789">
        <v>886</v>
      </c>
      <c r="Q789">
        <v>923.6</v>
      </c>
      <c r="R789">
        <v>870.6</v>
      </c>
      <c r="S789">
        <v>564</v>
      </c>
      <c r="T789">
        <v>435.2</v>
      </c>
      <c r="U789">
        <v>668.6</v>
      </c>
      <c r="V789">
        <v>474.8</v>
      </c>
      <c r="W789">
        <v>329</v>
      </c>
      <c r="X789">
        <v>38.700000000000003</v>
      </c>
      <c r="Y789">
        <v>40</v>
      </c>
      <c r="Z789">
        <v>24.1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802.3</v>
      </c>
    </row>
    <row r="790" spans="1:35" x14ac:dyDescent="0.2">
      <c r="A790" t="s">
        <v>232</v>
      </c>
      <c r="B790" t="s">
        <v>231</v>
      </c>
      <c r="C790" t="s">
        <v>104</v>
      </c>
      <c r="D790" t="s">
        <v>5</v>
      </c>
      <c r="E790" t="s">
        <v>8</v>
      </c>
      <c r="F790" t="s">
        <v>9</v>
      </c>
      <c r="G790">
        <v>10</v>
      </c>
      <c r="H790">
        <v>0</v>
      </c>
      <c r="I790">
        <v>10</v>
      </c>
      <c r="J790">
        <v>0</v>
      </c>
      <c r="K790">
        <v>0</v>
      </c>
      <c r="L790">
        <v>3</v>
      </c>
      <c r="M790">
        <v>0</v>
      </c>
      <c r="N790">
        <v>21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3.9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7</v>
      </c>
    </row>
    <row r="791" spans="1:35" x14ac:dyDescent="0.2">
      <c r="A791" t="s">
        <v>232</v>
      </c>
      <c r="B791" t="s">
        <v>231</v>
      </c>
      <c r="C791" t="s">
        <v>104</v>
      </c>
      <c r="D791" t="s">
        <v>10</v>
      </c>
      <c r="E791" t="s">
        <v>6</v>
      </c>
      <c r="F791" t="s">
        <v>11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8.4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5" x14ac:dyDescent="0.2">
      <c r="A792" t="s">
        <v>232</v>
      </c>
      <c r="B792" t="s">
        <v>231</v>
      </c>
      <c r="C792" t="s">
        <v>104</v>
      </c>
      <c r="D792" t="s">
        <v>10</v>
      </c>
      <c r="E792" t="s">
        <v>8</v>
      </c>
      <c r="F792" t="s">
        <v>12</v>
      </c>
      <c r="H792">
        <v>5.5</v>
      </c>
      <c r="I792">
        <v>2.2000000000000002</v>
      </c>
      <c r="J792" s="1">
        <v>12.2</v>
      </c>
      <c r="K792" s="1">
        <v>0</v>
      </c>
      <c r="L792" s="1">
        <v>0</v>
      </c>
      <c r="M792" s="1">
        <v>1.1000000000000001</v>
      </c>
      <c r="N792" s="1"/>
      <c r="O792" s="1">
        <v>0</v>
      </c>
      <c r="P792" s="1">
        <v>1.1000000000000001</v>
      </c>
      <c r="Q792" s="1">
        <v>1.1000000000000001</v>
      </c>
      <c r="R792" s="1">
        <v>1.1000000000000001</v>
      </c>
      <c r="S792" s="1">
        <v>1.1000000000000001</v>
      </c>
      <c r="T792" s="1">
        <v>0.2</v>
      </c>
      <c r="U792" s="1">
        <v>0.2</v>
      </c>
      <c r="V792" s="1">
        <v>0.1</v>
      </c>
      <c r="W792" s="1">
        <v>0</v>
      </c>
      <c r="X792" s="1">
        <v>0</v>
      </c>
      <c r="Y792" s="1">
        <v>0.1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1.1000000000000001</v>
      </c>
      <c r="AI792" s="1"/>
    </row>
    <row r="793" spans="1:35" x14ac:dyDescent="0.2">
      <c r="A793" t="s">
        <v>232</v>
      </c>
      <c r="B793" t="s">
        <v>231</v>
      </c>
      <c r="C793" t="s">
        <v>104</v>
      </c>
      <c r="D793" t="s">
        <v>10</v>
      </c>
      <c r="E793" t="s">
        <v>13</v>
      </c>
      <c r="F793" t="s">
        <v>14</v>
      </c>
      <c r="H793">
        <v>3</v>
      </c>
      <c r="I793">
        <v>9</v>
      </c>
      <c r="J793">
        <v>8.8000000000000007</v>
      </c>
      <c r="K793">
        <v>4</v>
      </c>
      <c r="L793">
        <v>0.1</v>
      </c>
      <c r="M793">
        <v>0.1</v>
      </c>
      <c r="O793">
        <v>0</v>
      </c>
      <c r="P793">
        <v>0.1</v>
      </c>
      <c r="Q793">
        <v>0.1</v>
      </c>
      <c r="R793">
        <v>0.1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0.1</v>
      </c>
    </row>
    <row r="794" spans="1:35" x14ac:dyDescent="0.2">
      <c r="A794" t="s">
        <v>232</v>
      </c>
      <c r="B794" t="s">
        <v>231</v>
      </c>
      <c r="C794" t="s">
        <v>104</v>
      </c>
      <c r="D794" t="s">
        <v>15</v>
      </c>
      <c r="E794" t="s">
        <v>6</v>
      </c>
      <c r="F794" t="s">
        <v>16</v>
      </c>
      <c r="H794">
        <v>0</v>
      </c>
      <c r="I794">
        <v>0</v>
      </c>
      <c r="J794">
        <v>11.3</v>
      </c>
      <c r="M794">
        <v>0</v>
      </c>
      <c r="N794">
        <v>0</v>
      </c>
      <c r="O794">
        <v>0</v>
      </c>
      <c r="P794">
        <v>18.7</v>
      </c>
      <c r="Q794">
        <v>18.100000000000001</v>
      </c>
      <c r="R794">
        <v>20.5</v>
      </c>
      <c r="S794">
        <v>21.2</v>
      </c>
      <c r="T794">
        <v>21.2</v>
      </c>
      <c r="U794">
        <v>1.9</v>
      </c>
      <c r="V794">
        <v>5.4</v>
      </c>
      <c r="W794">
        <v>40.700000000000003</v>
      </c>
      <c r="X794">
        <v>31.9</v>
      </c>
      <c r="Y794">
        <v>49.8</v>
      </c>
      <c r="Z794">
        <v>33.200000000000003</v>
      </c>
      <c r="AA794">
        <v>50.9</v>
      </c>
      <c r="AB794">
        <v>68</v>
      </c>
      <c r="AC794">
        <v>51.4</v>
      </c>
      <c r="AD794">
        <v>78.8</v>
      </c>
      <c r="AE794">
        <v>68.84</v>
      </c>
      <c r="AF794">
        <v>49.41</v>
      </c>
      <c r="AG794">
        <v>59.7</v>
      </c>
    </row>
    <row r="795" spans="1:35" x14ac:dyDescent="0.2">
      <c r="A795" t="s">
        <v>232</v>
      </c>
      <c r="B795" t="s">
        <v>231</v>
      </c>
      <c r="C795" t="s">
        <v>104</v>
      </c>
      <c r="D795" t="s">
        <v>15</v>
      </c>
      <c r="E795" t="s">
        <v>8</v>
      </c>
      <c r="F795" t="s">
        <v>17</v>
      </c>
      <c r="H795">
        <v>0</v>
      </c>
      <c r="I795">
        <v>0</v>
      </c>
      <c r="J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5" x14ac:dyDescent="0.2">
      <c r="A796" t="s">
        <v>232</v>
      </c>
      <c r="B796" t="s">
        <v>231</v>
      </c>
      <c r="C796" t="s">
        <v>104</v>
      </c>
      <c r="D796" t="s">
        <v>15</v>
      </c>
      <c r="E796" t="s">
        <v>13</v>
      </c>
      <c r="F796" t="s">
        <v>18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5" x14ac:dyDescent="0.2">
      <c r="A797" t="s">
        <v>232</v>
      </c>
      <c r="B797" t="s">
        <v>231</v>
      </c>
      <c r="C797" t="s">
        <v>104</v>
      </c>
      <c r="D797" t="s">
        <v>19</v>
      </c>
      <c r="E797" t="s">
        <v>6</v>
      </c>
      <c r="F797" t="s">
        <v>20</v>
      </c>
      <c r="J797">
        <v>132.6</v>
      </c>
      <c r="K797">
        <v>262.2</v>
      </c>
      <c r="L797">
        <v>225.6</v>
      </c>
      <c r="M797">
        <v>530.4</v>
      </c>
      <c r="N797">
        <v>778.8</v>
      </c>
      <c r="O797">
        <v>651</v>
      </c>
      <c r="P797">
        <v>399</v>
      </c>
      <c r="Q797">
        <v>960</v>
      </c>
      <c r="R797">
        <v>409.2</v>
      </c>
      <c r="S797">
        <v>870.2</v>
      </c>
      <c r="T797">
        <v>1621.4</v>
      </c>
      <c r="U797">
        <v>387</v>
      </c>
      <c r="V797">
        <v>697.2</v>
      </c>
      <c r="W797">
        <v>691.2</v>
      </c>
      <c r="X797">
        <v>524.79999999999995</v>
      </c>
      <c r="Y797">
        <v>383.8</v>
      </c>
      <c r="Z797">
        <v>263.8</v>
      </c>
      <c r="AA797">
        <v>161.80000000000001</v>
      </c>
      <c r="AB797">
        <v>108.4</v>
      </c>
      <c r="AC797">
        <v>80.900000000000006</v>
      </c>
      <c r="AD797">
        <v>50.9</v>
      </c>
      <c r="AE797">
        <v>22</v>
      </c>
      <c r="AF797">
        <v>0</v>
      </c>
      <c r="AG797">
        <v>697.2</v>
      </c>
    </row>
    <row r="798" spans="1:35" x14ac:dyDescent="0.2">
      <c r="A798" t="s">
        <v>232</v>
      </c>
      <c r="B798" t="s">
        <v>231</v>
      </c>
      <c r="C798" t="s">
        <v>105</v>
      </c>
      <c r="D798" t="s">
        <v>5</v>
      </c>
      <c r="E798" t="s">
        <v>6</v>
      </c>
      <c r="F798" t="s">
        <v>7</v>
      </c>
      <c r="G798">
        <v>55.5</v>
      </c>
      <c r="H798">
        <v>18.100000000000001</v>
      </c>
      <c r="M798">
        <v>18.100000000000001</v>
      </c>
      <c r="N798">
        <v>20.3</v>
      </c>
      <c r="O798">
        <v>21.7</v>
      </c>
      <c r="P798">
        <v>12.7</v>
      </c>
      <c r="Q798">
        <v>3.2</v>
      </c>
      <c r="R798">
        <v>13.8</v>
      </c>
      <c r="S798">
        <v>9.9</v>
      </c>
      <c r="T798">
        <v>8.4</v>
      </c>
      <c r="U798">
        <v>9.9</v>
      </c>
      <c r="V798">
        <v>1.7</v>
      </c>
      <c r="W798">
        <v>1.6</v>
      </c>
      <c r="X798">
        <v>1.2</v>
      </c>
      <c r="Y798">
        <v>2.7</v>
      </c>
      <c r="Z798">
        <v>2.2999999999999998</v>
      </c>
      <c r="AA798">
        <v>2.2999999999999998</v>
      </c>
      <c r="AB798">
        <v>1.2</v>
      </c>
      <c r="AC798">
        <v>0</v>
      </c>
      <c r="AD798">
        <v>0</v>
      </c>
      <c r="AE798">
        <v>0</v>
      </c>
      <c r="AF798">
        <v>0</v>
      </c>
      <c r="AG798">
        <v>18.2</v>
      </c>
    </row>
    <row r="799" spans="1:35" x14ac:dyDescent="0.2">
      <c r="A799" t="s">
        <v>232</v>
      </c>
      <c r="B799" t="s">
        <v>231</v>
      </c>
      <c r="C799" t="s">
        <v>105</v>
      </c>
      <c r="D799" t="s">
        <v>5</v>
      </c>
      <c r="E799" t="s">
        <v>8</v>
      </c>
      <c r="F799" t="s">
        <v>9</v>
      </c>
      <c r="G799">
        <v>30</v>
      </c>
      <c r="M799">
        <v>4.9000000000000004</v>
      </c>
      <c r="N799">
        <v>1.4</v>
      </c>
      <c r="O799">
        <v>1.4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0.9</v>
      </c>
    </row>
    <row r="800" spans="1:35" x14ac:dyDescent="0.2">
      <c r="A800" t="s">
        <v>232</v>
      </c>
      <c r="B800" t="s">
        <v>231</v>
      </c>
      <c r="C800" t="s">
        <v>105</v>
      </c>
      <c r="D800" t="s">
        <v>10</v>
      </c>
      <c r="E800" t="s">
        <v>6</v>
      </c>
      <c r="F800" t="s">
        <v>11</v>
      </c>
      <c r="H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2">
      <c r="A801" t="s">
        <v>232</v>
      </c>
      <c r="B801" t="s">
        <v>231</v>
      </c>
      <c r="C801" t="s">
        <v>105</v>
      </c>
      <c r="D801" t="s">
        <v>10</v>
      </c>
      <c r="E801" t="s">
        <v>8</v>
      </c>
      <c r="F801" t="s">
        <v>12</v>
      </c>
      <c r="H801">
        <v>0.1</v>
      </c>
      <c r="M801">
        <v>0</v>
      </c>
      <c r="N801">
        <v>0</v>
      </c>
      <c r="O801">
        <v>16.5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x14ac:dyDescent="0.2">
      <c r="A802" t="s">
        <v>232</v>
      </c>
      <c r="B802" t="s">
        <v>231</v>
      </c>
      <c r="C802" t="s">
        <v>105</v>
      </c>
      <c r="D802" t="s">
        <v>10</v>
      </c>
      <c r="E802" t="s">
        <v>13</v>
      </c>
      <c r="F802" t="s">
        <v>14</v>
      </c>
      <c r="H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 s="1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 s="1">
        <v>0</v>
      </c>
    </row>
    <row r="803" spans="1:33" x14ac:dyDescent="0.2">
      <c r="A803" t="s">
        <v>232</v>
      </c>
      <c r="B803" t="s">
        <v>231</v>
      </c>
      <c r="C803" t="s">
        <v>105</v>
      </c>
      <c r="D803" t="s">
        <v>15</v>
      </c>
      <c r="E803" t="s">
        <v>6</v>
      </c>
      <c r="F803" t="s">
        <v>16</v>
      </c>
      <c r="H803">
        <v>2</v>
      </c>
      <c r="M803">
        <v>1.4</v>
      </c>
      <c r="N803">
        <v>1.4</v>
      </c>
      <c r="O803">
        <v>0.1</v>
      </c>
      <c r="P803">
        <v>1.5</v>
      </c>
      <c r="Q803">
        <v>0.1</v>
      </c>
      <c r="R803">
        <v>1.9</v>
      </c>
      <c r="S803">
        <v>0.5</v>
      </c>
      <c r="T803">
        <v>0.5</v>
      </c>
      <c r="U803">
        <v>0</v>
      </c>
      <c r="V803">
        <v>0.4</v>
      </c>
      <c r="W803">
        <v>0.3</v>
      </c>
      <c r="X803">
        <v>5.2</v>
      </c>
      <c r="Y803">
        <v>5.8</v>
      </c>
      <c r="Z803">
        <v>6.5</v>
      </c>
      <c r="AA803">
        <v>7.3</v>
      </c>
      <c r="AB803">
        <v>4.3</v>
      </c>
      <c r="AC803">
        <v>8.6999999999999993</v>
      </c>
      <c r="AD803">
        <v>8.4</v>
      </c>
      <c r="AE803">
        <v>8.17</v>
      </c>
      <c r="AF803">
        <v>8.25</v>
      </c>
      <c r="AG803">
        <v>6.5</v>
      </c>
    </row>
    <row r="804" spans="1:33" x14ac:dyDescent="0.2">
      <c r="A804" t="s">
        <v>232</v>
      </c>
      <c r="B804" t="s">
        <v>231</v>
      </c>
      <c r="C804" t="s">
        <v>105</v>
      </c>
      <c r="D804" t="s">
        <v>15</v>
      </c>
      <c r="E804" t="s">
        <v>8</v>
      </c>
      <c r="F804" t="s">
        <v>17</v>
      </c>
      <c r="H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2">
      <c r="A805" t="s">
        <v>232</v>
      </c>
      <c r="B805" t="s">
        <v>231</v>
      </c>
      <c r="C805" t="s">
        <v>105</v>
      </c>
      <c r="D805" t="s">
        <v>15</v>
      </c>
      <c r="E805" t="s">
        <v>13</v>
      </c>
      <c r="F805" t="s">
        <v>18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2">
      <c r="A806" t="s">
        <v>232</v>
      </c>
      <c r="B806" t="s">
        <v>231</v>
      </c>
      <c r="C806" t="s">
        <v>105</v>
      </c>
      <c r="D806" t="s">
        <v>19</v>
      </c>
      <c r="E806" t="s">
        <v>6</v>
      </c>
      <c r="F806" t="s">
        <v>20</v>
      </c>
      <c r="J806" s="1">
        <v>4.3</v>
      </c>
      <c r="K806" s="1"/>
      <c r="M806">
        <v>5.7</v>
      </c>
      <c r="N806">
        <v>4.8</v>
      </c>
      <c r="O806">
        <v>2.7</v>
      </c>
      <c r="P806">
        <v>6</v>
      </c>
      <c r="Q806">
        <v>0</v>
      </c>
      <c r="R806">
        <v>0</v>
      </c>
      <c r="S806">
        <v>8.4</v>
      </c>
      <c r="T806">
        <v>8.4</v>
      </c>
      <c r="U806">
        <v>4.5</v>
      </c>
      <c r="V806">
        <v>1</v>
      </c>
      <c r="W806">
        <v>1.1000000000000001</v>
      </c>
      <c r="X806">
        <v>0.9</v>
      </c>
      <c r="Y806">
        <v>0.5</v>
      </c>
      <c r="Z806">
        <v>0.4</v>
      </c>
      <c r="AA806">
        <v>0.4</v>
      </c>
      <c r="AB806">
        <v>0</v>
      </c>
      <c r="AC806">
        <v>0.9</v>
      </c>
      <c r="AD806">
        <v>0</v>
      </c>
      <c r="AE806">
        <v>0</v>
      </c>
      <c r="AF806">
        <v>0</v>
      </c>
      <c r="AG806">
        <v>3.4</v>
      </c>
    </row>
    <row r="807" spans="1:33" x14ac:dyDescent="0.2">
      <c r="A807" t="s">
        <v>232</v>
      </c>
      <c r="B807" t="s">
        <v>231</v>
      </c>
      <c r="C807" t="s">
        <v>106</v>
      </c>
      <c r="D807" t="s">
        <v>5</v>
      </c>
      <c r="E807" t="s">
        <v>6</v>
      </c>
      <c r="F807" t="s">
        <v>7</v>
      </c>
      <c r="G807">
        <v>1.4</v>
      </c>
      <c r="J807">
        <v>0</v>
      </c>
      <c r="K807">
        <v>16.399999999999999</v>
      </c>
      <c r="M807">
        <v>2.1</v>
      </c>
      <c r="N807">
        <v>49.5</v>
      </c>
      <c r="O807">
        <v>58.6</v>
      </c>
      <c r="P807">
        <v>54.8</v>
      </c>
      <c r="Q807">
        <v>52.3</v>
      </c>
      <c r="R807">
        <v>30.7</v>
      </c>
      <c r="S807">
        <v>26.3</v>
      </c>
      <c r="T807">
        <v>39.4</v>
      </c>
      <c r="U807">
        <v>43.5</v>
      </c>
      <c r="V807">
        <v>51.6</v>
      </c>
      <c r="W807">
        <v>29.6</v>
      </c>
      <c r="X807">
        <v>14.8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G807">
        <v>54.3</v>
      </c>
    </row>
    <row r="808" spans="1:33" x14ac:dyDescent="0.2">
      <c r="A808" t="s">
        <v>232</v>
      </c>
      <c r="B808" t="s">
        <v>231</v>
      </c>
      <c r="C808" t="s">
        <v>106</v>
      </c>
      <c r="D808" t="s">
        <v>5</v>
      </c>
      <c r="E808" t="s">
        <v>8</v>
      </c>
      <c r="F808" t="s">
        <v>9</v>
      </c>
      <c r="G808">
        <v>27.7</v>
      </c>
      <c r="J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G808">
        <v>0</v>
      </c>
    </row>
    <row r="809" spans="1:33" x14ac:dyDescent="0.2">
      <c r="A809" t="s">
        <v>232</v>
      </c>
      <c r="B809" t="s">
        <v>231</v>
      </c>
      <c r="C809" t="s">
        <v>106</v>
      </c>
      <c r="D809" t="s">
        <v>10</v>
      </c>
      <c r="E809" t="s">
        <v>6</v>
      </c>
      <c r="F809" t="s">
        <v>11</v>
      </c>
      <c r="H809">
        <v>0</v>
      </c>
      <c r="J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G809">
        <v>0</v>
      </c>
    </row>
    <row r="810" spans="1:33" x14ac:dyDescent="0.2">
      <c r="A810" t="s">
        <v>232</v>
      </c>
      <c r="B810" t="s">
        <v>231</v>
      </c>
      <c r="C810" t="s">
        <v>106</v>
      </c>
      <c r="D810" t="s">
        <v>10</v>
      </c>
      <c r="E810" t="s">
        <v>8</v>
      </c>
      <c r="F810" t="s">
        <v>12</v>
      </c>
      <c r="H810">
        <v>0.7</v>
      </c>
      <c r="J810">
        <v>0</v>
      </c>
      <c r="K810">
        <v>0</v>
      </c>
      <c r="M810">
        <v>0</v>
      </c>
      <c r="N810">
        <v>0.1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G810">
        <v>0</v>
      </c>
    </row>
    <row r="811" spans="1:33" x14ac:dyDescent="0.2">
      <c r="A811" t="s">
        <v>232</v>
      </c>
      <c r="B811" t="s">
        <v>231</v>
      </c>
      <c r="C811" t="s">
        <v>106</v>
      </c>
      <c r="D811" t="s">
        <v>10</v>
      </c>
      <c r="E811" t="s">
        <v>13</v>
      </c>
      <c r="F811" t="s">
        <v>14</v>
      </c>
      <c r="H811">
        <v>0</v>
      </c>
      <c r="J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G811">
        <v>0</v>
      </c>
    </row>
    <row r="812" spans="1:33" x14ac:dyDescent="0.2">
      <c r="A812" t="s">
        <v>232</v>
      </c>
      <c r="B812" t="s">
        <v>231</v>
      </c>
      <c r="C812" t="s">
        <v>106</v>
      </c>
      <c r="D812" t="s">
        <v>15</v>
      </c>
      <c r="E812" t="s">
        <v>6</v>
      </c>
      <c r="F812" t="s">
        <v>16</v>
      </c>
      <c r="H812">
        <v>0</v>
      </c>
      <c r="J812">
        <v>0</v>
      </c>
      <c r="K812">
        <v>0.2</v>
      </c>
      <c r="M812">
        <v>1.3</v>
      </c>
      <c r="N812">
        <v>1.6</v>
      </c>
      <c r="O812">
        <v>3.6</v>
      </c>
      <c r="P812">
        <v>2.6</v>
      </c>
      <c r="Q812">
        <v>3</v>
      </c>
      <c r="R812">
        <v>0.9</v>
      </c>
      <c r="S812">
        <v>0.3</v>
      </c>
      <c r="T812">
        <v>0</v>
      </c>
      <c r="U812">
        <v>2.2000000000000002</v>
      </c>
      <c r="V812">
        <v>2.1</v>
      </c>
      <c r="W812">
        <v>3.4</v>
      </c>
      <c r="X812">
        <v>0.2</v>
      </c>
      <c r="Y812">
        <v>1.3</v>
      </c>
      <c r="Z812">
        <v>2.4</v>
      </c>
      <c r="AA812">
        <v>2</v>
      </c>
      <c r="AB812">
        <v>4.0999999999999996</v>
      </c>
      <c r="AC812">
        <v>4.5</v>
      </c>
      <c r="AD812">
        <v>5.75</v>
      </c>
      <c r="AE812">
        <v>9.66</v>
      </c>
      <c r="AG812">
        <v>4.3</v>
      </c>
    </row>
    <row r="813" spans="1:33" x14ac:dyDescent="0.2">
      <c r="A813" t="s">
        <v>232</v>
      </c>
      <c r="B813" t="s">
        <v>231</v>
      </c>
      <c r="C813" t="s">
        <v>106</v>
      </c>
      <c r="D813" t="s">
        <v>15</v>
      </c>
      <c r="E813" t="s">
        <v>8</v>
      </c>
      <c r="F813" t="s">
        <v>17</v>
      </c>
      <c r="H813">
        <v>0</v>
      </c>
      <c r="J813">
        <v>0</v>
      </c>
      <c r="K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G813">
        <v>0</v>
      </c>
    </row>
    <row r="814" spans="1:33" x14ac:dyDescent="0.2">
      <c r="A814" t="s">
        <v>232</v>
      </c>
      <c r="B814" t="s">
        <v>231</v>
      </c>
      <c r="C814" t="s">
        <v>106</v>
      </c>
      <c r="D814" t="s">
        <v>15</v>
      </c>
      <c r="E814" t="s">
        <v>13</v>
      </c>
      <c r="F814" t="s">
        <v>18</v>
      </c>
      <c r="J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G814">
        <v>0</v>
      </c>
    </row>
    <row r="815" spans="1:33" x14ac:dyDescent="0.2">
      <c r="A815" t="s">
        <v>232</v>
      </c>
      <c r="B815" t="s">
        <v>231</v>
      </c>
      <c r="C815" t="s">
        <v>106</v>
      </c>
      <c r="D815" t="s">
        <v>19</v>
      </c>
      <c r="E815" t="s">
        <v>6</v>
      </c>
      <c r="F815" t="s">
        <v>20</v>
      </c>
      <c r="J815">
        <v>0</v>
      </c>
      <c r="M815">
        <v>0</v>
      </c>
      <c r="N815">
        <v>0</v>
      </c>
      <c r="O815">
        <v>13.5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G815">
        <v>3.4</v>
      </c>
    </row>
    <row r="816" spans="1:33" x14ac:dyDescent="0.2">
      <c r="A816" t="s">
        <v>232</v>
      </c>
      <c r="B816" t="s">
        <v>231</v>
      </c>
      <c r="C816" t="s">
        <v>107</v>
      </c>
      <c r="D816" t="s">
        <v>5</v>
      </c>
      <c r="E816" t="s">
        <v>6</v>
      </c>
      <c r="F816" t="s">
        <v>7</v>
      </c>
      <c r="G816">
        <v>17.600000000000001</v>
      </c>
      <c r="H816">
        <v>20.5</v>
      </c>
      <c r="L816">
        <v>33.799999999999997</v>
      </c>
      <c r="M816">
        <v>34.6</v>
      </c>
      <c r="N816">
        <v>27.1</v>
      </c>
      <c r="O816">
        <v>19.3</v>
      </c>
      <c r="P816">
        <v>19.3</v>
      </c>
      <c r="Q816">
        <v>16.399999999999999</v>
      </c>
      <c r="R816">
        <v>16.8</v>
      </c>
      <c r="S816">
        <v>22.1</v>
      </c>
      <c r="T816">
        <v>24</v>
      </c>
      <c r="U816">
        <v>20</v>
      </c>
      <c r="V816">
        <v>17.2</v>
      </c>
      <c r="W816">
        <v>7.7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21.9</v>
      </c>
    </row>
    <row r="817" spans="1:33" x14ac:dyDescent="0.2">
      <c r="A817" t="s">
        <v>232</v>
      </c>
      <c r="B817" t="s">
        <v>231</v>
      </c>
      <c r="C817" t="s">
        <v>107</v>
      </c>
      <c r="D817" t="s">
        <v>5</v>
      </c>
      <c r="E817" t="s">
        <v>8</v>
      </c>
      <c r="F817" t="s">
        <v>9</v>
      </c>
      <c r="G817">
        <v>7.4</v>
      </c>
      <c r="L817">
        <v>9.9</v>
      </c>
      <c r="M817">
        <v>11.2</v>
      </c>
      <c r="N817">
        <v>10.199999999999999</v>
      </c>
      <c r="O817">
        <v>7.3</v>
      </c>
      <c r="P817">
        <v>7.3</v>
      </c>
      <c r="Q817">
        <v>6.7</v>
      </c>
      <c r="R817">
        <v>7.7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8.3000000000000007</v>
      </c>
    </row>
    <row r="818" spans="1:33" x14ac:dyDescent="0.2">
      <c r="A818" t="s">
        <v>232</v>
      </c>
      <c r="B818" t="s">
        <v>231</v>
      </c>
      <c r="C818" t="s">
        <v>107</v>
      </c>
      <c r="D818" t="s">
        <v>10</v>
      </c>
      <c r="E818" t="s">
        <v>6</v>
      </c>
      <c r="F818" t="s">
        <v>11</v>
      </c>
      <c r="H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2">
      <c r="A819" t="s">
        <v>232</v>
      </c>
      <c r="B819" t="s">
        <v>231</v>
      </c>
      <c r="C819" t="s">
        <v>107</v>
      </c>
      <c r="D819" t="s">
        <v>10</v>
      </c>
      <c r="E819" t="s">
        <v>8</v>
      </c>
      <c r="F819" t="s">
        <v>12</v>
      </c>
      <c r="H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2">
      <c r="A820" t="s">
        <v>232</v>
      </c>
      <c r="B820" t="s">
        <v>231</v>
      </c>
      <c r="C820" t="s">
        <v>107</v>
      </c>
      <c r="D820" t="s">
        <v>10</v>
      </c>
      <c r="E820" t="s">
        <v>13</v>
      </c>
      <c r="F820" t="s">
        <v>14</v>
      </c>
      <c r="H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2">
      <c r="A821" t="s">
        <v>232</v>
      </c>
      <c r="B821" t="s">
        <v>231</v>
      </c>
      <c r="C821" t="s">
        <v>107</v>
      </c>
      <c r="D821" t="s">
        <v>15</v>
      </c>
      <c r="E821" t="s">
        <v>6</v>
      </c>
      <c r="F821" t="s">
        <v>16</v>
      </c>
      <c r="H821">
        <v>0.5</v>
      </c>
      <c r="L821">
        <v>0</v>
      </c>
      <c r="M821">
        <v>4.2</v>
      </c>
      <c r="N821">
        <v>4.5</v>
      </c>
      <c r="O821">
        <v>6.7</v>
      </c>
      <c r="P821">
        <v>6.7</v>
      </c>
      <c r="Q821">
        <v>7.6</v>
      </c>
      <c r="R821">
        <v>7.6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11.8</v>
      </c>
      <c r="AA821">
        <v>5.8</v>
      </c>
      <c r="AB821">
        <v>6</v>
      </c>
      <c r="AC821">
        <v>10.7</v>
      </c>
      <c r="AD821">
        <v>9.9499999999999993</v>
      </c>
      <c r="AE821">
        <v>4.76</v>
      </c>
      <c r="AF821">
        <v>7.02</v>
      </c>
      <c r="AG821">
        <v>8.4</v>
      </c>
    </row>
    <row r="822" spans="1:33" x14ac:dyDescent="0.2">
      <c r="A822" t="s">
        <v>232</v>
      </c>
      <c r="B822" t="s">
        <v>231</v>
      </c>
      <c r="C822" t="s">
        <v>107</v>
      </c>
      <c r="D822" t="s">
        <v>15</v>
      </c>
      <c r="E822" t="s">
        <v>8</v>
      </c>
      <c r="F822" t="s">
        <v>17</v>
      </c>
      <c r="H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2">
      <c r="A823" t="s">
        <v>232</v>
      </c>
      <c r="B823" t="s">
        <v>231</v>
      </c>
      <c r="C823" t="s">
        <v>107</v>
      </c>
      <c r="D823" t="s">
        <v>15</v>
      </c>
      <c r="E823" t="s">
        <v>13</v>
      </c>
      <c r="F823" t="s">
        <v>18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2">
      <c r="A824" t="s">
        <v>232</v>
      </c>
      <c r="B824" t="s">
        <v>231</v>
      </c>
      <c r="C824" t="s">
        <v>107</v>
      </c>
      <c r="D824" t="s">
        <v>19</v>
      </c>
      <c r="E824" t="s">
        <v>6</v>
      </c>
      <c r="F824" t="s">
        <v>20</v>
      </c>
      <c r="J824">
        <v>0</v>
      </c>
      <c r="N824">
        <v>0.6</v>
      </c>
      <c r="O824">
        <v>0.6</v>
      </c>
      <c r="P824">
        <v>1.2</v>
      </c>
      <c r="Q824">
        <v>0.6</v>
      </c>
      <c r="R824">
        <v>0.6</v>
      </c>
      <c r="S824">
        <v>1.8</v>
      </c>
      <c r="T824">
        <v>0.6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0.8</v>
      </c>
    </row>
    <row r="825" spans="1:33" x14ac:dyDescent="0.2">
      <c r="A825" t="s">
        <v>232</v>
      </c>
      <c r="B825" t="s">
        <v>231</v>
      </c>
      <c r="C825" t="s">
        <v>108</v>
      </c>
      <c r="D825" t="s">
        <v>5</v>
      </c>
      <c r="E825" t="s">
        <v>6</v>
      </c>
      <c r="F825" t="s">
        <v>7</v>
      </c>
      <c r="G825">
        <v>0.6</v>
      </c>
      <c r="N825">
        <v>0.6</v>
      </c>
      <c r="O825">
        <v>0.5</v>
      </c>
      <c r="P825">
        <v>0.5</v>
      </c>
      <c r="Q825">
        <v>0.5</v>
      </c>
      <c r="R825">
        <v>0.4</v>
      </c>
      <c r="S825">
        <v>0.4</v>
      </c>
      <c r="T825">
        <v>0.4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0.5</v>
      </c>
    </row>
    <row r="826" spans="1:33" x14ac:dyDescent="0.2">
      <c r="A826" t="s">
        <v>232</v>
      </c>
      <c r="B826" t="s">
        <v>231</v>
      </c>
      <c r="C826" t="s">
        <v>108</v>
      </c>
      <c r="D826" t="s">
        <v>5</v>
      </c>
      <c r="E826" t="s">
        <v>8</v>
      </c>
      <c r="F826" t="s">
        <v>9</v>
      </c>
      <c r="G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2">
      <c r="A827" t="s">
        <v>232</v>
      </c>
      <c r="B827" t="s">
        <v>231</v>
      </c>
      <c r="C827" t="s">
        <v>108</v>
      </c>
      <c r="D827" t="s">
        <v>10</v>
      </c>
      <c r="E827" t="s">
        <v>6</v>
      </c>
      <c r="F827" t="s">
        <v>11</v>
      </c>
      <c r="G827">
        <v>0</v>
      </c>
      <c r="H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2">
      <c r="A828" t="s">
        <v>232</v>
      </c>
      <c r="B828" t="s">
        <v>231</v>
      </c>
      <c r="C828" t="s">
        <v>108</v>
      </c>
      <c r="D828" t="s">
        <v>10</v>
      </c>
      <c r="E828" t="s">
        <v>8</v>
      </c>
      <c r="F828" t="s">
        <v>12</v>
      </c>
      <c r="G828">
        <v>0</v>
      </c>
      <c r="H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2">
      <c r="A829" t="s">
        <v>232</v>
      </c>
      <c r="B829" t="s">
        <v>231</v>
      </c>
      <c r="C829" t="s">
        <v>108</v>
      </c>
      <c r="D829" t="s">
        <v>10</v>
      </c>
      <c r="E829" t="s">
        <v>13</v>
      </c>
      <c r="F829" t="s">
        <v>14</v>
      </c>
      <c r="G829">
        <v>0</v>
      </c>
      <c r="H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2">
      <c r="A830" t="s">
        <v>232</v>
      </c>
      <c r="B830" t="s">
        <v>231</v>
      </c>
      <c r="C830" t="s">
        <v>108</v>
      </c>
      <c r="D830" t="s">
        <v>15</v>
      </c>
      <c r="E830" t="s">
        <v>6</v>
      </c>
      <c r="F830" t="s">
        <v>16</v>
      </c>
      <c r="G830">
        <v>0</v>
      </c>
      <c r="H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0.01</v>
      </c>
      <c r="AE830">
        <v>0.01</v>
      </c>
      <c r="AF830">
        <v>0</v>
      </c>
      <c r="AG830">
        <v>0</v>
      </c>
    </row>
    <row r="831" spans="1:33" x14ac:dyDescent="0.2">
      <c r="A831" t="s">
        <v>232</v>
      </c>
      <c r="B831" t="s">
        <v>231</v>
      </c>
      <c r="C831" t="s">
        <v>108</v>
      </c>
      <c r="D831" t="s">
        <v>15</v>
      </c>
      <c r="E831" t="s">
        <v>8</v>
      </c>
      <c r="F831" t="s">
        <v>17</v>
      </c>
      <c r="G831">
        <v>0</v>
      </c>
      <c r="H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2">
      <c r="A832" t="s">
        <v>232</v>
      </c>
      <c r="B832" t="s">
        <v>231</v>
      </c>
      <c r="C832" t="s">
        <v>108</v>
      </c>
      <c r="D832" t="s">
        <v>15</v>
      </c>
      <c r="E832" t="s">
        <v>13</v>
      </c>
      <c r="F832" t="s">
        <v>18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2">
      <c r="A833" t="s">
        <v>232</v>
      </c>
      <c r="B833" t="s">
        <v>231</v>
      </c>
      <c r="C833" t="s">
        <v>108</v>
      </c>
      <c r="D833" t="s">
        <v>19</v>
      </c>
      <c r="E833" t="s">
        <v>6</v>
      </c>
      <c r="F833" t="s">
        <v>20</v>
      </c>
      <c r="G833">
        <v>0</v>
      </c>
      <c r="J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2">
      <c r="A834" t="s">
        <v>232</v>
      </c>
      <c r="B834" t="s">
        <v>231</v>
      </c>
      <c r="C834" t="s">
        <v>109</v>
      </c>
      <c r="D834" t="s">
        <v>5</v>
      </c>
      <c r="E834" t="s">
        <v>6</v>
      </c>
      <c r="F834" t="s">
        <v>7</v>
      </c>
      <c r="G834">
        <v>25</v>
      </c>
      <c r="H834">
        <v>25</v>
      </c>
      <c r="J834">
        <v>20</v>
      </c>
      <c r="K834">
        <v>20</v>
      </c>
      <c r="L834">
        <v>20</v>
      </c>
      <c r="M834">
        <v>20</v>
      </c>
      <c r="N834">
        <v>25</v>
      </c>
      <c r="O834">
        <v>27</v>
      </c>
      <c r="P834">
        <v>29</v>
      </c>
      <c r="Q834">
        <v>32.9</v>
      </c>
      <c r="R834">
        <v>25</v>
      </c>
      <c r="S834">
        <v>94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27</v>
      </c>
    </row>
    <row r="835" spans="1:33" x14ac:dyDescent="0.2">
      <c r="A835" t="s">
        <v>232</v>
      </c>
      <c r="B835" t="s">
        <v>231</v>
      </c>
      <c r="C835" t="s">
        <v>109</v>
      </c>
      <c r="D835" t="s">
        <v>5</v>
      </c>
      <c r="E835" t="s">
        <v>8</v>
      </c>
      <c r="F835" t="s">
        <v>9</v>
      </c>
      <c r="G835">
        <v>0</v>
      </c>
      <c r="H835">
        <v>0</v>
      </c>
      <c r="J835">
        <v>3</v>
      </c>
      <c r="K835">
        <v>3</v>
      </c>
      <c r="L835">
        <v>3</v>
      </c>
      <c r="M835" s="1">
        <v>3</v>
      </c>
      <c r="N835">
        <v>3</v>
      </c>
      <c r="O835">
        <v>3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2</v>
      </c>
    </row>
    <row r="836" spans="1:33" x14ac:dyDescent="0.2">
      <c r="A836" t="s">
        <v>232</v>
      </c>
      <c r="B836" t="s">
        <v>231</v>
      </c>
      <c r="C836" t="s">
        <v>109</v>
      </c>
      <c r="D836" t="s">
        <v>10</v>
      </c>
      <c r="E836" t="s">
        <v>6</v>
      </c>
      <c r="F836" t="s">
        <v>11</v>
      </c>
      <c r="H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2">
      <c r="A837" t="s">
        <v>232</v>
      </c>
      <c r="B837" t="s">
        <v>231</v>
      </c>
      <c r="C837" t="s">
        <v>109</v>
      </c>
      <c r="D837" t="s">
        <v>10</v>
      </c>
      <c r="E837" t="s">
        <v>8</v>
      </c>
      <c r="F837" t="s">
        <v>12</v>
      </c>
      <c r="H837">
        <v>0.9</v>
      </c>
      <c r="J837">
        <v>1.1000000000000001</v>
      </c>
      <c r="K837">
        <v>1.1000000000000001</v>
      </c>
      <c r="L837">
        <v>1.1000000000000001</v>
      </c>
      <c r="M837">
        <v>1.1000000000000001</v>
      </c>
      <c r="N837">
        <v>1.1000000000000001</v>
      </c>
      <c r="O837">
        <v>1.1000000000000001</v>
      </c>
      <c r="P837">
        <v>0.9</v>
      </c>
      <c r="Q837">
        <v>0.9</v>
      </c>
      <c r="R837">
        <v>0.9</v>
      </c>
      <c r="S837">
        <v>0.9</v>
      </c>
      <c r="T837">
        <v>0.9</v>
      </c>
      <c r="U837">
        <v>0.9</v>
      </c>
      <c r="V837">
        <v>0.9</v>
      </c>
      <c r="W837">
        <v>0.9</v>
      </c>
      <c r="X837">
        <v>0.1</v>
      </c>
      <c r="Y837">
        <v>0.1</v>
      </c>
      <c r="Z837">
        <v>0.1</v>
      </c>
      <c r="AA837">
        <v>0.1</v>
      </c>
      <c r="AB837">
        <v>0.1</v>
      </c>
      <c r="AC837">
        <v>0.1</v>
      </c>
      <c r="AD837">
        <v>0.1</v>
      </c>
      <c r="AE837">
        <v>0</v>
      </c>
      <c r="AF837">
        <v>0</v>
      </c>
      <c r="AG837">
        <v>0.9</v>
      </c>
    </row>
    <row r="838" spans="1:33" x14ac:dyDescent="0.2">
      <c r="A838" t="s">
        <v>232</v>
      </c>
      <c r="B838" t="s">
        <v>231</v>
      </c>
      <c r="C838" t="s">
        <v>109</v>
      </c>
      <c r="D838" t="s">
        <v>10</v>
      </c>
      <c r="E838" t="s">
        <v>13</v>
      </c>
      <c r="F838" t="s">
        <v>14</v>
      </c>
      <c r="H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2">
      <c r="A839" t="s">
        <v>232</v>
      </c>
      <c r="B839" t="s">
        <v>231</v>
      </c>
      <c r="C839" t="s">
        <v>109</v>
      </c>
      <c r="D839" t="s">
        <v>15</v>
      </c>
      <c r="E839" t="s">
        <v>6</v>
      </c>
      <c r="F839" t="s">
        <v>16</v>
      </c>
      <c r="H839">
        <v>1.3</v>
      </c>
      <c r="J839">
        <v>0.9</v>
      </c>
      <c r="K839">
        <v>0.9</v>
      </c>
      <c r="L839">
        <v>0.9</v>
      </c>
      <c r="M839">
        <v>0.9</v>
      </c>
      <c r="N839">
        <v>1</v>
      </c>
      <c r="O839">
        <v>1.2</v>
      </c>
      <c r="P839">
        <v>1.3</v>
      </c>
      <c r="Q839">
        <v>1.3</v>
      </c>
      <c r="R839">
        <v>1.3</v>
      </c>
      <c r="S839">
        <v>4.3</v>
      </c>
      <c r="T839">
        <v>1.7</v>
      </c>
      <c r="U839">
        <v>1.7</v>
      </c>
      <c r="V839">
        <v>0</v>
      </c>
      <c r="W839">
        <v>0</v>
      </c>
      <c r="X839">
        <v>0</v>
      </c>
      <c r="Y839">
        <v>1.1000000000000001</v>
      </c>
      <c r="Z839">
        <v>1.1000000000000001</v>
      </c>
      <c r="AA839">
        <v>1.3</v>
      </c>
      <c r="AB839">
        <v>1.1000000000000001</v>
      </c>
      <c r="AC839">
        <v>1.1000000000000001</v>
      </c>
      <c r="AD839">
        <v>1.1000000000000001</v>
      </c>
      <c r="AE839">
        <v>0.74</v>
      </c>
      <c r="AF839">
        <v>0.66</v>
      </c>
      <c r="AG839">
        <v>1.1000000000000001</v>
      </c>
    </row>
    <row r="840" spans="1:33" x14ac:dyDescent="0.2">
      <c r="A840" t="s">
        <v>232</v>
      </c>
      <c r="B840" t="s">
        <v>231</v>
      </c>
      <c r="C840" t="s">
        <v>109</v>
      </c>
      <c r="D840" t="s">
        <v>15</v>
      </c>
      <c r="E840" t="s">
        <v>8</v>
      </c>
      <c r="F840" t="s">
        <v>17</v>
      </c>
      <c r="H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2">
      <c r="A841" t="s">
        <v>232</v>
      </c>
      <c r="B841" t="s">
        <v>231</v>
      </c>
      <c r="C841" t="s">
        <v>109</v>
      </c>
      <c r="D841" t="s">
        <v>15</v>
      </c>
      <c r="E841" t="s">
        <v>13</v>
      </c>
      <c r="F841" t="s">
        <v>18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2">
      <c r="A842" t="s">
        <v>232</v>
      </c>
      <c r="B842" t="s">
        <v>231</v>
      </c>
      <c r="C842" t="s">
        <v>109</v>
      </c>
      <c r="D842" t="s">
        <v>19</v>
      </c>
      <c r="E842" t="s">
        <v>6</v>
      </c>
      <c r="F842" t="s">
        <v>20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2">
      <c r="A843" t="s">
        <v>232</v>
      </c>
      <c r="B843" t="s">
        <v>231</v>
      </c>
      <c r="C843" t="s">
        <v>110</v>
      </c>
      <c r="D843" t="s">
        <v>5</v>
      </c>
      <c r="E843" t="s">
        <v>6</v>
      </c>
      <c r="F843" t="s">
        <v>7</v>
      </c>
      <c r="G843">
        <v>86.5</v>
      </c>
      <c r="H843">
        <v>86.5</v>
      </c>
      <c r="I843">
        <v>86.5</v>
      </c>
      <c r="J843">
        <v>90</v>
      </c>
      <c r="K843">
        <v>94.5</v>
      </c>
      <c r="L843">
        <v>100</v>
      </c>
      <c r="M843">
        <v>105.5</v>
      </c>
      <c r="N843">
        <v>110</v>
      </c>
      <c r="O843">
        <v>82.7</v>
      </c>
      <c r="P843">
        <v>55.7</v>
      </c>
      <c r="Q843">
        <v>37.299999999999997</v>
      </c>
      <c r="R843">
        <v>52.6</v>
      </c>
      <c r="S843">
        <v>44.4</v>
      </c>
      <c r="T843">
        <v>35.200000000000003</v>
      </c>
      <c r="U843">
        <v>54.9</v>
      </c>
      <c r="V843">
        <v>29.9</v>
      </c>
      <c r="W843">
        <v>48.4</v>
      </c>
      <c r="X843">
        <v>36</v>
      </c>
      <c r="Y843">
        <v>27.6</v>
      </c>
      <c r="Z843">
        <v>3.7</v>
      </c>
      <c r="AA843">
        <v>0</v>
      </c>
      <c r="AB843">
        <v>2.6</v>
      </c>
      <c r="AC843">
        <v>0</v>
      </c>
      <c r="AD843">
        <v>0</v>
      </c>
      <c r="AE843">
        <v>0</v>
      </c>
      <c r="AF843">
        <v>0</v>
      </c>
      <c r="AG843">
        <v>82.8</v>
      </c>
    </row>
    <row r="844" spans="1:33" x14ac:dyDescent="0.2">
      <c r="A844" t="s">
        <v>232</v>
      </c>
      <c r="B844" t="s">
        <v>231</v>
      </c>
      <c r="C844" t="s">
        <v>110</v>
      </c>
      <c r="D844" t="s">
        <v>5</v>
      </c>
      <c r="E844" t="s">
        <v>8</v>
      </c>
      <c r="F844" t="s">
        <v>9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2">
      <c r="A845" t="s">
        <v>232</v>
      </c>
      <c r="B845" t="s">
        <v>231</v>
      </c>
      <c r="C845" t="s">
        <v>110</v>
      </c>
      <c r="D845" t="s">
        <v>10</v>
      </c>
      <c r="E845" t="s">
        <v>6</v>
      </c>
      <c r="F845" t="s">
        <v>11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2">
      <c r="A846" t="s">
        <v>232</v>
      </c>
      <c r="B846" t="s">
        <v>231</v>
      </c>
      <c r="C846" t="s">
        <v>110</v>
      </c>
      <c r="D846" t="s">
        <v>10</v>
      </c>
      <c r="E846" t="s">
        <v>8</v>
      </c>
      <c r="F846" t="s">
        <v>12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2">
      <c r="A847" t="s">
        <v>232</v>
      </c>
      <c r="B847" t="s">
        <v>231</v>
      </c>
      <c r="C847" t="s">
        <v>110</v>
      </c>
      <c r="D847" t="s">
        <v>10</v>
      </c>
      <c r="E847" t="s">
        <v>13</v>
      </c>
      <c r="F847" t="s">
        <v>14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2">
      <c r="A848" t="s">
        <v>232</v>
      </c>
      <c r="B848" t="s">
        <v>231</v>
      </c>
      <c r="C848" t="s">
        <v>110</v>
      </c>
      <c r="D848" t="s">
        <v>15</v>
      </c>
      <c r="E848" t="s">
        <v>6</v>
      </c>
      <c r="F848" t="s">
        <v>16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1.1000000000000001</v>
      </c>
      <c r="O848">
        <v>2.1</v>
      </c>
      <c r="P848">
        <v>3</v>
      </c>
      <c r="Q848">
        <v>3.7</v>
      </c>
      <c r="R848">
        <v>3.4</v>
      </c>
      <c r="S848">
        <v>0</v>
      </c>
      <c r="T848">
        <v>2</v>
      </c>
      <c r="U848">
        <v>1.8</v>
      </c>
      <c r="V848">
        <v>2.2999999999999998</v>
      </c>
      <c r="W848">
        <v>2.2000000000000002</v>
      </c>
      <c r="X848">
        <v>3.4</v>
      </c>
      <c r="Y848">
        <v>0.9</v>
      </c>
      <c r="Z848">
        <v>2.8</v>
      </c>
      <c r="AA848">
        <v>3.9</v>
      </c>
      <c r="AB848">
        <v>6</v>
      </c>
      <c r="AC848">
        <v>7.5</v>
      </c>
      <c r="AD848">
        <v>5.41</v>
      </c>
      <c r="AE848">
        <v>11.87</v>
      </c>
      <c r="AF848">
        <v>3.56</v>
      </c>
      <c r="AG848">
        <v>6.8</v>
      </c>
    </row>
    <row r="849" spans="1:33" x14ac:dyDescent="0.2">
      <c r="A849" t="s">
        <v>232</v>
      </c>
      <c r="B849" t="s">
        <v>231</v>
      </c>
      <c r="C849" t="s">
        <v>110</v>
      </c>
      <c r="D849" t="s">
        <v>15</v>
      </c>
      <c r="E849" t="s">
        <v>8</v>
      </c>
      <c r="F849" t="s">
        <v>17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2">
      <c r="A850" t="s">
        <v>232</v>
      </c>
      <c r="B850" t="s">
        <v>231</v>
      </c>
      <c r="C850" t="s">
        <v>110</v>
      </c>
      <c r="D850" t="s">
        <v>15</v>
      </c>
      <c r="E850" t="s">
        <v>13</v>
      </c>
      <c r="F850" t="s">
        <v>18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2">
      <c r="A851" t="s">
        <v>232</v>
      </c>
      <c r="B851" t="s">
        <v>231</v>
      </c>
      <c r="C851" t="s">
        <v>110</v>
      </c>
      <c r="D851" t="s">
        <v>19</v>
      </c>
      <c r="E851" t="s">
        <v>6</v>
      </c>
      <c r="F851" t="s">
        <v>20</v>
      </c>
      <c r="J851">
        <v>0</v>
      </c>
      <c r="M851">
        <v>0.1</v>
      </c>
      <c r="N851">
        <v>0</v>
      </c>
      <c r="O851">
        <v>1.7</v>
      </c>
      <c r="P851">
        <v>0</v>
      </c>
      <c r="Q851">
        <v>0</v>
      </c>
      <c r="R851">
        <v>2.1</v>
      </c>
      <c r="S851">
        <v>0</v>
      </c>
      <c r="T851">
        <v>0</v>
      </c>
      <c r="U851">
        <v>8.1999999999999993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0.4</v>
      </c>
    </row>
    <row r="852" spans="1:33" x14ac:dyDescent="0.2">
      <c r="A852" t="s">
        <v>232</v>
      </c>
      <c r="B852" t="s">
        <v>231</v>
      </c>
      <c r="C852" t="s">
        <v>111</v>
      </c>
      <c r="D852" t="s">
        <v>5</v>
      </c>
      <c r="E852" t="s">
        <v>6</v>
      </c>
      <c r="F852" t="s">
        <v>7</v>
      </c>
      <c r="G852">
        <v>15</v>
      </c>
      <c r="H852">
        <v>15.3</v>
      </c>
      <c r="I852">
        <v>16</v>
      </c>
      <c r="J852">
        <v>16.600000000000001</v>
      </c>
      <c r="K852">
        <v>17.8</v>
      </c>
      <c r="L852">
        <v>17.5</v>
      </c>
      <c r="M852">
        <v>17.5</v>
      </c>
      <c r="N852">
        <v>18.600000000000001</v>
      </c>
      <c r="O852">
        <v>18.100000000000001</v>
      </c>
      <c r="P852">
        <v>59.4</v>
      </c>
      <c r="Q852">
        <v>60.7</v>
      </c>
      <c r="R852">
        <v>58.3</v>
      </c>
      <c r="S852">
        <v>39.9</v>
      </c>
      <c r="T852">
        <v>29.1</v>
      </c>
      <c r="U852">
        <v>26.6</v>
      </c>
      <c r="V852">
        <v>24.5</v>
      </c>
      <c r="W852">
        <v>23</v>
      </c>
      <c r="X852">
        <v>15.1</v>
      </c>
      <c r="Y852">
        <v>15.9</v>
      </c>
      <c r="Z852">
        <v>4.3</v>
      </c>
      <c r="AA852">
        <v>2.9</v>
      </c>
      <c r="AB852">
        <v>1.7</v>
      </c>
      <c r="AC852">
        <v>0</v>
      </c>
      <c r="AD852">
        <v>0</v>
      </c>
      <c r="AE852">
        <v>0</v>
      </c>
      <c r="AF852">
        <v>0</v>
      </c>
      <c r="AG852">
        <v>32</v>
      </c>
    </row>
    <row r="853" spans="1:33" x14ac:dyDescent="0.2">
      <c r="A853" t="s">
        <v>232</v>
      </c>
      <c r="B853" t="s">
        <v>231</v>
      </c>
      <c r="C853" t="s">
        <v>111</v>
      </c>
      <c r="D853" t="s">
        <v>5</v>
      </c>
      <c r="E853" t="s">
        <v>8</v>
      </c>
      <c r="F853" t="s">
        <v>9</v>
      </c>
      <c r="G853">
        <v>0</v>
      </c>
      <c r="H853">
        <v>0</v>
      </c>
      <c r="I853">
        <v>0</v>
      </c>
      <c r="J853">
        <v>0.2</v>
      </c>
      <c r="K853">
        <v>0.4</v>
      </c>
      <c r="L853">
        <v>0.6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2">
      <c r="A854" t="s">
        <v>232</v>
      </c>
      <c r="B854" t="s">
        <v>231</v>
      </c>
      <c r="C854" t="s">
        <v>111</v>
      </c>
      <c r="D854" t="s">
        <v>10</v>
      </c>
      <c r="E854" t="s">
        <v>6</v>
      </c>
      <c r="F854" t="s">
        <v>11</v>
      </c>
      <c r="H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2">
      <c r="A855" t="s">
        <v>232</v>
      </c>
      <c r="B855" t="s">
        <v>231</v>
      </c>
      <c r="C855" t="s">
        <v>111</v>
      </c>
      <c r="D855" t="s">
        <v>10</v>
      </c>
      <c r="E855" t="s">
        <v>8</v>
      </c>
      <c r="F855" t="s">
        <v>12</v>
      </c>
      <c r="H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2">
      <c r="A856" t="s">
        <v>232</v>
      </c>
      <c r="B856" t="s">
        <v>231</v>
      </c>
      <c r="C856" t="s">
        <v>111</v>
      </c>
      <c r="D856" t="s">
        <v>10</v>
      </c>
      <c r="E856" t="s">
        <v>13</v>
      </c>
      <c r="F856" t="s">
        <v>14</v>
      </c>
      <c r="H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2">
      <c r="A857" t="s">
        <v>232</v>
      </c>
      <c r="B857" t="s">
        <v>231</v>
      </c>
      <c r="C857" t="s">
        <v>111</v>
      </c>
      <c r="D857" t="s">
        <v>15</v>
      </c>
      <c r="E857" t="s">
        <v>6</v>
      </c>
      <c r="F857" t="s">
        <v>16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1.7</v>
      </c>
      <c r="Q857">
        <v>1.6</v>
      </c>
      <c r="R857">
        <v>1.5</v>
      </c>
      <c r="S857">
        <v>1</v>
      </c>
      <c r="T857">
        <v>15.6</v>
      </c>
      <c r="U857">
        <v>15.8</v>
      </c>
      <c r="V857">
        <v>15.2</v>
      </c>
      <c r="W857">
        <v>15.5</v>
      </c>
      <c r="X857">
        <v>14.4</v>
      </c>
      <c r="Y857">
        <v>14.1</v>
      </c>
      <c r="Z857">
        <v>16.100000000000001</v>
      </c>
      <c r="AA857">
        <v>16</v>
      </c>
      <c r="AB857">
        <v>15.95</v>
      </c>
      <c r="AC857">
        <v>16</v>
      </c>
      <c r="AD857">
        <v>15.92</v>
      </c>
      <c r="AE857">
        <v>15.33</v>
      </c>
      <c r="AF857">
        <v>14.61</v>
      </c>
      <c r="AG857">
        <v>15.98</v>
      </c>
    </row>
    <row r="858" spans="1:33" x14ac:dyDescent="0.2">
      <c r="A858" t="s">
        <v>232</v>
      </c>
      <c r="B858" t="s">
        <v>231</v>
      </c>
      <c r="C858" t="s">
        <v>111</v>
      </c>
      <c r="D858" t="s">
        <v>15</v>
      </c>
      <c r="E858" t="s">
        <v>8</v>
      </c>
      <c r="F858" t="s">
        <v>17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2">
      <c r="A859" t="s">
        <v>232</v>
      </c>
      <c r="B859" t="s">
        <v>231</v>
      </c>
      <c r="C859" t="s">
        <v>111</v>
      </c>
      <c r="D859" t="s">
        <v>15</v>
      </c>
      <c r="E859" t="s">
        <v>13</v>
      </c>
      <c r="F859" t="s">
        <v>18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2">
      <c r="A860" t="s">
        <v>232</v>
      </c>
      <c r="B860" t="s">
        <v>231</v>
      </c>
      <c r="C860" t="s">
        <v>111</v>
      </c>
      <c r="D860" t="s">
        <v>19</v>
      </c>
      <c r="E860" t="s">
        <v>6</v>
      </c>
      <c r="F860" t="s">
        <v>20</v>
      </c>
      <c r="J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2">
      <c r="A861" t="s">
        <v>232</v>
      </c>
      <c r="B861" t="s">
        <v>231</v>
      </c>
      <c r="C861" t="s">
        <v>112</v>
      </c>
      <c r="D861" t="s">
        <v>5</v>
      </c>
      <c r="E861" t="s">
        <v>6</v>
      </c>
      <c r="F861" t="s">
        <v>7</v>
      </c>
      <c r="G861">
        <v>1717.5</v>
      </c>
      <c r="H861">
        <v>568.29999999999995</v>
      </c>
      <c r="I861">
        <v>934</v>
      </c>
      <c r="J861">
        <v>1019.8</v>
      </c>
      <c r="K861">
        <v>1070.8</v>
      </c>
      <c r="L861">
        <v>1995.5</v>
      </c>
      <c r="M861">
        <v>1794.7</v>
      </c>
      <c r="N861">
        <v>1535.6</v>
      </c>
      <c r="O861">
        <v>4548.1000000000004</v>
      </c>
      <c r="P861">
        <v>4866.2</v>
      </c>
      <c r="Q861">
        <v>4761.5</v>
      </c>
      <c r="R861">
        <v>4286.2</v>
      </c>
      <c r="S861">
        <v>4094.8</v>
      </c>
      <c r="T861">
        <v>3665.5</v>
      </c>
      <c r="U861">
        <v>3286.7</v>
      </c>
      <c r="V861">
        <v>2662.4</v>
      </c>
      <c r="W861">
        <v>2116.1</v>
      </c>
      <c r="X861">
        <v>466.1</v>
      </c>
      <c r="Y861">
        <v>454</v>
      </c>
      <c r="Z861">
        <v>17.5</v>
      </c>
      <c r="AA861">
        <v>16.5</v>
      </c>
      <c r="AB861">
        <v>15.1</v>
      </c>
      <c r="AC861">
        <v>0</v>
      </c>
      <c r="AD861">
        <v>0</v>
      </c>
      <c r="AE861">
        <v>0</v>
      </c>
      <c r="AF861">
        <v>0</v>
      </c>
      <c r="AG861">
        <v>3650</v>
      </c>
    </row>
    <row r="862" spans="1:33" x14ac:dyDescent="0.2">
      <c r="A862" t="s">
        <v>232</v>
      </c>
      <c r="B862" t="s">
        <v>231</v>
      </c>
      <c r="C862" t="s">
        <v>112</v>
      </c>
      <c r="D862" t="s">
        <v>5</v>
      </c>
      <c r="E862" t="s">
        <v>8</v>
      </c>
      <c r="F862" t="s">
        <v>9</v>
      </c>
      <c r="G862">
        <v>20</v>
      </c>
      <c r="H862">
        <v>0</v>
      </c>
      <c r="I862">
        <v>0</v>
      </c>
      <c r="J862">
        <v>0</v>
      </c>
      <c r="K862">
        <v>0</v>
      </c>
      <c r="L862">
        <v>33</v>
      </c>
      <c r="M862">
        <v>21</v>
      </c>
      <c r="N862">
        <v>37</v>
      </c>
      <c r="O862">
        <v>390</v>
      </c>
      <c r="P862">
        <v>429</v>
      </c>
      <c r="Q862">
        <v>472</v>
      </c>
      <c r="R862">
        <v>450.7</v>
      </c>
      <c r="S862">
        <v>486.7</v>
      </c>
      <c r="T862">
        <v>412</v>
      </c>
      <c r="U862">
        <v>412.1</v>
      </c>
      <c r="V862">
        <v>191.2</v>
      </c>
      <c r="W862">
        <v>151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285.3</v>
      </c>
    </row>
    <row r="863" spans="1:33" x14ac:dyDescent="0.2">
      <c r="A863" t="s">
        <v>232</v>
      </c>
      <c r="B863" t="s">
        <v>231</v>
      </c>
      <c r="C863" t="s">
        <v>112</v>
      </c>
      <c r="D863" t="s">
        <v>10</v>
      </c>
      <c r="E863" t="s">
        <v>6</v>
      </c>
      <c r="F863" t="s">
        <v>11</v>
      </c>
      <c r="G863">
        <v>0</v>
      </c>
      <c r="H863">
        <v>0</v>
      </c>
      <c r="L863">
        <v>7.2</v>
      </c>
      <c r="M863">
        <v>7.2</v>
      </c>
      <c r="N863">
        <v>7.2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2">
      <c r="A864" t="s">
        <v>232</v>
      </c>
      <c r="B864" t="s">
        <v>231</v>
      </c>
      <c r="C864" t="s">
        <v>112</v>
      </c>
      <c r="D864" t="s">
        <v>10</v>
      </c>
      <c r="E864" t="s">
        <v>8</v>
      </c>
      <c r="F864" t="s">
        <v>12</v>
      </c>
      <c r="G864">
        <v>0</v>
      </c>
      <c r="H864">
        <v>0</v>
      </c>
      <c r="L864">
        <v>100.3</v>
      </c>
      <c r="M864">
        <v>105.6</v>
      </c>
      <c r="N864">
        <v>111.2</v>
      </c>
      <c r="O864">
        <v>132.6</v>
      </c>
      <c r="P864">
        <v>145.9</v>
      </c>
      <c r="Q864">
        <v>160.4</v>
      </c>
      <c r="R864">
        <v>151.30000000000001</v>
      </c>
      <c r="S864">
        <v>146.6</v>
      </c>
      <c r="T864">
        <v>143</v>
      </c>
      <c r="U864">
        <v>140.80000000000001</v>
      </c>
      <c r="V864">
        <v>166.7</v>
      </c>
      <c r="W864">
        <v>166.7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152.80000000000001</v>
      </c>
    </row>
    <row r="865" spans="1:33" x14ac:dyDescent="0.2">
      <c r="A865" t="s">
        <v>232</v>
      </c>
      <c r="B865" t="s">
        <v>231</v>
      </c>
      <c r="C865" t="s">
        <v>112</v>
      </c>
      <c r="D865" t="s">
        <v>10</v>
      </c>
      <c r="E865" t="s">
        <v>13</v>
      </c>
      <c r="F865" t="s">
        <v>14</v>
      </c>
      <c r="G865">
        <v>0</v>
      </c>
      <c r="H865">
        <v>0</v>
      </c>
      <c r="L865">
        <v>24.1</v>
      </c>
      <c r="M865">
        <v>25.4</v>
      </c>
      <c r="N865">
        <v>26.8</v>
      </c>
      <c r="O865">
        <v>24</v>
      </c>
      <c r="P865">
        <v>31</v>
      </c>
      <c r="Q865">
        <v>33.200000000000003</v>
      </c>
      <c r="R865">
        <v>32.700000000000003</v>
      </c>
      <c r="S865">
        <v>32.700000000000003</v>
      </c>
      <c r="T865">
        <v>31.5</v>
      </c>
      <c r="U865">
        <v>31</v>
      </c>
      <c r="V865">
        <v>31.3</v>
      </c>
      <c r="W865">
        <v>31.3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32.9</v>
      </c>
    </row>
    <row r="866" spans="1:33" x14ac:dyDescent="0.2">
      <c r="A866" t="s">
        <v>232</v>
      </c>
      <c r="B866" t="s">
        <v>231</v>
      </c>
      <c r="C866" t="s">
        <v>112</v>
      </c>
      <c r="D866" t="s">
        <v>15</v>
      </c>
      <c r="E866" t="s">
        <v>6</v>
      </c>
      <c r="F866" t="s">
        <v>16</v>
      </c>
      <c r="G866">
        <v>0</v>
      </c>
      <c r="H866">
        <v>22.3</v>
      </c>
      <c r="J866">
        <v>23.4</v>
      </c>
      <c r="K866">
        <v>24.6</v>
      </c>
      <c r="L866">
        <v>0</v>
      </c>
      <c r="M866">
        <v>0</v>
      </c>
      <c r="N866">
        <v>0</v>
      </c>
      <c r="O866">
        <v>13.3</v>
      </c>
      <c r="P866">
        <v>28.4</v>
      </c>
      <c r="Q866">
        <v>47</v>
      </c>
      <c r="R866">
        <v>47.6</v>
      </c>
      <c r="S866">
        <v>48</v>
      </c>
      <c r="T866">
        <v>56.2</v>
      </c>
      <c r="U866">
        <v>60.7</v>
      </c>
      <c r="V866">
        <v>66.2</v>
      </c>
      <c r="W866">
        <v>66.8</v>
      </c>
      <c r="X866">
        <v>31.5</v>
      </c>
      <c r="Y866">
        <v>35.799999999999997</v>
      </c>
      <c r="Z866">
        <v>96</v>
      </c>
      <c r="AA866">
        <v>296.2</v>
      </c>
      <c r="AB866">
        <v>370</v>
      </c>
      <c r="AC866">
        <v>426.4</v>
      </c>
      <c r="AD866">
        <v>461.77</v>
      </c>
      <c r="AE866">
        <v>512.55999999999995</v>
      </c>
      <c r="AF866">
        <v>334.46</v>
      </c>
      <c r="AG866">
        <v>398.2</v>
      </c>
    </row>
    <row r="867" spans="1:33" x14ac:dyDescent="0.2">
      <c r="A867" t="s">
        <v>232</v>
      </c>
      <c r="B867" t="s">
        <v>231</v>
      </c>
      <c r="C867" t="s">
        <v>112</v>
      </c>
      <c r="D867" t="s">
        <v>15</v>
      </c>
      <c r="E867" t="s">
        <v>8</v>
      </c>
      <c r="F867" t="s">
        <v>17</v>
      </c>
      <c r="G867">
        <v>0</v>
      </c>
      <c r="H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2">
      <c r="A868" t="s">
        <v>232</v>
      </c>
      <c r="B868" t="s">
        <v>231</v>
      </c>
      <c r="C868" t="s">
        <v>112</v>
      </c>
      <c r="D868" t="s">
        <v>15</v>
      </c>
      <c r="E868" t="s">
        <v>13</v>
      </c>
      <c r="F868" t="s">
        <v>18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2">
      <c r="A869" t="s">
        <v>232</v>
      </c>
      <c r="B869" t="s">
        <v>231</v>
      </c>
      <c r="C869" t="s">
        <v>112</v>
      </c>
      <c r="D869" t="s">
        <v>19</v>
      </c>
      <c r="E869" t="s">
        <v>6</v>
      </c>
      <c r="F869" t="s">
        <v>20</v>
      </c>
      <c r="G869">
        <v>0</v>
      </c>
      <c r="H869">
        <v>0</v>
      </c>
      <c r="J869">
        <v>3.4</v>
      </c>
      <c r="N869">
        <v>3.8</v>
      </c>
      <c r="O869">
        <v>3.1</v>
      </c>
      <c r="P869">
        <v>2.5</v>
      </c>
      <c r="Q869">
        <v>2</v>
      </c>
      <c r="R869">
        <v>2</v>
      </c>
      <c r="S869">
        <v>2.1</v>
      </c>
      <c r="T869">
        <v>2.1</v>
      </c>
      <c r="U869">
        <v>2</v>
      </c>
      <c r="V869">
        <v>2</v>
      </c>
      <c r="W869">
        <v>1.7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2.9</v>
      </c>
    </row>
    <row r="870" spans="1:33" x14ac:dyDescent="0.2">
      <c r="A870" t="s">
        <v>232</v>
      </c>
      <c r="B870" t="s">
        <v>231</v>
      </c>
      <c r="C870" t="s">
        <v>113</v>
      </c>
      <c r="D870" t="s">
        <v>5</v>
      </c>
      <c r="E870" t="s">
        <v>6</v>
      </c>
      <c r="F870" t="s">
        <v>7</v>
      </c>
      <c r="G870">
        <v>0.1</v>
      </c>
      <c r="H870">
        <v>0</v>
      </c>
      <c r="J870">
        <v>0</v>
      </c>
      <c r="N870">
        <v>0.1</v>
      </c>
      <c r="O870">
        <v>0.1</v>
      </c>
      <c r="P870">
        <v>0</v>
      </c>
      <c r="Q870">
        <v>0</v>
      </c>
      <c r="R870">
        <v>0</v>
      </c>
      <c r="S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0.1</v>
      </c>
    </row>
    <row r="871" spans="1:33" x14ac:dyDescent="0.2">
      <c r="A871" t="s">
        <v>232</v>
      </c>
      <c r="B871" t="s">
        <v>231</v>
      </c>
      <c r="C871" t="s">
        <v>113</v>
      </c>
      <c r="D871" t="s">
        <v>5</v>
      </c>
      <c r="E871" t="s">
        <v>8</v>
      </c>
      <c r="F871" t="s">
        <v>9</v>
      </c>
      <c r="G871">
        <v>0</v>
      </c>
      <c r="H871">
        <v>0</v>
      </c>
      <c r="J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2">
      <c r="A872" t="s">
        <v>232</v>
      </c>
      <c r="B872" t="s">
        <v>231</v>
      </c>
      <c r="C872" t="s">
        <v>113</v>
      </c>
      <c r="D872" t="s">
        <v>10</v>
      </c>
      <c r="E872" t="s">
        <v>6</v>
      </c>
      <c r="F872" t="s">
        <v>11</v>
      </c>
      <c r="G872">
        <v>0</v>
      </c>
      <c r="H872">
        <v>0</v>
      </c>
      <c r="J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2">
      <c r="A873" t="s">
        <v>232</v>
      </c>
      <c r="B873" t="s">
        <v>231</v>
      </c>
      <c r="C873" t="s">
        <v>113</v>
      </c>
      <c r="D873" t="s">
        <v>10</v>
      </c>
      <c r="E873" t="s">
        <v>8</v>
      </c>
      <c r="F873" t="s">
        <v>12</v>
      </c>
      <c r="G873">
        <v>0</v>
      </c>
      <c r="H873">
        <v>0</v>
      </c>
      <c r="J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2">
      <c r="A874" t="s">
        <v>232</v>
      </c>
      <c r="B874" t="s">
        <v>231</v>
      </c>
      <c r="C874" t="s">
        <v>113</v>
      </c>
      <c r="D874" t="s">
        <v>10</v>
      </c>
      <c r="E874" t="s">
        <v>13</v>
      </c>
      <c r="F874" t="s">
        <v>14</v>
      </c>
      <c r="G874">
        <v>0</v>
      </c>
      <c r="H874">
        <v>0</v>
      </c>
      <c r="J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2">
      <c r="A875" t="s">
        <v>232</v>
      </c>
      <c r="B875" t="s">
        <v>231</v>
      </c>
      <c r="C875" t="s">
        <v>113</v>
      </c>
      <c r="D875" t="s">
        <v>15</v>
      </c>
      <c r="E875" t="s">
        <v>6</v>
      </c>
      <c r="F875" t="s">
        <v>16</v>
      </c>
      <c r="G875">
        <v>0</v>
      </c>
      <c r="H875">
        <v>0</v>
      </c>
      <c r="J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2">
      <c r="A876" t="s">
        <v>232</v>
      </c>
      <c r="B876" t="s">
        <v>231</v>
      </c>
      <c r="C876" t="s">
        <v>113</v>
      </c>
      <c r="D876" t="s">
        <v>15</v>
      </c>
      <c r="E876" t="s">
        <v>8</v>
      </c>
      <c r="F876" t="s">
        <v>17</v>
      </c>
      <c r="G876">
        <v>0</v>
      </c>
      <c r="H876">
        <v>0</v>
      </c>
      <c r="J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2">
      <c r="A877" t="s">
        <v>232</v>
      </c>
      <c r="B877" t="s">
        <v>231</v>
      </c>
      <c r="C877" t="s">
        <v>113</v>
      </c>
      <c r="D877" t="s">
        <v>15</v>
      </c>
      <c r="E877" t="s">
        <v>13</v>
      </c>
      <c r="F877" t="s">
        <v>18</v>
      </c>
      <c r="S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2">
      <c r="A878" t="s">
        <v>232</v>
      </c>
      <c r="B878" t="s">
        <v>231</v>
      </c>
      <c r="C878" t="s">
        <v>113</v>
      </c>
      <c r="D878" t="s">
        <v>19</v>
      </c>
      <c r="E878" t="s">
        <v>6</v>
      </c>
      <c r="F878" t="s">
        <v>20</v>
      </c>
      <c r="G878">
        <v>0</v>
      </c>
      <c r="H878">
        <v>0</v>
      </c>
      <c r="J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2">
      <c r="A879" t="s">
        <v>232</v>
      </c>
      <c r="B879" t="s">
        <v>231</v>
      </c>
      <c r="C879" t="s">
        <v>114</v>
      </c>
      <c r="D879" t="s">
        <v>5</v>
      </c>
      <c r="E879" t="s">
        <v>6</v>
      </c>
      <c r="F879" t="s">
        <v>7</v>
      </c>
      <c r="G879">
        <v>305.3</v>
      </c>
      <c r="H879">
        <v>305.3</v>
      </c>
      <c r="K879">
        <v>305.3</v>
      </c>
      <c r="L879">
        <v>244</v>
      </c>
      <c r="M879">
        <v>308.60000000000002</v>
      </c>
      <c r="N879">
        <v>229.9</v>
      </c>
      <c r="O879">
        <v>264.89999999999998</v>
      </c>
      <c r="P879">
        <v>250.5</v>
      </c>
      <c r="Q879">
        <v>261.10000000000002</v>
      </c>
      <c r="R879">
        <v>259.60000000000002</v>
      </c>
      <c r="S879">
        <v>282.10000000000002</v>
      </c>
      <c r="T879">
        <v>207.3</v>
      </c>
      <c r="U879">
        <v>179.5</v>
      </c>
      <c r="V879">
        <v>134.5</v>
      </c>
      <c r="W879">
        <v>98.7</v>
      </c>
      <c r="X879">
        <v>54.3</v>
      </c>
      <c r="Y879">
        <v>25.8</v>
      </c>
      <c r="Z879">
        <v>10.1</v>
      </c>
      <c r="AA879">
        <v>8.5</v>
      </c>
      <c r="AB879">
        <v>1.4</v>
      </c>
      <c r="AC879">
        <v>0</v>
      </c>
      <c r="AD879">
        <v>0</v>
      </c>
      <c r="AE879">
        <v>0</v>
      </c>
      <c r="AF879">
        <v>0</v>
      </c>
      <c r="AG879">
        <v>248.4</v>
      </c>
    </row>
    <row r="880" spans="1:33" x14ac:dyDescent="0.2">
      <c r="A880" t="s">
        <v>232</v>
      </c>
      <c r="B880" t="s">
        <v>231</v>
      </c>
      <c r="C880" t="s">
        <v>114</v>
      </c>
      <c r="D880" t="s">
        <v>5</v>
      </c>
      <c r="E880" t="s">
        <v>8</v>
      </c>
      <c r="F880" t="s">
        <v>9</v>
      </c>
      <c r="G880">
        <v>408.7</v>
      </c>
      <c r="H880">
        <v>408.7</v>
      </c>
      <c r="K880">
        <v>136.19999999999999</v>
      </c>
      <c r="L880">
        <v>174.8</v>
      </c>
      <c r="M880">
        <v>95.9</v>
      </c>
      <c r="N880">
        <v>14.9</v>
      </c>
      <c r="O880">
        <v>13.9</v>
      </c>
      <c r="P880">
        <v>12.2</v>
      </c>
      <c r="Q880">
        <v>9.5</v>
      </c>
      <c r="R880">
        <v>5.5</v>
      </c>
      <c r="S880">
        <v>7.2</v>
      </c>
      <c r="T880">
        <v>5.4</v>
      </c>
      <c r="U880">
        <v>6.2</v>
      </c>
      <c r="V880">
        <v>0.7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13.7</v>
      </c>
    </row>
    <row r="881" spans="1:35" x14ac:dyDescent="0.2">
      <c r="A881" t="s">
        <v>232</v>
      </c>
      <c r="B881" t="s">
        <v>231</v>
      </c>
      <c r="C881" t="s">
        <v>114</v>
      </c>
      <c r="D881" t="s">
        <v>10</v>
      </c>
      <c r="E881" t="s">
        <v>6</v>
      </c>
      <c r="F881" t="s">
        <v>11</v>
      </c>
      <c r="H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5" x14ac:dyDescent="0.2">
      <c r="A882" t="s">
        <v>232</v>
      </c>
      <c r="B882" t="s">
        <v>231</v>
      </c>
      <c r="C882" t="s">
        <v>114</v>
      </c>
      <c r="D882" t="s">
        <v>10</v>
      </c>
      <c r="E882" t="s">
        <v>8</v>
      </c>
      <c r="F882" t="s">
        <v>12</v>
      </c>
      <c r="H882">
        <v>0.1</v>
      </c>
      <c r="N882">
        <v>0.1</v>
      </c>
      <c r="O882">
        <v>0.1</v>
      </c>
      <c r="P882">
        <v>0.1</v>
      </c>
      <c r="Q882">
        <v>0.1</v>
      </c>
      <c r="R882">
        <v>0.1</v>
      </c>
      <c r="S882">
        <v>0.1</v>
      </c>
      <c r="T882">
        <v>0.6</v>
      </c>
      <c r="U882">
        <v>0</v>
      </c>
      <c r="V882">
        <v>0.1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0.1</v>
      </c>
    </row>
    <row r="883" spans="1:35" x14ac:dyDescent="0.2">
      <c r="A883" t="s">
        <v>232</v>
      </c>
      <c r="B883" t="s">
        <v>231</v>
      </c>
      <c r="C883" t="s">
        <v>114</v>
      </c>
      <c r="D883" t="s">
        <v>10</v>
      </c>
      <c r="E883" t="s">
        <v>13</v>
      </c>
      <c r="F883" t="s">
        <v>14</v>
      </c>
      <c r="H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5" x14ac:dyDescent="0.2">
      <c r="A884" t="s">
        <v>232</v>
      </c>
      <c r="B884" t="s">
        <v>231</v>
      </c>
      <c r="C884" t="s">
        <v>114</v>
      </c>
      <c r="D884" t="s">
        <v>15</v>
      </c>
      <c r="E884" t="s">
        <v>6</v>
      </c>
      <c r="F884" t="s">
        <v>16</v>
      </c>
      <c r="H884">
        <v>0.6</v>
      </c>
      <c r="K884">
        <v>10.4</v>
      </c>
      <c r="L884">
        <v>8.9</v>
      </c>
      <c r="M884">
        <v>9.3000000000000007</v>
      </c>
      <c r="N884">
        <v>16.7</v>
      </c>
      <c r="O884">
        <v>16.8</v>
      </c>
      <c r="P884">
        <v>15.5</v>
      </c>
      <c r="Q884">
        <v>18</v>
      </c>
      <c r="R884">
        <v>18.7</v>
      </c>
      <c r="S884">
        <v>22.7</v>
      </c>
      <c r="T884">
        <v>15.4</v>
      </c>
      <c r="U884">
        <v>15.8</v>
      </c>
      <c r="V884">
        <v>16.899999999999999</v>
      </c>
      <c r="W884">
        <v>20</v>
      </c>
      <c r="X884">
        <v>19.8</v>
      </c>
      <c r="Y884">
        <v>32.200000000000003</v>
      </c>
      <c r="Z884">
        <v>19.5</v>
      </c>
      <c r="AA884">
        <v>24.7</v>
      </c>
      <c r="AB884">
        <v>30.7</v>
      </c>
      <c r="AC884">
        <v>32.200000000000003</v>
      </c>
      <c r="AD884">
        <v>34.82</v>
      </c>
      <c r="AE884">
        <v>54.95</v>
      </c>
      <c r="AF884">
        <v>28.87</v>
      </c>
      <c r="AG884">
        <v>31.5</v>
      </c>
    </row>
    <row r="885" spans="1:35" x14ac:dyDescent="0.2">
      <c r="A885" t="s">
        <v>232</v>
      </c>
      <c r="B885" t="s">
        <v>231</v>
      </c>
      <c r="C885" t="s">
        <v>114</v>
      </c>
      <c r="D885" t="s">
        <v>15</v>
      </c>
      <c r="E885" t="s">
        <v>8</v>
      </c>
      <c r="F885" t="s">
        <v>17</v>
      </c>
      <c r="H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5" x14ac:dyDescent="0.2">
      <c r="A886" t="s">
        <v>232</v>
      </c>
      <c r="B886" t="s">
        <v>231</v>
      </c>
      <c r="C886" t="s">
        <v>114</v>
      </c>
      <c r="D886" t="s">
        <v>15</v>
      </c>
      <c r="E886" t="s">
        <v>13</v>
      </c>
      <c r="F886" t="s">
        <v>18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5" x14ac:dyDescent="0.2">
      <c r="A887" t="s">
        <v>232</v>
      </c>
      <c r="B887" t="s">
        <v>231</v>
      </c>
      <c r="C887" t="s">
        <v>114</v>
      </c>
      <c r="D887" t="s">
        <v>19</v>
      </c>
      <c r="E887" t="s">
        <v>6</v>
      </c>
      <c r="F887" t="s">
        <v>20</v>
      </c>
      <c r="J887">
        <v>0</v>
      </c>
      <c r="N887">
        <v>0.7</v>
      </c>
      <c r="O887">
        <v>0.6</v>
      </c>
      <c r="P887">
        <v>0.6</v>
      </c>
      <c r="Q887">
        <v>2.2000000000000002</v>
      </c>
      <c r="R887">
        <v>4.2</v>
      </c>
      <c r="S887">
        <v>2.9</v>
      </c>
      <c r="T887">
        <v>0.8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1</v>
      </c>
    </row>
    <row r="888" spans="1:35" x14ac:dyDescent="0.2">
      <c r="A888" t="s">
        <v>232</v>
      </c>
      <c r="B888" t="s">
        <v>231</v>
      </c>
      <c r="C888" t="s">
        <v>115</v>
      </c>
      <c r="D888" t="s">
        <v>5</v>
      </c>
      <c r="E888" t="s">
        <v>6</v>
      </c>
      <c r="F888" t="s">
        <v>7</v>
      </c>
      <c r="G888">
        <v>678.1</v>
      </c>
      <c r="H888">
        <v>927.4</v>
      </c>
      <c r="I888">
        <v>751</v>
      </c>
      <c r="J888">
        <v>674</v>
      </c>
      <c r="K888">
        <v>945</v>
      </c>
      <c r="L888">
        <v>1781</v>
      </c>
      <c r="M888">
        <v>1823</v>
      </c>
      <c r="N888">
        <v>2103.6999999999998</v>
      </c>
      <c r="O888">
        <v>1670.8</v>
      </c>
      <c r="P888">
        <v>1263.8</v>
      </c>
      <c r="Q888">
        <v>1196</v>
      </c>
      <c r="R888">
        <v>1421.8</v>
      </c>
      <c r="S888">
        <v>1945.3</v>
      </c>
      <c r="T888">
        <v>1666.3</v>
      </c>
      <c r="U888">
        <v>1647</v>
      </c>
      <c r="V888">
        <v>1124</v>
      </c>
      <c r="W888">
        <v>805</v>
      </c>
      <c r="X888">
        <v>453</v>
      </c>
      <c r="Y888">
        <v>626</v>
      </c>
      <c r="Z888">
        <v>170.3</v>
      </c>
      <c r="AA888">
        <v>167.4</v>
      </c>
      <c r="AB888">
        <v>5.5</v>
      </c>
      <c r="AC888">
        <v>0</v>
      </c>
      <c r="AD888">
        <v>0</v>
      </c>
      <c r="AE888">
        <v>0</v>
      </c>
      <c r="AF888">
        <v>0</v>
      </c>
      <c r="AG888">
        <v>1679.4</v>
      </c>
    </row>
    <row r="889" spans="1:35" x14ac:dyDescent="0.2">
      <c r="A889" t="s">
        <v>232</v>
      </c>
      <c r="B889" t="s">
        <v>231</v>
      </c>
      <c r="C889" t="s">
        <v>115</v>
      </c>
      <c r="D889" t="s">
        <v>5</v>
      </c>
      <c r="E889" t="s">
        <v>8</v>
      </c>
      <c r="F889" t="s">
        <v>9</v>
      </c>
      <c r="G889">
        <v>261.2</v>
      </c>
      <c r="I889">
        <v>519</v>
      </c>
      <c r="J889">
        <v>705</v>
      </c>
      <c r="K889">
        <v>405</v>
      </c>
      <c r="L889">
        <v>54</v>
      </c>
      <c r="M889">
        <v>33</v>
      </c>
      <c r="N889">
        <v>21</v>
      </c>
      <c r="O889">
        <v>6</v>
      </c>
      <c r="P889">
        <v>15.6</v>
      </c>
      <c r="Q889">
        <v>15</v>
      </c>
      <c r="R889">
        <v>15</v>
      </c>
      <c r="S889">
        <v>28.8</v>
      </c>
      <c r="T889">
        <v>28.8</v>
      </c>
      <c r="U889">
        <v>17</v>
      </c>
      <c r="V889">
        <v>15</v>
      </c>
      <c r="W889">
        <v>7.2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14.2</v>
      </c>
    </row>
    <row r="890" spans="1:35" x14ac:dyDescent="0.2">
      <c r="A890" t="s">
        <v>232</v>
      </c>
      <c r="B890" t="s">
        <v>231</v>
      </c>
      <c r="C890" t="s">
        <v>115</v>
      </c>
      <c r="D890" t="s">
        <v>10</v>
      </c>
      <c r="E890" t="s">
        <v>6</v>
      </c>
      <c r="F890" t="s">
        <v>11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5" x14ac:dyDescent="0.2">
      <c r="A891" t="s">
        <v>232</v>
      </c>
      <c r="B891" t="s">
        <v>231</v>
      </c>
      <c r="C891" t="s">
        <v>115</v>
      </c>
      <c r="D891" t="s">
        <v>10</v>
      </c>
      <c r="E891" t="s">
        <v>8</v>
      </c>
      <c r="F891" t="s">
        <v>12</v>
      </c>
      <c r="H891">
        <v>110</v>
      </c>
      <c r="I891">
        <v>162.80000000000001</v>
      </c>
      <c r="J891">
        <v>374</v>
      </c>
      <c r="K891">
        <v>411.4</v>
      </c>
      <c r="L891">
        <v>431.2</v>
      </c>
      <c r="M891">
        <v>567.6</v>
      </c>
      <c r="N891">
        <v>614.9</v>
      </c>
      <c r="O891">
        <v>558.79999999999995</v>
      </c>
      <c r="P891">
        <v>734.8</v>
      </c>
      <c r="Q891">
        <v>110</v>
      </c>
      <c r="R891">
        <v>564.29999999999995</v>
      </c>
      <c r="S891">
        <v>564.29999999999995</v>
      </c>
      <c r="T891">
        <v>655.6</v>
      </c>
      <c r="U891">
        <v>636.9</v>
      </c>
      <c r="V891">
        <v>589.1</v>
      </c>
      <c r="W891">
        <v>752.4</v>
      </c>
      <c r="X891">
        <v>148.5</v>
      </c>
      <c r="Y891">
        <v>41.8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412.9</v>
      </c>
    </row>
    <row r="892" spans="1:35" x14ac:dyDescent="0.2">
      <c r="A892" t="s">
        <v>232</v>
      </c>
      <c r="B892" t="s">
        <v>231</v>
      </c>
      <c r="C892" t="s">
        <v>115</v>
      </c>
      <c r="D892" t="s">
        <v>10</v>
      </c>
      <c r="E892" t="s">
        <v>13</v>
      </c>
      <c r="F892" t="s">
        <v>14</v>
      </c>
      <c r="H892">
        <v>4.2</v>
      </c>
      <c r="I892">
        <v>23</v>
      </c>
      <c r="J892" s="1">
        <v>42</v>
      </c>
      <c r="K892" s="1">
        <v>24.6</v>
      </c>
      <c r="L892" s="1">
        <v>6.6</v>
      </c>
      <c r="M892" s="1">
        <v>8.1</v>
      </c>
      <c r="N892" s="1">
        <v>12.8</v>
      </c>
      <c r="O892" s="1">
        <v>5.2</v>
      </c>
      <c r="P892" s="1">
        <v>2.9</v>
      </c>
      <c r="Q892" s="1">
        <v>2</v>
      </c>
      <c r="R892" s="1">
        <v>2.5</v>
      </c>
      <c r="S892" s="1">
        <v>2.5</v>
      </c>
      <c r="T892" s="1">
        <v>3.5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>
        <v>0</v>
      </c>
      <c r="AD892">
        <v>0</v>
      </c>
      <c r="AE892">
        <v>0</v>
      </c>
      <c r="AF892">
        <v>0</v>
      </c>
      <c r="AG892">
        <v>2.2999999999999998</v>
      </c>
      <c r="AI892" s="1"/>
    </row>
    <row r="893" spans="1:35" x14ac:dyDescent="0.2">
      <c r="A893" t="s">
        <v>232</v>
      </c>
      <c r="B893" t="s">
        <v>231</v>
      </c>
      <c r="C893" t="s">
        <v>115</v>
      </c>
      <c r="D893" t="s">
        <v>15</v>
      </c>
      <c r="E893" t="s">
        <v>6</v>
      </c>
      <c r="F893" t="s">
        <v>16</v>
      </c>
      <c r="H893">
        <v>0</v>
      </c>
      <c r="J893">
        <v>0</v>
      </c>
      <c r="K893">
        <v>0</v>
      </c>
      <c r="L893">
        <v>11.6</v>
      </c>
      <c r="M893">
        <v>16</v>
      </c>
      <c r="N893">
        <v>18.5</v>
      </c>
      <c r="O893">
        <v>13.5</v>
      </c>
      <c r="P893">
        <v>15.2</v>
      </c>
      <c r="Q893">
        <v>26.6</v>
      </c>
      <c r="R893">
        <v>34.5</v>
      </c>
      <c r="S893">
        <v>34.5</v>
      </c>
      <c r="T893">
        <v>34.5</v>
      </c>
      <c r="U893">
        <v>46.3</v>
      </c>
      <c r="V893">
        <v>58.2</v>
      </c>
      <c r="W893">
        <v>14</v>
      </c>
      <c r="X893">
        <v>5.3</v>
      </c>
      <c r="Y893">
        <v>65.5</v>
      </c>
      <c r="Z893">
        <v>183.7</v>
      </c>
      <c r="AA893">
        <v>189.5</v>
      </c>
      <c r="AB893">
        <v>239.8</v>
      </c>
      <c r="AC893">
        <v>255</v>
      </c>
      <c r="AD893">
        <v>276.05</v>
      </c>
      <c r="AE893">
        <v>326.23</v>
      </c>
      <c r="AF893">
        <v>247.02</v>
      </c>
      <c r="AG893">
        <v>247.4</v>
      </c>
    </row>
    <row r="894" spans="1:35" x14ac:dyDescent="0.2">
      <c r="A894" t="s">
        <v>232</v>
      </c>
      <c r="B894" t="s">
        <v>231</v>
      </c>
      <c r="C894" t="s">
        <v>115</v>
      </c>
      <c r="D894" t="s">
        <v>15</v>
      </c>
      <c r="E894" t="s">
        <v>8</v>
      </c>
      <c r="F894" t="s">
        <v>17</v>
      </c>
      <c r="H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5" x14ac:dyDescent="0.2">
      <c r="A895" t="s">
        <v>232</v>
      </c>
      <c r="B895" t="s">
        <v>231</v>
      </c>
      <c r="C895" t="s">
        <v>115</v>
      </c>
      <c r="D895" t="s">
        <v>15</v>
      </c>
      <c r="E895" t="s">
        <v>13</v>
      </c>
      <c r="F895" t="s">
        <v>18</v>
      </c>
      <c r="L895" s="1"/>
      <c r="Q895" s="1"/>
      <c r="U895" s="1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I895" s="1"/>
    </row>
    <row r="896" spans="1:35" x14ac:dyDescent="0.2">
      <c r="A896" t="s">
        <v>232</v>
      </c>
      <c r="B896" t="s">
        <v>231</v>
      </c>
      <c r="C896" t="s">
        <v>115</v>
      </c>
      <c r="D896" t="s">
        <v>19</v>
      </c>
      <c r="E896" t="s">
        <v>6</v>
      </c>
      <c r="F896" t="s">
        <v>20</v>
      </c>
      <c r="J896">
        <v>0</v>
      </c>
      <c r="N896">
        <v>0</v>
      </c>
      <c r="O896">
        <v>0</v>
      </c>
      <c r="P896">
        <v>55.8</v>
      </c>
      <c r="Q896">
        <v>0</v>
      </c>
      <c r="R896">
        <v>0</v>
      </c>
      <c r="S896">
        <v>24</v>
      </c>
      <c r="T896">
        <v>24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14</v>
      </c>
    </row>
    <row r="897" spans="1:33" x14ac:dyDescent="0.2">
      <c r="A897" t="s">
        <v>232</v>
      </c>
      <c r="B897" t="s">
        <v>231</v>
      </c>
      <c r="C897" t="s">
        <v>116</v>
      </c>
      <c r="D897" t="s">
        <v>5</v>
      </c>
      <c r="E897" t="s">
        <v>6</v>
      </c>
      <c r="F897" t="s">
        <v>7</v>
      </c>
      <c r="G897">
        <v>0</v>
      </c>
      <c r="H897">
        <v>0</v>
      </c>
      <c r="N897">
        <v>1.7</v>
      </c>
      <c r="O897">
        <v>1.1000000000000001</v>
      </c>
      <c r="P897">
        <v>2.1</v>
      </c>
      <c r="Q897">
        <v>2.1</v>
      </c>
      <c r="R897">
        <v>0.4</v>
      </c>
      <c r="S897">
        <v>0.6</v>
      </c>
      <c r="T897">
        <v>0.6</v>
      </c>
      <c r="U897">
        <v>0.1</v>
      </c>
      <c r="V897">
        <v>1</v>
      </c>
      <c r="W897">
        <v>0.9</v>
      </c>
      <c r="X897">
        <v>0.2</v>
      </c>
      <c r="Y897">
        <v>0.1</v>
      </c>
      <c r="Z897">
        <v>0.1</v>
      </c>
      <c r="AA897">
        <v>0.1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1.6</v>
      </c>
    </row>
    <row r="898" spans="1:33" x14ac:dyDescent="0.2">
      <c r="A898" t="s">
        <v>232</v>
      </c>
      <c r="B898" t="s">
        <v>231</v>
      </c>
      <c r="C898" t="s">
        <v>116</v>
      </c>
      <c r="D898" t="s">
        <v>5</v>
      </c>
      <c r="E898" t="s">
        <v>8</v>
      </c>
      <c r="F898" t="s">
        <v>9</v>
      </c>
      <c r="G898">
        <v>0</v>
      </c>
      <c r="H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2">
      <c r="A899" t="s">
        <v>232</v>
      </c>
      <c r="B899" t="s">
        <v>231</v>
      </c>
      <c r="C899" t="s">
        <v>116</v>
      </c>
      <c r="D899" t="s">
        <v>10</v>
      </c>
      <c r="E899" t="s">
        <v>6</v>
      </c>
      <c r="F899" t="s">
        <v>11</v>
      </c>
      <c r="H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2">
      <c r="A900" t="s">
        <v>232</v>
      </c>
      <c r="B900" t="s">
        <v>231</v>
      </c>
      <c r="C900" t="s">
        <v>116</v>
      </c>
      <c r="D900" t="s">
        <v>10</v>
      </c>
      <c r="E900" t="s">
        <v>8</v>
      </c>
      <c r="F900" t="s">
        <v>12</v>
      </c>
      <c r="H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2">
      <c r="A901" t="s">
        <v>232</v>
      </c>
      <c r="B901" t="s">
        <v>231</v>
      </c>
      <c r="C901" t="s">
        <v>116</v>
      </c>
      <c r="D901" t="s">
        <v>10</v>
      </c>
      <c r="E901" t="s">
        <v>13</v>
      </c>
      <c r="F901" t="s">
        <v>14</v>
      </c>
      <c r="H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2">
      <c r="A902" t="s">
        <v>232</v>
      </c>
      <c r="B902" t="s">
        <v>231</v>
      </c>
      <c r="C902" t="s">
        <v>116</v>
      </c>
      <c r="D902" t="s">
        <v>15</v>
      </c>
      <c r="E902" t="s">
        <v>6</v>
      </c>
      <c r="F902" t="s">
        <v>16</v>
      </c>
      <c r="H902">
        <v>0</v>
      </c>
      <c r="Q902">
        <v>78.3</v>
      </c>
      <c r="R902">
        <v>113.7</v>
      </c>
      <c r="S902">
        <v>70.099999999999994</v>
      </c>
      <c r="T902">
        <v>70.099999999999994</v>
      </c>
      <c r="U902">
        <v>0.1</v>
      </c>
      <c r="V902">
        <v>0.1</v>
      </c>
      <c r="W902">
        <v>0.1</v>
      </c>
      <c r="X902">
        <v>0</v>
      </c>
      <c r="Y902">
        <v>0</v>
      </c>
      <c r="Z902">
        <v>0</v>
      </c>
      <c r="AA902">
        <v>0</v>
      </c>
      <c r="AB902">
        <v>0.1</v>
      </c>
      <c r="AC902">
        <v>0.2</v>
      </c>
      <c r="AD902">
        <v>0.17</v>
      </c>
      <c r="AE902">
        <v>0.17</v>
      </c>
      <c r="AF902">
        <v>0.12</v>
      </c>
      <c r="AG902">
        <v>0.2</v>
      </c>
    </row>
    <row r="903" spans="1:33" x14ac:dyDescent="0.2">
      <c r="A903" t="s">
        <v>232</v>
      </c>
      <c r="B903" t="s">
        <v>231</v>
      </c>
      <c r="C903" t="s">
        <v>116</v>
      </c>
      <c r="D903" t="s">
        <v>15</v>
      </c>
      <c r="E903" t="s">
        <v>8</v>
      </c>
      <c r="F903" t="s">
        <v>17</v>
      </c>
      <c r="H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2">
      <c r="A904" t="s">
        <v>232</v>
      </c>
      <c r="B904" t="s">
        <v>231</v>
      </c>
      <c r="C904" t="s">
        <v>116</v>
      </c>
      <c r="D904" t="s">
        <v>15</v>
      </c>
      <c r="E904" t="s">
        <v>13</v>
      </c>
      <c r="F904" t="s">
        <v>18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2">
      <c r="A905" t="s">
        <v>232</v>
      </c>
      <c r="B905" t="s">
        <v>231</v>
      </c>
      <c r="C905" t="s">
        <v>116</v>
      </c>
      <c r="D905" t="s">
        <v>19</v>
      </c>
      <c r="E905" t="s">
        <v>6</v>
      </c>
      <c r="F905" t="s">
        <v>20</v>
      </c>
      <c r="J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2">
      <c r="A906" t="s">
        <v>232</v>
      </c>
      <c r="B906" t="s">
        <v>231</v>
      </c>
      <c r="C906" t="s">
        <v>117</v>
      </c>
      <c r="D906" t="s">
        <v>5</v>
      </c>
      <c r="E906" t="s">
        <v>6</v>
      </c>
      <c r="F906" t="s">
        <v>7</v>
      </c>
      <c r="G906">
        <v>129.9</v>
      </c>
      <c r="H906">
        <v>225.5</v>
      </c>
      <c r="I906">
        <v>252.1</v>
      </c>
      <c r="J906">
        <v>376.7</v>
      </c>
      <c r="K906">
        <v>168</v>
      </c>
      <c r="L906">
        <v>358.8</v>
      </c>
      <c r="M906">
        <v>254.2</v>
      </c>
      <c r="N906">
        <v>439.7</v>
      </c>
      <c r="O906">
        <v>354.8</v>
      </c>
      <c r="P906">
        <v>357.9</v>
      </c>
      <c r="Q906">
        <v>346</v>
      </c>
      <c r="R906">
        <v>301.10000000000002</v>
      </c>
      <c r="S906">
        <v>249.9</v>
      </c>
      <c r="T906">
        <v>180.4</v>
      </c>
      <c r="U906">
        <v>195.3</v>
      </c>
      <c r="V906">
        <v>168.5</v>
      </c>
      <c r="W906">
        <v>134.69999999999999</v>
      </c>
      <c r="X906">
        <v>92.8</v>
      </c>
      <c r="Y906">
        <v>43.7</v>
      </c>
      <c r="Z906">
        <v>28.4</v>
      </c>
      <c r="AA906">
        <v>11.5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384.1</v>
      </c>
    </row>
    <row r="907" spans="1:33" x14ac:dyDescent="0.2">
      <c r="A907" t="s">
        <v>232</v>
      </c>
      <c r="B907" t="s">
        <v>231</v>
      </c>
      <c r="C907" t="s">
        <v>117</v>
      </c>
      <c r="D907" t="s">
        <v>5</v>
      </c>
      <c r="E907" t="s">
        <v>8</v>
      </c>
      <c r="F907" t="s">
        <v>9</v>
      </c>
      <c r="G907">
        <v>13.8</v>
      </c>
      <c r="H907">
        <v>14.3</v>
      </c>
      <c r="I907">
        <v>11.5</v>
      </c>
      <c r="J907">
        <v>6</v>
      </c>
      <c r="K907">
        <v>5.9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2">
      <c r="A908" t="s">
        <v>232</v>
      </c>
      <c r="B908" t="s">
        <v>231</v>
      </c>
      <c r="C908" t="s">
        <v>117</v>
      </c>
      <c r="D908" t="s">
        <v>10</v>
      </c>
      <c r="E908" t="s">
        <v>6</v>
      </c>
      <c r="F908" t="s">
        <v>11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2">
      <c r="A909" t="s">
        <v>232</v>
      </c>
      <c r="B909" t="s">
        <v>231</v>
      </c>
      <c r="C909" t="s">
        <v>117</v>
      </c>
      <c r="D909" t="s">
        <v>10</v>
      </c>
      <c r="E909" t="s">
        <v>8</v>
      </c>
      <c r="F909" t="s">
        <v>12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2">
      <c r="A910" t="s">
        <v>232</v>
      </c>
      <c r="B910" t="s">
        <v>231</v>
      </c>
      <c r="C910" t="s">
        <v>117</v>
      </c>
      <c r="D910" t="s">
        <v>10</v>
      </c>
      <c r="E910" t="s">
        <v>13</v>
      </c>
      <c r="F910" t="s">
        <v>14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2">
      <c r="A911" t="s">
        <v>232</v>
      </c>
      <c r="B911" t="s">
        <v>231</v>
      </c>
      <c r="C911" t="s">
        <v>117</v>
      </c>
      <c r="D911" t="s">
        <v>15</v>
      </c>
      <c r="E911" t="s">
        <v>6</v>
      </c>
      <c r="F911" t="s">
        <v>16</v>
      </c>
      <c r="H911">
        <v>4.5999999999999996</v>
      </c>
      <c r="I911">
        <v>6</v>
      </c>
      <c r="J911">
        <v>16.100000000000001</v>
      </c>
      <c r="K911">
        <v>4.5999999999999996</v>
      </c>
      <c r="L911">
        <v>12.9</v>
      </c>
      <c r="M911">
        <v>13.6</v>
      </c>
      <c r="N911">
        <v>0.4</v>
      </c>
      <c r="O911">
        <v>0.4</v>
      </c>
      <c r="P911">
        <v>12.7</v>
      </c>
      <c r="Q911">
        <v>15.3</v>
      </c>
      <c r="R911">
        <v>12.5</v>
      </c>
      <c r="S911">
        <v>11.1</v>
      </c>
      <c r="T911">
        <v>12.3</v>
      </c>
      <c r="U911">
        <v>9.4</v>
      </c>
      <c r="V911">
        <v>16.2</v>
      </c>
      <c r="W911">
        <v>17.8</v>
      </c>
      <c r="X911">
        <v>20.5</v>
      </c>
      <c r="Y911">
        <v>21.1</v>
      </c>
      <c r="Z911">
        <v>15.1</v>
      </c>
      <c r="AA911">
        <v>28.7</v>
      </c>
      <c r="AB911">
        <v>25</v>
      </c>
      <c r="AC911">
        <v>24.6</v>
      </c>
      <c r="AD911">
        <v>23.89</v>
      </c>
      <c r="AE911">
        <v>32.770000000000003</v>
      </c>
      <c r="AF911">
        <v>21.37</v>
      </c>
      <c r="AG911">
        <v>24.8</v>
      </c>
    </row>
    <row r="912" spans="1:33" x14ac:dyDescent="0.2">
      <c r="A912" t="s">
        <v>232</v>
      </c>
      <c r="B912" t="s">
        <v>231</v>
      </c>
      <c r="C912" t="s">
        <v>117</v>
      </c>
      <c r="D912" t="s">
        <v>15</v>
      </c>
      <c r="E912" t="s">
        <v>8</v>
      </c>
      <c r="F912" t="s">
        <v>17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2">
      <c r="A913" t="s">
        <v>232</v>
      </c>
      <c r="B913" t="s">
        <v>231</v>
      </c>
      <c r="C913" t="s">
        <v>117</v>
      </c>
      <c r="D913" t="s">
        <v>15</v>
      </c>
      <c r="E913" t="s">
        <v>13</v>
      </c>
      <c r="F913" t="s">
        <v>18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2">
      <c r="A914" t="s">
        <v>232</v>
      </c>
      <c r="B914" t="s">
        <v>231</v>
      </c>
      <c r="C914" t="s">
        <v>117</v>
      </c>
      <c r="D914" t="s">
        <v>19</v>
      </c>
      <c r="E914" t="s">
        <v>6</v>
      </c>
      <c r="F914" t="s">
        <v>20</v>
      </c>
      <c r="J914">
        <v>5.0999999999999996</v>
      </c>
      <c r="K914">
        <v>9.8000000000000007</v>
      </c>
      <c r="L914">
        <v>3.7</v>
      </c>
      <c r="M914">
        <v>0.8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2">
      <c r="A915" t="s">
        <v>232</v>
      </c>
      <c r="B915" t="s">
        <v>231</v>
      </c>
      <c r="C915" t="s">
        <v>118</v>
      </c>
      <c r="D915" t="s">
        <v>5</v>
      </c>
      <c r="E915" t="s">
        <v>6</v>
      </c>
      <c r="F915" t="s">
        <v>7</v>
      </c>
      <c r="G915">
        <v>48.5</v>
      </c>
      <c r="J915">
        <v>28.3</v>
      </c>
      <c r="K915">
        <v>38.700000000000003</v>
      </c>
      <c r="L915">
        <v>39.4</v>
      </c>
      <c r="M915">
        <v>52.8</v>
      </c>
      <c r="N915">
        <v>9.6999999999999993</v>
      </c>
      <c r="O915">
        <v>62.7</v>
      </c>
      <c r="P915">
        <v>36.4</v>
      </c>
      <c r="Q915">
        <v>45.2</v>
      </c>
      <c r="R915">
        <v>35.5</v>
      </c>
      <c r="S915">
        <v>47.9</v>
      </c>
      <c r="T915">
        <v>15</v>
      </c>
      <c r="U915">
        <v>34.6</v>
      </c>
      <c r="V915">
        <v>22.7</v>
      </c>
      <c r="W915">
        <v>17.2</v>
      </c>
      <c r="X915">
        <v>15.1</v>
      </c>
      <c r="Y915">
        <v>3.1</v>
      </c>
      <c r="Z915">
        <v>4.5</v>
      </c>
      <c r="AA915">
        <v>-1.6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36.299999999999997</v>
      </c>
    </row>
    <row r="916" spans="1:33" x14ac:dyDescent="0.2">
      <c r="A916" t="s">
        <v>232</v>
      </c>
      <c r="B916" t="s">
        <v>231</v>
      </c>
      <c r="C916" t="s">
        <v>118</v>
      </c>
      <c r="D916" t="s">
        <v>5</v>
      </c>
      <c r="E916" t="s">
        <v>8</v>
      </c>
      <c r="F916" t="s">
        <v>9</v>
      </c>
      <c r="G916">
        <v>27.4</v>
      </c>
      <c r="L916">
        <v>0</v>
      </c>
      <c r="M916">
        <v>3.4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2">
      <c r="A917" t="s">
        <v>232</v>
      </c>
      <c r="B917" t="s">
        <v>231</v>
      </c>
      <c r="C917" t="s">
        <v>118</v>
      </c>
      <c r="D917" t="s">
        <v>10</v>
      </c>
      <c r="E917" t="s">
        <v>6</v>
      </c>
      <c r="F917" t="s">
        <v>11</v>
      </c>
      <c r="H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2">
      <c r="A918" t="s">
        <v>232</v>
      </c>
      <c r="B918" t="s">
        <v>231</v>
      </c>
      <c r="C918" t="s">
        <v>118</v>
      </c>
      <c r="D918" t="s">
        <v>10</v>
      </c>
      <c r="E918" t="s">
        <v>8</v>
      </c>
      <c r="F918" t="s">
        <v>12</v>
      </c>
      <c r="H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2">
      <c r="A919" t="s">
        <v>232</v>
      </c>
      <c r="B919" t="s">
        <v>231</v>
      </c>
      <c r="C919" t="s">
        <v>118</v>
      </c>
      <c r="D919" t="s">
        <v>10</v>
      </c>
      <c r="E919" t="s">
        <v>13</v>
      </c>
      <c r="F919" t="s">
        <v>14</v>
      </c>
      <c r="H919">
        <v>0.2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2">
      <c r="A920" t="s">
        <v>232</v>
      </c>
      <c r="B920" t="s">
        <v>231</v>
      </c>
      <c r="C920" t="s">
        <v>118</v>
      </c>
      <c r="D920" t="s">
        <v>15</v>
      </c>
      <c r="E920" t="s">
        <v>6</v>
      </c>
      <c r="F920" t="s">
        <v>16</v>
      </c>
      <c r="H920">
        <v>1.1000000000000001</v>
      </c>
      <c r="J920">
        <v>0.2</v>
      </c>
      <c r="K920">
        <v>0.7</v>
      </c>
      <c r="L920">
        <v>0.3</v>
      </c>
      <c r="M920">
        <v>0</v>
      </c>
      <c r="N920">
        <v>2.4</v>
      </c>
      <c r="O920">
        <v>1.7</v>
      </c>
      <c r="P920">
        <v>2.6</v>
      </c>
      <c r="Q920">
        <v>4.8</v>
      </c>
      <c r="R920">
        <v>2.2000000000000002</v>
      </c>
      <c r="S920">
        <v>3.9</v>
      </c>
      <c r="T920">
        <v>2.1</v>
      </c>
      <c r="U920">
        <v>3.8</v>
      </c>
      <c r="V920">
        <v>3.6</v>
      </c>
      <c r="W920">
        <v>3.8</v>
      </c>
      <c r="X920">
        <v>3.7</v>
      </c>
      <c r="Y920">
        <v>4</v>
      </c>
      <c r="Z920">
        <v>5</v>
      </c>
      <c r="AA920">
        <v>3.1</v>
      </c>
      <c r="AB920">
        <v>3.2</v>
      </c>
      <c r="AC920">
        <v>3.3</v>
      </c>
      <c r="AD920">
        <v>1.69</v>
      </c>
      <c r="AE920">
        <v>3.06</v>
      </c>
      <c r="AF920">
        <v>3.02</v>
      </c>
      <c r="AG920">
        <v>3.3</v>
      </c>
    </row>
    <row r="921" spans="1:33" x14ac:dyDescent="0.2">
      <c r="A921" t="s">
        <v>232</v>
      </c>
      <c r="B921" t="s">
        <v>231</v>
      </c>
      <c r="C921" t="s">
        <v>118</v>
      </c>
      <c r="D921" t="s">
        <v>15</v>
      </c>
      <c r="E921" t="s">
        <v>8</v>
      </c>
      <c r="F921" t="s">
        <v>17</v>
      </c>
      <c r="H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2">
      <c r="A922" t="s">
        <v>232</v>
      </c>
      <c r="B922" t="s">
        <v>231</v>
      </c>
      <c r="C922" t="s">
        <v>118</v>
      </c>
      <c r="D922" t="s">
        <v>15</v>
      </c>
      <c r="E922" t="s">
        <v>13</v>
      </c>
      <c r="F922" t="s">
        <v>18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2">
      <c r="A923" t="s">
        <v>232</v>
      </c>
      <c r="B923" t="s">
        <v>231</v>
      </c>
      <c r="C923" t="s">
        <v>118</v>
      </c>
      <c r="D923" t="s">
        <v>19</v>
      </c>
      <c r="E923" t="s">
        <v>6</v>
      </c>
      <c r="F923" t="s">
        <v>20</v>
      </c>
      <c r="J923">
        <v>0</v>
      </c>
      <c r="M923">
        <v>0</v>
      </c>
      <c r="N923">
        <v>0.7</v>
      </c>
      <c r="O923">
        <v>0.6</v>
      </c>
      <c r="P923">
        <v>0</v>
      </c>
      <c r="Q923">
        <v>0</v>
      </c>
      <c r="R923">
        <v>0.6</v>
      </c>
      <c r="S923">
        <v>0.2</v>
      </c>
      <c r="T923">
        <v>2.2000000000000002</v>
      </c>
      <c r="U923">
        <v>1.3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0.3</v>
      </c>
    </row>
    <row r="924" spans="1:33" x14ac:dyDescent="0.2">
      <c r="A924" t="s">
        <v>232</v>
      </c>
      <c r="B924" t="s">
        <v>231</v>
      </c>
      <c r="C924" t="s">
        <v>119</v>
      </c>
      <c r="D924" t="s">
        <v>5</v>
      </c>
      <c r="E924" t="s">
        <v>6</v>
      </c>
      <c r="F924" t="s">
        <v>7</v>
      </c>
      <c r="G924">
        <v>151.19999999999999</v>
      </c>
      <c r="H924">
        <v>170.9</v>
      </c>
      <c r="K924">
        <v>240</v>
      </c>
      <c r="L924">
        <v>190.5</v>
      </c>
      <c r="M924">
        <v>221</v>
      </c>
      <c r="N924">
        <v>211.2</v>
      </c>
      <c r="O924">
        <v>180.4</v>
      </c>
      <c r="P924">
        <v>240.1</v>
      </c>
      <c r="Q924">
        <v>113.4</v>
      </c>
      <c r="R924">
        <v>345.3</v>
      </c>
      <c r="S924">
        <v>153.5</v>
      </c>
      <c r="T924">
        <v>116</v>
      </c>
      <c r="U924">
        <v>96.9</v>
      </c>
      <c r="V924">
        <v>91.8</v>
      </c>
      <c r="W924">
        <v>141</v>
      </c>
      <c r="X924">
        <v>250.7</v>
      </c>
      <c r="Y924">
        <v>102.9</v>
      </c>
      <c r="Z924">
        <v>12.3</v>
      </c>
      <c r="AA924">
        <v>27.3</v>
      </c>
      <c r="AB924">
        <v>10.8</v>
      </c>
      <c r="AC924">
        <v>0</v>
      </c>
      <c r="AD924">
        <v>0</v>
      </c>
      <c r="AE924">
        <v>0</v>
      </c>
      <c r="AF924">
        <v>0</v>
      </c>
      <c r="AG924">
        <v>210.6</v>
      </c>
    </row>
    <row r="925" spans="1:33" x14ac:dyDescent="0.2">
      <c r="A925" t="s">
        <v>232</v>
      </c>
      <c r="B925" t="s">
        <v>231</v>
      </c>
      <c r="C925" t="s">
        <v>119</v>
      </c>
      <c r="D925" t="s">
        <v>5</v>
      </c>
      <c r="E925" t="s">
        <v>8</v>
      </c>
      <c r="F925" t="s">
        <v>9</v>
      </c>
      <c r="G925">
        <v>0</v>
      </c>
      <c r="H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2">
      <c r="A926" t="s">
        <v>232</v>
      </c>
      <c r="B926" t="s">
        <v>231</v>
      </c>
      <c r="C926" t="s">
        <v>119</v>
      </c>
      <c r="D926" t="s">
        <v>10</v>
      </c>
      <c r="E926" t="s">
        <v>6</v>
      </c>
      <c r="F926" t="s">
        <v>11</v>
      </c>
      <c r="H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2">
      <c r="A927" t="s">
        <v>232</v>
      </c>
      <c r="B927" t="s">
        <v>231</v>
      </c>
      <c r="C927" t="s">
        <v>119</v>
      </c>
      <c r="D927" t="s">
        <v>10</v>
      </c>
      <c r="E927" t="s">
        <v>8</v>
      </c>
      <c r="F927" t="s">
        <v>12</v>
      </c>
      <c r="H927">
        <v>0</v>
      </c>
      <c r="K927">
        <v>0</v>
      </c>
      <c r="L927">
        <v>0</v>
      </c>
      <c r="M927">
        <v>0</v>
      </c>
      <c r="N927">
        <v>0.8</v>
      </c>
      <c r="O927">
        <v>0.8</v>
      </c>
      <c r="P927">
        <v>0.5</v>
      </c>
      <c r="Q927">
        <v>0</v>
      </c>
      <c r="R927">
        <v>0.9</v>
      </c>
      <c r="S927">
        <v>0.9</v>
      </c>
      <c r="T927">
        <v>1</v>
      </c>
      <c r="U927">
        <v>2</v>
      </c>
      <c r="V927">
        <v>2.4</v>
      </c>
      <c r="W927">
        <v>1.2</v>
      </c>
      <c r="X927">
        <v>0.7</v>
      </c>
      <c r="Y927">
        <v>0</v>
      </c>
      <c r="Z927">
        <v>0.1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0.6</v>
      </c>
    </row>
    <row r="928" spans="1:33" x14ac:dyDescent="0.2">
      <c r="A928" t="s">
        <v>232</v>
      </c>
      <c r="B928" t="s">
        <v>231</v>
      </c>
      <c r="C928" t="s">
        <v>119</v>
      </c>
      <c r="D928" t="s">
        <v>10</v>
      </c>
      <c r="E928" t="s">
        <v>13</v>
      </c>
      <c r="F928" t="s">
        <v>14</v>
      </c>
      <c r="H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0.3</v>
      </c>
      <c r="Q928">
        <v>0</v>
      </c>
      <c r="R928">
        <v>0</v>
      </c>
      <c r="S928">
        <v>0.1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2">
      <c r="A929" t="s">
        <v>232</v>
      </c>
      <c r="B929" t="s">
        <v>231</v>
      </c>
      <c r="C929" t="s">
        <v>119</v>
      </c>
      <c r="D929" t="s">
        <v>15</v>
      </c>
      <c r="E929" t="s">
        <v>6</v>
      </c>
      <c r="F929" t="s">
        <v>16</v>
      </c>
      <c r="H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3.6</v>
      </c>
      <c r="Q929">
        <v>0</v>
      </c>
      <c r="R929">
        <v>23.2</v>
      </c>
      <c r="S929">
        <v>21</v>
      </c>
      <c r="T929">
        <v>21</v>
      </c>
      <c r="U929">
        <v>5.7</v>
      </c>
      <c r="V929">
        <v>6.7</v>
      </c>
      <c r="W929">
        <v>2.7</v>
      </c>
      <c r="X929">
        <v>15.5</v>
      </c>
      <c r="Y929">
        <v>8.8000000000000007</v>
      </c>
      <c r="Z929">
        <v>14.7</v>
      </c>
      <c r="AA929">
        <v>11.7</v>
      </c>
      <c r="AB929">
        <v>15.1</v>
      </c>
      <c r="AC929">
        <v>20.9</v>
      </c>
      <c r="AD929">
        <v>16.82</v>
      </c>
      <c r="AE929">
        <v>29.33</v>
      </c>
      <c r="AF929">
        <v>16.46</v>
      </c>
      <c r="AG929">
        <v>18</v>
      </c>
    </row>
    <row r="930" spans="1:33" x14ac:dyDescent="0.2">
      <c r="A930" t="s">
        <v>232</v>
      </c>
      <c r="B930" t="s">
        <v>231</v>
      </c>
      <c r="C930" t="s">
        <v>119</v>
      </c>
      <c r="D930" t="s">
        <v>15</v>
      </c>
      <c r="E930" t="s">
        <v>8</v>
      </c>
      <c r="F930" t="s">
        <v>17</v>
      </c>
      <c r="H930">
        <v>0</v>
      </c>
      <c r="K930">
        <v>0</v>
      </c>
      <c r="L930">
        <v>0</v>
      </c>
      <c r="M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2">
      <c r="A931" t="s">
        <v>232</v>
      </c>
      <c r="B931" t="s">
        <v>231</v>
      </c>
      <c r="C931" t="s">
        <v>119</v>
      </c>
      <c r="D931" t="s">
        <v>15</v>
      </c>
      <c r="E931" t="s">
        <v>13</v>
      </c>
      <c r="F931" t="s">
        <v>18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2">
      <c r="A932" t="s">
        <v>232</v>
      </c>
      <c r="B932" t="s">
        <v>231</v>
      </c>
      <c r="C932" t="s">
        <v>119</v>
      </c>
      <c r="D932" t="s">
        <v>19</v>
      </c>
      <c r="E932" t="s">
        <v>6</v>
      </c>
      <c r="F932" t="s">
        <v>20</v>
      </c>
      <c r="J932">
        <v>0</v>
      </c>
      <c r="N932">
        <v>0.8</v>
      </c>
      <c r="O932">
        <v>0.8</v>
      </c>
      <c r="P932">
        <v>1.4</v>
      </c>
      <c r="Q932">
        <v>0.4</v>
      </c>
      <c r="R932">
        <v>0.4</v>
      </c>
      <c r="S932">
        <v>0</v>
      </c>
      <c r="T932">
        <v>0.5</v>
      </c>
      <c r="U932">
        <v>0.9</v>
      </c>
      <c r="V932">
        <v>0.2</v>
      </c>
      <c r="W932">
        <v>0.2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0.9</v>
      </c>
    </row>
    <row r="933" spans="1:33" x14ac:dyDescent="0.2">
      <c r="A933" t="s">
        <v>232</v>
      </c>
      <c r="B933" t="s">
        <v>231</v>
      </c>
      <c r="C933" t="s">
        <v>120</v>
      </c>
      <c r="D933" t="s">
        <v>5</v>
      </c>
      <c r="E933" t="s">
        <v>6</v>
      </c>
      <c r="F933" t="s">
        <v>7</v>
      </c>
      <c r="G933">
        <v>1058.3</v>
      </c>
      <c r="H933">
        <v>539.9</v>
      </c>
      <c r="I933">
        <v>800.7</v>
      </c>
      <c r="J933">
        <v>541.29999999999995</v>
      </c>
      <c r="K933">
        <v>242.9</v>
      </c>
      <c r="L933">
        <v>279.2</v>
      </c>
      <c r="M933">
        <v>248.6</v>
      </c>
      <c r="N933">
        <v>366.8</v>
      </c>
      <c r="O933">
        <v>243</v>
      </c>
      <c r="P933">
        <v>258.8</v>
      </c>
      <c r="Q933">
        <v>326.7</v>
      </c>
      <c r="R933">
        <v>295.60000000000002</v>
      </c>
      <c r="S933">
        <v>347</v>
      </c>
      <c r="T933">
        <v>189</v>
      </c>
      <c r="U933">
        <v>196.5</v>
      </c>
      <c r="V933">
        <v>178.4</v>
      </c>
      <c r="W933">
        <v>145.69999999999999</v>
      </c>
      <c r="X933">
        <v>127.7</v>
      </c>
      <c r="Y933">
        <v>87.2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289.5</v>
      </c>
    </row>
    <row r="934" spans="1:33" x14ac:dyDescent="0.2">
      <c r="A934" t="s">
        <v>232</v>
      </c>
      <c r="B934" t="s">
        <v>231</v>
      </c>
      <c r="C934" t="s">
        <v>120</v>
      </c>
      <c r="D934" t="s">
        <v>5</v>
      </c>
      <c r="E934" t="s">
        <v>8</v>
      </c>
      <c r="F934" t="s">
        <v>9</v>
      </c>
      <c r="G934">
        <v>79.3</v>
      </c>
      <c r="H934">
        <v>40.700000000000003</v>
      </c>
      <c r="I934">
        <v>56.7</v>
      </c>
      <c r="J934">
        <v>122.2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2">
      <c r="A935" t="s">
        <v>232</v>
      </c>
      <c r="B935" t="s">
        <v>231</v>
      </c>
      <c r="C935" t="s">
        <v>120</v>
      </c>
      <c r="D935" t="s">
        <v>10</v>
      </c>
      <c r="E935" t="s">
        <v>6</v>
      </c>
      <c r="F935" t="s">
        <v>11</v>
      </c>
      <c r="G935">
        <v>190.7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190.7</v>
      </c>
      <c r="N935">
        <v>0</v>
      </c>
      <c r="O935">
        <v>0</v>
      </c>
      <c r="P935">
        <v>0</v>
      </c>
      <c r="Q935">
        <v>4</v>
      </c>
      <c r="R935">
        <v>8.1999999999999993</v>
      </c>
      <c r="S935">
        <v>0</v>
      </c>
      <c r="T935">
        <v>0.1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4.0999999999999996</v>
      </c>
    </row>
    <row r="936" spans="1:33" x14ac:dyDescent="0.2">
      <c r="A936" t="s">
        <v>232</v>
      </c>
      <c r="B936" t="s">
        <v>231</v>
      </c>
      <c r="C936" t="s">
        <v>120</v>
      </c>
      <c r="D936" t="s">
        <v>10</v>
      </c>
      <c r="E936" t="s">
        <v>8</v>
      </c>
      <c r="F936" t="s">
        <v>12</v>
      </c>
      <c r="G936">
        <v>48.4</v>
      </c>
      <c r="H936">
        <v>52.8</v>
      </c>
      <c r="I936">
        <v>26.4</v>
      </c>
      <c r="J936">
        <v>35.200000000000003</v>
      </c>
      <c r="K936">
        <v>40.9</v>
      </c>
      <c r="L936">
        <v>14.7</v>
      </c>
      <c r="M936">
        <v>44.9</v>
      </c>
      <c r="N936">
        <v>47.8</v>
      </c>
      <c r="O936">
        <v>1.3</v>
      </c>
      <c r="P936">
        <v>1.2</v>
      </c>
      <c r="Q936">
        <v>1.3</v>
      </c>
      <c r="R936">
        <v>1</v>
      </c>
      <c r="S936">
        <v>0.6</v>
      </c>
      <c r="T936">
        <v>0.7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1</v>
      </c>
    </row>
    <row r="937" spans="1:33" x14ac:dyDescent="0.2">
      <c r="A937" t="s">
        <v>232</v>
      </c>
      <c r="B937" t="s">
        <v>231</v>
      </c>
      <c r="C937" t="s">
        <v>120</v>
      </c>
      <c r="D937" t="s">
        <v>10</v>
      </c>
      <c r="E937" t="s">
        <v>13</v>
      </c>
      <c r="F937" t="s">
        <v>14</v>
      </c>
      <c r="G937">
        <v>4.0999999999999996</v>
      </c>
      <c r="H937">
        <v>3.9</v>
      </c>
      <c r="I937">
        <v>2.7</v>
      </c>
      <c r="J937">
        <v>2.4</v>
      </c>
      <c r="K937">
        <v>4.5</v>
      </c>
      <c r="L937">
        <v>3.4</v>
      </c>
      <c r="M937">
        <v>4</v>
      </c>
      <c r="N937">
        <v>2.6</v>
      </c>
      <c r="O937">
        <v>1.5</v>
      </c>
      <c r="P937">
        <v>0.2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2">
      <c r="A938" t="s">
        <v>232</v>
      </c>
      <c r="B938" t="s">
        <v>231</v>
      </c>
      <c r="C938" t="s">
        <v>120</v>
      </c>
      <c r="D938" t="s">
        <v>15</v>
      </c>
      <c r="E938" t="s">
        <v>6</v>
      </c>
      <c r="F938" t="s">
        <v>16</v>
      </c>
      <c r="G938">
        <v>3.4</v>
      </c>
      <c r="H938">
        <v>10.6</v>
      </c>
      <c r="I938">
        <v>6.4</v>
      </c>
      <c r="J938">
        <v>7</v>
      </c>
      <c r="K938">
        <v>8.6</v>
      </c>
      <c r="L938">
        <v>0</v>
      </c>
      <c r="M938">
        <v>0</v>
      </c>
      <c r="N938">
        <v>11.2</v>
      </c>
      <c r="O938">
        <v>4.4000000000000004</v>
      </c>
      <c r="P938">
        <v>11.4</v>
      </c>
      <c r="Q938">
        <v>0.8</v>
      </c>
      <c r="R938">
        <v>0.5</v>
      </c>
      <c r="S938">
        <v>8.6999999999999993</v>
      </c>
      <c r="T938">
        <v>0</v>
      </c>
      <c r="U938">
        <v>7</v>
      </c>
      <c r="V938">
        <v>12.7</v>
      </c>
      <c r="W938">
        <v>14.9</v>
      </c>
      <c r="X938">
        <v>21.7</v>
      </c>
      <c r="Y938">
        <v>12.3</v>
      </c>
      <c r="Z938">
        <v>43.4</v>
      </c>
      <c r="AA938">
        <v>28</v>
      </c>
      <c r="AB938">
        <v>27.3</v>
      </c>
      <c r="AC938">
        <v>26.45</v>
      </c>
      <c r="AD938">
        <v>32.5</v>
      </c>
      <c r="AE938">
        <v>26.98</v>
      </c>
      <c r="AF938">
        <v>25.81</v>
      </c>
      <c r="AG938">
        <v>26.88</v>
      </c>
    </row>
    <row r="939" spans="1:33" x14ac:dyDescent="0.2">
      <c r="A939" t="s">
        <v>232</v>
      </c>
      <c r="B939" t="s">
        <v>231</v>
      </c>
      <c r="C939" t="s">
        <v>120</v>
      </c>
      <c r="D939" t="s">
        <v>15</v>
      </c>
      <c r="E939" t="s">
        <v>8</v>
      </c>
      <c r="F939" t="s">
        <v>17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2">
      <c r="A940" t="s">
        <v>232</v>
      </c>
      <c r="B940" t="s">
        <v>231</v>
      </c>
      <c r="C940" t="s">
        <v>120</v>
      </c>
      <c r="D940" t="s">
        <v>15</v>
      </c>
      <c r="E940" t="s">
        <v>13</v>
      </c>
      <c r="F940" t="s">
        <v>18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2">
      <c r="A941" t="s">
        <v>232</v>
      </c>
      <c r="B941" t="s">
        <v>231</v>
      </c>
      <c r="C941" t="s">
        <v>120</v>
      </c>
      <c r="D941" t="s">
        <v>19</v>
      </c>
      <c r="E941" t="s">
        <v>6</v>
      </c>
      <c r="F941" t="s">
        <v>20</v>
      </c>
      <c r="J941">
        <v>0.7</v>
      </c>
      <c r="L941">
        <v>0.3</v>
      </c>
      <c r="M941">
        <v>1.3</v>
      </c>
      <c r="N941">
        <v>0.8</v>
      </c>
      <c r="O941">
        <v>0.1</v>
      </c>
      <c r="P941">
        <v>0.3</v>
      </c>
      <c r="Q941">
        <v>3.9</v>
      </c>
      <c r="R941">
        <v>3.1</v>
      </c>
      <c r="S941">
        <v>29.3</v>
      </c>
      <c r="T941">
        <v>0.1</v>
      </c>
      <c r="U941">
        <v>0.1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1.3</v>
      </c>
    </row>
    <row r="942" spans="1:33" x14ac:dyDescent="0.2">
      <c r="A942" t="s">
        <v>232</v>
      </c>
      <c r="B942" t="s">
        <v>231</v>
      </c>
      <c r="C942" t="s">
        <v>121</v>
      </c>
      <c r="D942" t="s">
        <v>5</v>
      </c>
      <c r="E942" t="s">
        <v>6</v>
      </c>
      <c r="F942" t="s">
        <v>7</v>
      </c>
      <c r="G942">
        <v>1875.7</v>
      </c>
      <c r="H942">
        <v>3273</v>
      </c>
      <c r="I942">
        <v>2981.2</v>
      </c>
      <c r="J942">
        <v>2022.9</v>
      </c>
      <c r="K942">
        <v>3520.2</v>
      </c>
      <c r="L942">
        <v>3778.7</v>
      </c>
      <c r="M942">
        <v>3959.4</v>
      </c>
      <c r="N942">
        <v>3381.7</v>
      </c>
      <c r="O942">
        <v>3039</v>
      </c>
      <c r="P942">
        <v>2746.8</v>
      </c>
      <c r="Q942">
        <v>2130.1999999999998</v>
      </c>
      <c r="R942">
        <v>2087.6</v>
      </c>
      <c r="S942">
        <v>2905.2</v>
      </c>
      <c r="T942">
        <v>2049.4</v>
      </c>
      <c r="U942">
        <v>1644.5</v>
      </c>
      <c r="V942">
        <v>1422.4</v>
      </c>
      <c r="W942">
        <v>1389.8</v>
      </c>
      <c r="X942">
        <v>1014.2</v>
      </c>
      <c r="Y942">
        <v>603.4</v>
      </c>
      <c r="Z942">
        <v>143.1</v>
      </c>
      <c r="AA942">
        <v>169.4</v>
      </c>
      <c r="AB942">
        <v>208.7</v>
      </c>
      <c r="AC942">
        <v>0</v>
      </c>
      <c r="AD942">
        <v>0</v>
      </c>
      <c r="AE942">
        <v>0</v>
      </c>
      <c r="AF942">
        <v>0</v>
      </c>
      <c r="AG942">
        <v>3055.8</v>
      </c>
    </row>
    <row r="943" spans="1:33" x14ac:dyDescent="0.2">
      <c r="A943" t="s">
        <v>232</v>
      </c>
      <c r="B943" t="s">
        <v>231</v>
      </c>
      <c r="C943" t="s">
        <v>121</v>
      </c>
      <c r="D943" t="s">
        <v>5</v>
      </c>
      <c r="E943" t="s">
        <v>8</v>
      </c>
      <c r="F943" t="s">
        <v>9</v>
      </c>
      <c r="G943">
        <v>60</v>
      </c>
      <c r="H943">
        <v>185</v>
      </c>
      <c r="I943">
        <v>185</v>
      </c>
      <c r="J943">
        <v>89.4</v>
      </c>
      <c r="K943">
        <v>95</v>
      </c>
      <c r="L943">
        <v>13.1</v>
      </c>
      <c r="M943">
        <v>72.5</v>
      </c>
      <c r="N943">
        <v>100.8</v>
      </c>
      <c r="O943">
        <v>118.2</v>
      </c>
      <c r="P943">
        <v>92.7</v>
      </c>
      <c r="Q943">
        <v>46.8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103.9</v>
      </c>
    </row>
    <row r="944" spans="1:33" x14ac:dyDescent="0.2">
      <c r="A944" t="s">
        <v>232</v>
      </c>
      <c r="B944" t="s">
        <v>231</v>
      </c>
      <c r="C944" t="s">
        <v>121</v>
      </c>
      <c r="D944" t="s">
        <v>10</v>
      </c>
      <c r="E944" t="s">
        <v>6</v>
      </c>
      <c r="F944" t="s">
        <v>11</v>
      </c>
      <c r="H944">
        <v>0</v>
      </c>
      <c r="I944">
        <v>0</v>
      </c>
      <c r="J944">
        <v>0</v>
      </c>
      <c r="K944">
        <v>7.5</v>
      </c>
      <c r="L944">
        <v>0.7</v>
      </c>
      <c r="M944">
        <v>0.1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2">
      <c r="A945" t="s">
        <v>232</v>
      </c>
      <c r="B945" t="s">
        <v>231</v>
      </c>
      <c r="C945" t="s">
        <v>121</v>
      </c>
      <c r="D945" t="s">
        <v>10</v>
      </c>
      <c r="E945" t="s">
        <v>8</v>
      </c>
      <c r="F945" t="s">
        <v>12</v>
      </c>
      <c r="H945">
        <v>220</v>
      </c>
      <c r="I945">
        <v>110</v>
      </c>
      <c r="J945">
        <v>45</v>
      </c>
      <c r="K945">
        <v>133.30000000000001</v>
      </c>
      <c r="L945">
        <v>44.3</v>
      </c>
      <c r="M945">
        <v>134</v>
      </c>
      <c r="N945">
        <v>110.9</v>
      </c>
      <c r="O945">
        <v>66.5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2">
      <c r="A946" t="s">
        <v>232</v>
      </c>
      <c r="B946" t="s">
        <v>231</v>
      </c>
      <c r="C946" t="s">
        <v>121</v>
      </c>
      <c r="D946" t="s">
        <v>10</v>
      </c>
      <c r="E946" t="s">
        <v>13</v>
      </c>
      <c r="F946" t="s">
        <v>14</v>
      </c>
      <c r="H946">
        <v>90</v>
      </c>
      <c r="I946">
        <v>150</v>
      </c>
      <c r="J946">
        <v>109.1</v>
      </c>
      <c r="K946">
        <v>55.1</v>
      </c>
      <c r="L946">
        <v>13</v>
      </c>
      <c r="M946">
        <v>9.9</v>
      </c>
      <c r="N946">
        <v>4</v>
      </c>
      <c r="O946">
        <v>3.9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2">
      <c r="A947" t="s">
        <v>232</v>
      </c>
      <c r="B947" t="s">
        <v>231</v>
      </c>
      <c r="C947" t="s">
        <v>121</v>
      </c>
      <c r="D947" t="s">
        <v>15</v>
      </c>
      <c r="E947" t="s">
        <v>6</v>
      </c>
      <c r="F947" t="s">
        <v>16</v>
      </c>
      <c r="H947">
        <v>47.2</v>
      </c>
      <c r="I947">
        <v>51</v>
      </c>
      <c r="J947">
        <v>35.1</v>
      </c>
      <c r="K947">
        <v>58.5</v>
      </c>
      <c r="L947">
        <v>61.8</v>
      </c>
      <c r="M947">
        <v>67.2</v>
      </c>
      <c r="N947">
        <v>100</v>
      </c>
      <c r="O947">
        <v>137.19999999999999</v>
      </c>
      <c r="P947">
        <v>121.3</v>
      </c>
      <c r="Q947">
        <v>124.8</v>
      </c>
      <c r="R947">
        <v>131.30000000000001</v>
      </c>
      <c r="S947">
        <v>159.1</v>
      </c>
      <c r="T947">
        <v>130.1</v>
      </c>
      <c r="U947">
        <v>142.80000000000001</v>
      </c>
      <c r="V947">
        <v>191.1</v>
      </c>
      <c r="W947">
        <v>171.1</v>
      </c>
      <c r="X947">
        <v>210.5</v>
      </c>
      <c r="Y947">
        <v>200.9</v>
      </c>
      <c r="Z947">
        <v>180.2</v>
      </c>
      <c r="AA947">
        <v>226.2</v>
      </c>
      <c r="AB947">
        <v>194.7</v>
      </c>
      <c r="AC947">
        <v>222</v>
      </c>
      <c r="AD947">
        <v>164.89</v>
      </c>
      <c r="AE947">
        <v>195.65</v>
      </c>
      <c r="AF947">
        <v>136.69</v>
      </c>
      <c r="AG947">
        <v>208.4</v>
      </c>
    </row>
    <row r="948" spans="1:33" x14ac:dyDescent="0.2">
      <c r="A948" t="s">
        <v>232</v>
      </c>
      <c r="B948" t="s">
        <v>231</v>
      </c>
      <c r="C948" t="s">
        <v>121</v>
      </c>
      <c r="D948" t="s">
        <v>15</v>
      </c>
      <c r="E948" t="s">
        <v>8</v>
      </c>
      <c r="F948" t="s">
        <v>17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2">
      <c r="A949" t="s">
        <v>232</v>
      </c>
      <c r="B949" t="s">
        <v>231</v>
      </c>
      <c r="C949" t="s">
        <v>121</v>
      </c>
      <c r="D949" t="s">
        <v>15</v>
      </c>
      <c r="E949" t="s">
        <v>13</v>
      </c>
      <c r="F949" t="s">
        <v>18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2">
      <c r="A950" t="s">
        <v>232</v>
      </c>
      <c r="B950" t="s">
        <v>231</v>
      </c>
      <c r="C950" t="s">
        <v>121</v>
      </c>
      <c r="D950" t="s">
        <v>19</v>
      </c>
      <c r="E950" t="s">
        <v>6</v>
      </c>
      <c r="F950" t="s">
        <v>20</v>
      </c>
      <c r="J950">
        <v>20.9</v>
      </c>
      <c r="K950">
        <v>0</v>
      </c>
      <c r="L950">
        <v>9.5</v>
      </c>
      <c r="M950">
        <v>20.9</v>
      </c>
      <c r="N950">
        <v>9.5</v>
      </c>
      <c r="O950">
        <v>9.5</v>
      </c>
      <c r="P950">
        <v>13</v>
      </c>
      <c r="Q950">
        <v>9.1999999999999993</v>
      </c>
      <c r="R950">
        <v>0</v>
      </c>
      <c r="S950">
        <v>0</v>
      </c>
      <c r="T950">
        <v>34.9</v>
      </c>
      <c r="U950">
        <v>7.8</v>
      </c>
      <c r="V950">
        <v>9</v>
      </c>
      <c r="W950">
        <v>9.6999999999999993</v>
      </c>
      <c r="X950">
        <v>8.1999999999999993</v>
      </c>
      <c r="Y950">
        <v>4.3</v>
      </c>
      <c r="Z950">
        <v>2.4</v>
      </c>
      <c r="AA950">
        <v>1.8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10.3</v>
      </c>
    </row>
    <row r="951" spans="1:33" x14ac:dyDescent="0.2">
      <c r="A951" t="s">
        <v>232</v>
      </c>
      <c r="B951" t="s">
        <v>231</v>
      </c>
      <c r="C951" t="s">
        <v>122</v>
      </c>
      <c r="D951" t="s">
        <v>5</v>
      </c>
      <c r="E951" t="s">
        <v>6</v>
      </c>
      <c r="F951" t="s">
        <v>7</v>
      </c>
      <c r="G951">
        <v>85.2</v>
      </c>
      <c r="H951">
        <v>85.2</v>
      </c>
      <c r="N951">
        <v>90.9</v>
      </c>
      <c r="O951">
        <v>102.4</v>
      </c>
      <c r="P951">
        <v>111</v>
      </c>
      <c r="Q951">
        <v>120.8</v>
      </c>
      <c r="R951">
        <v>89</v>
      </c>
      <c r="S951">
        <v>85.8</v>
      </c>
      <c r="T951">
        <v>85.4</v>
      </c>
      <c r="U951">
        <v>86.7</v>
      </c>
      <c r="V951">
        <v>95.1</v>
      </c>
      <c r="W951">
        <v>63.7</v>
      </c>
      <c r="X951">
        <v>37</v>
      </c>
      <c r="Y951">
        <v>31.4</v>
      </c>
      <c r="Z951">
        <v>13</v>
      </c>
      <c r="AA951">
        <v>5.0999999999999996</v>
      </c>
      <c r="AB951">
        <v>0</v>
      </c>
      <c r="AC951">
        <v>0</v>
      </c>
      <c r="AD951">
        <v>0</v>
      </c>
      <c r="AE951">
        <v>0</v>
      </c>
      <c r="AG951">
        <v>101.4</v>
      </c>
    </row>
    <row r="952" spans="1:33" x14ac:dyDescent="0.2">
      <c r="A952" t="s">
        <v>232</v>
      </c>
      <c r="B952" t="s">
        <v>231</v>
      </c>
      <c r="C952" t="s">
        <v>122</v>
      </c>
      <c r="D952" t="s">
        <v>5</v>
      </c>
      <c r="E952" t="s">
        <v>8</v>
      </c>
      <c r="F952" t="s">
        <v>9</v>
      </c>
      <c r="G952">
        <v>3.9</v>
      </c>
      <c r="N952">
        <v>9</v>
      </c>
      <c r="O952">
        <v>9</v>
      </c>
      <c r="P952">
        <v>14</v>
      </c>
      <c r="Q952">
        <v>43.9</v>
      </c>
      <c r="R952">
        <v>41.4</v>
      </c>
      <c r="S952">
        <v>35.200000000000003</v>
      </c>
      <c r="T952">
        <v>30.7</v>
      </c>
      <c r="U952">
        <v>13.6</v>
      </c>
      <c r="V952">
        <v>8.3000000000000007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G952">
        <v>10.7</v>
      </c>
    </row>
    <row r="953" spans="1:33" x14ac:dyDescent="0.2">
      <c r="A953" t="s">
        <v>232</v>
      </c>
      <c r="B953" t="s">
        <v>231</v>
      </c>
      <c r="C953" t="s">
        <v>122</v>
      </c>
      <c r="D953" t="s">
        <v>10</v>
      </c>
      <c r="E953" t="s">
        <v>6</v>
      </c>
      <c r="F953" t="s">
        <v>11</v>
      </c>
      <c r="H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G953">
        <v>0</v>
      </c>
    </row>
    <row r="954" spans="1:33" x14ac:dyDescent="0.2">
      <c r="A954" t="s">
        <v>232</v>
      </c>
      <c r="B954" t="s">
        <v>231</v>
      </c>
      <c r="C954" t="s">
        <v>122</v>
      </c>
      <c r="D954" t="s">
        <v>10</v>
      </c>
      <c r="E954" t="s">
        <v>8</v>
      </c>
      <c r="F954" t="s">
        <v>12</v>
      </c>
      <c r="H954">
        <v>0.2</v>
      </c>
      <c r="N954">
        <v>0</v>
      </c>
      <c r="O954">
        <v>0</v>
      </c>
      <c r="P954">
        <v>9.1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G954">
        <v>0</v>
      </c>
    </row>
    <row r="955" spans="1:33" x14ac:dyDescent="0.2">
      <c r="A955" t="s">
        <v>232</v>
      </c>
      <c r="B955" t="s">
        <v>231</v>
      </c>
      <c r="C955" t="s">
        <v>122</v>
      </c>
      <c r="D955" t="s">
        <v>10</v>
      </c>
      <c r="E955" t="s">
        <v>13</v>
      </c>
      <c r="F955" t="s">
        <v>14</v>
      </c>
      <c r="H955">
        <v>0</v>
      </c>
      <c r="N955">
        <v>0</v>
      </c>
      <c r="O955">
        <v>0.6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G955">
        <v>0</v>
      </c>
    </row>
    <row r="956" spans="1:33" x14ac:dyDescent="0.2">
      <c r="A956" t="s">
        <v>232</v>
      </c>
      <c r="B956" t="s">
        <v>231</v>
      </c>
      <c r="C956" t="s">
        <v>122</v>
      </c>
      <c r="D956" t="s">
        <v>15</v>
      </c>
      <c r="E956" t="s">
        <v>6</v>
      </c>
      <c r="F956" t="s">
        <v>16</v>
      </c>
      <c r="H956">
        <v>6.8</v>
      </c>
      <c r="N956">
        <v>3.2</v>
      </c>
      <c r="O956">
        <v>0.5</v>
      </c>
      <c r="P956">
        <v>6.4</v>
      </c>
      <c r="Q956">
        <v>10.6</v>
      </c>
      <c r="R956">
        <v>5</v>
      </c>
      <c r="S956">
        <v>5</v>
      </c>
      <c r="T956">
        <v>4.8</v>
      </c>
      <c r="U956">
        <v>5.0999999999999996</v>
      </c>
      <c r="V956">
        <v>12.5</v>
      </c>
      <c r="W956">
        <v>12.7</v>
      </c>
      <c r="X956">
        <v>15</v>
      </c>
      <c r="Y956">
        <v>15</v>
      </c>
      <c r="Z956">
        <v>23.5</v>
      </c>
      <c r="AA956">
        <v>38.700000000000003</v>
      </c>
      <c r="AB956">
        <v>79.7</v>
      </c>
      <c r="AC956">
        <v>94.1</v>
      </c>
      <c r="AD956">
        <v>96.61</v>
      </c>
      <c r="AE956">
        <v>93.57</v>
      </c>
      <c r="AG956">
        <v>86.9</v>
      </c>
    </row>
    <row r="957" spans="1:33" x14ac:dyDescent="0.2">
      <c r="A957" t="s">
        <v>232</v>
      </c>
      <c r="B957" t="s">
        <v>231</v>
      </c>
      <c r="C957" t="s">
        <v>122</v>
      </c>
      <c r="D957" t="s">
        <v>15</v>
      </c>
      <c r="E957" t="s">
        <v>8</v>
      </c>
      <c r="F957" t="s">
        <v>17</v>
      </c>
      <c r="H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G957">
        <v>0</v>
      </c>
    </row>
    <row r="958" spans="1:33" x14ac:dyDescent="0.2">
      <c r="A958" t="s">
        <v>232</v>
      </c>
      <c r="B958" t="s">
        <v>231</v>
      </c>
      <c r="C958" t="s">
        <v>122</v>
      </c>
      <c r="D958" t="s">
        <v>15</v>
      </c>
      <c r="E958" t="s">
        <v>13</v>
      </c>
      <c r="F958" t="s">
        <v>18</v>
      </c>
      <c r="U958">
        <v>0</v>
      </c>
      <c r="V958">
        <v>0</v>
      </c>
      <c r="W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G958">
        <v>0</v>
      </c>
    </row>
    <row r="959" spans="1:33" x14ac:dyDescent="0.2">
      <c r="A959" t="s">
        <v>232</v>
      </c>
      <c r="B959" t="s">
        <v>231</v>
      </c>
      <c r="C959" t="s">
        <v>122</v>
      </c>
      <c r="D959" t="s">
        <v>19</v>
      </c>
      <c r="E959" t="s">
        <v>6</v>
      </c>
      <c r="F959" t="s">
        <v>20</v>
      </c>
      <c r="J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G959">
        <v>0</v>
      </c>
    </row>
    <row r="960" spans="1:33" x14ac:dyDescent="0.2">
      <c r="A960" t="s">
        <v>232</v>
      </c>
      <c r="B960" t="s">
        <v>231</v>
      </c>
      <c r="C960" t="s">
        <v>123</v>
      </c>
      <c r="D960" t="s">
        <v>5</v>
      </c>
      <c r="E960" t="s">
        <v>6</v>
      </c>
      <c r="F960" t="s">
        <v>7</v>
      </c>
      <c r="G960">
        <v>8528.6</v>
      </c>
      <c r="H960">
        <v>24125.599999999999</v>
      </c>
      <c r="K960">
        <v>19605</v>
      </c>
      <c r="L960">
        <v>8727.6</v>
      </c>
      <c r="M960">
        <v>10069.6</v>
      </c>
      <c r="N960">
        <v>10039</v>
      </c>
      <c r="O960">
        <v>8220.2000000000007</v>
      </c>
      <c r="P960">
        <v>9220.2000000000007</v>
      </c>
      <c r="Q960">
        <v>5298.8</v>
      </c>
      <c r="R960">
        <v>7402.6</v>
      </c>
      <c r="S960">
        <v>7395.4</v>
      </c>
      <c r="T960">
        <v>6802.2</v>
      </c>
      <c r="U960">
        <v>6646.6</v>
      </c>
      <c r="V960">
        <v>5171.6000000000004</v>
      </c>
      <c r="W960">
        <v>5012.2</v>
      </c>
      <c r="X960">
        <v>2730</v>
      </c>
      <c r="Y960">
        <v>3026.2</v>
      </c>
      <c r="Z960">
        <v>1209.5999999999999</v>
      </c>
      <c r="AA960">
        <v>1114.8</v>
      </c>
      <c r="AB960">
        <v>1181.3</v>
      </c>
      <c r="AC960">
        <v>0</v>
      </c>
      <c r="AD960">
        <v>0</v>
      </c>
      <c r="AE960">
        <v>0</v>
      </c>
      <c r="AF960">
        <v>0</v>
      </c>
      <c r="AG960">
        <v>9159.7999999999993</v>
      </c>
    </row>
    <row r="961" spans="1:33" x14ac:dyDescent="0.2">
      <c r="A961" t="s">
        <v>232</v>
      </c>
      <c r="B961" t="s">
        <v>231</v>
      </c>
      <c r="C961" t="s">
        <v>123</v>
      </c>
      <c r="D961" t="s">
        <v>5</v>
      </c>
      <c r="E961" t="s">
        <v>8</v>
      </c>
      <c r="F961" t="s">
        <v>9</v>
      </c>
      <c r="G961">
        <v>2936</v>
      </c>
      <c r="K961">
        <v>7472</v>
      </c>
      <c r="L961">
        <v>2610</v>
      </c>
      <c r="M961">
        <v>3074</v>
      </c>
      <c r="N961">
        <v>3400</v>
      </c>
      <c r="O961">
        <v>3684</v>
      </c>
      <c r="P961">
        <v>3950</v>
      </c>
      <c r="Q961">
        <v>2162</v>
      </c>
      <c r="R961">
        <v>2196</v>
      </c>
      <c r="S961">
        <v>2861</v>
      </c>
      <c r="T961">
        <v>2399</v>
      </c>
      <c r="U961">
        <v>2187</v>
      </c>
      <c r="V961">
        <v>2260</v>
      </c>
      <c r="W961">
        <v>1408</v>
      </c>
      <c r="X961">
        <v>855</v>
      </c>
      <c r="Y961">
        <v>1470</v>
      </c>
      <c r="Z961">
        <v>1104</v>
      </c>
      <c r="AA961">
        <v>737</v>
      </c>
      <c r="AB961">
        <v>1121.5999999999999</v>
      </c>
      <c r="AC961">
        <v>0</v>
      </c>
      <c r="AD961">
        <v>0</v>
      </c>
      <c r="AE961">
        <v>0</v>
      </c>
      <c r="AF961">
        <v>0</v>
      </c>
      <c r="AG961">
        <v>3678</v>
      </c>
    </row>
    <row r="962" spans="1:33" x14ac:dyDescent="0.2">
      <c r="A962" t="s">
        <v>232</v>
      </c>
      <c r="B962" t="s">
        <v>231</v>
      </c>
      <c r="C962" t="s">
        <v>123</v>
      </c>
      <c r="D962" t="s">
        <v>10</v>
      </c>
      <c r="E962" t="s">
        <v>6</v>
      </c>
      <c r="F962" t="s">
        <v>11</v>
      </c>
      <c r="H962">
        <v>352</v>
      </c>
      <c r="K962">
        <v>603</v>
      </c>
      <c r="L962">
        <v>141</v>
      </c>
      <c r="M962">
        <v>1.2</v>
      </c>
      <c r="N962">
        <v>0</v>
      </c>
      <c r="O962">
        <v>0</v>
      </c>
      <c r="P962">
        <v>0</v>
      </c>
      <c r="Q962">
        <v>0</v>
      </c>
      <c r="R962">
        <v>3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1</v>
      </c>
    </row>
    <row r="963" spans="1:33" x14ac:dyDescent="0.2">
      <c r="A963" t="s">
        <v>232</v>
      </c>
      <c r="B963" t="s">
        <v>231</v>
      </c>
      <c r="C963" t="s">
        <v>123</v>
      </c>
      <c r="D963" t="s">
        <v>10</v>
      </c>
      <c r="E963" t="s">
        <v>8</v>
      </c>
      <c r="F963" t="s">
        <v>12</v>
      </c>
      <c r="H963">
        <v>10624.9</v>
      </c>
      <c r="K963">
        <v>12868.9</v>
      </c>
      <c r="L963">
        <v>12868.9</v>
      </c>
      <c r="M963">
        <v>11811.8</v>
      </c>
      <c r="N963">
        <v>59.4</v>
      </c>
      <c r="O963">
        <v>52.8</v>
      </c>
      <c r="P963">
        <v>311.3</v>
      </c>
      <c r="Q963">
        <v>190.3</v>
      </c>
      <c r="R963">
        <v>127.6</v>
      </c>
      <c r="S963">
        <v>1596.1</v>
      </c>
      <c r="T963">
        <v>-555.5</v>
      </c>
      <c r="U963">
        <v>710.6</v>
      </c>
      <c r="V963">
        <v>-57.2</v>
      </c>
      <c r="W963">
        <v>-983.4</v>
      </c>
      <c r="X963">
        <v>-437.8</v>
      </c>
      <c r="Y963">
        <v>33</v>
      </c>
      <c r="Z963">
        <v>38.5</v>
      </c>
      <c r="AA963">
        <v>30.7</v>
      </c>
      <c r="AB963">
        <v>19.100000000000001</v>
      </c>
      <c r="AC963">
        <v>0.1</v>
      </c>
      <c r="AD963">
        <v>0.4</v>
      </c>
      <c r="AE963">
        <v>0</v>
      </c>
      <c r="AF963">
        <v>0</v>
      </c>
      <c r="AG963">
        <v>638</v>
      </c>
    </row>
    <row r="964" spans="1:33" x14ac:dyDescent="0.2">
      <c r="A964" t="s">
        <v>232</v>
      </c>
      <c r="B964" t="s">
        <v>231</v>
      </c>
      <c r="C964" t="s">
        <v>123</v>
      </c>
      <c r="D964" t="s">
        <v>10</v>
      </c>
      <c r="E964" t="s">
        <v>13</v>
      </c>
      <c r="F964" t="s">
        <v>14</v>
      </c>
      <c r="H964">
        <v>1056.5999999999999</v>
      </c>
      <c r="K964">
        <v>1574.2</v>
      </c>
      <c r="L964">
        <v>1310.4000000000001</v>
      </c>
      <c r="M964">
        <v>762.2</v>
      </c>
      <c r="N964">
        <v>849.1</v>
      </c>
      <c r="O964">
        <v>895.4</v>
      </c>
      <c r="P964">
        <v>617</v>
      </c>
      <c r="Q964">
        <v>364.3</v>
      </c>
      <c r="R964">
        <v>600.1</v>
      </c>
      <c r="S964">
        <v>575.4</v>
      </c>
      <c r="T964">
        <v>593.1</v>
      </c>
      <c r="U964">
        <v>563.9</v>
      </c>
      <c r="V964">
        <v>499</v>
      </c>
      <c r="W964">
        <v>428</v>
      </c>
      <c r="X964">
        <v>355.7</v>
      </c>
      <c r="Y964">
        <v>279.89999999999998</v>
      </c>
      <c r="Z964">
        <v>254.5</v>
      </c>
      <c r="AA964">
        <v>216.3</v>
      </c>
      <c r="AB964">
        <v>181.4</v>
      </c>
      <c r="AC964">
        <v>66.7</v>
      </c>
      <c r="AD964">
        <v>10</v>
      </c>
      <c r="AE964">
        <v>0</v>
      </c>
      <c r="AF964">
        <v>0</v>
      </c>
      <c r="AG964">
        <v>513.29999999999995</v>
      </c>
    </row>
    <row r="965" spans="1:33" x14ac:dyDescent="0.2">
      <c r="A965" t="s">
        <v>232</v>
      </c>
      <c r="B965" t="s">
        <v>231</v>
      </c>
      <c r="C965" t="s">
        <v>123</v>
      </c>
      <c r="D965" t="s">
        <v>15</v>
      </c>
      <c r="E965" t="s">
        <v>6</v>
      </c>
      <c r="F965" t="s">
        <v>16</v>
      </c>
      <c r="H965">
        <v>223.5</v>
      </c>
      <c r="K965">
        <v>303.10000000000002</v>
      </c>
      <c r="L965">
        <v>396.9</v>
      </c>
      <c r="M965">
        <v>505</v>
      </c>
      <c r="N965">
        <v>735.6</v>
      </c>
      <c r="O965">
        <v>1035.8</v>
      </c>
      <c r="P965">
        <v>1160.2</v>
      </c>
      <c r="Q965">
        <v>749.9</v>
      </c>
      <c r="R965">
        <v>1248</v>
      </c>
      <c r="S965">
        <v>1318.2</v>
      </c>
      <c r="T965">
        <v>1143.5</v>
      </c>
      <c r="U965">
        <v>1637.8</v>
      </c>
      <c r="V965">
        <v>1573.6</v>
      </c>
      <c r="W965">
        <v>1607.5</v>
      </c>
      <c r="X965">
        <v>1834.1</v>
      </c>
      <c r="Y965">
        <v>1655</v>
      </c>
      <c r="Z965">
        <v>1950.6</v>
      </c>
      <c r="AA965">
        <v>1953.6</v>
      </c>
      <c r="AB965">
        <v>1768.9</v>
      </c>
      <c r="AC965">
        <v>2047.1</v>
      </c>
      <c r="AD965">
        <v>2108.94</v>
      </c>
      <c r="AE965">
        <v>2088.17</v>
      </c>
      <c r="AF965">
        <v>1893.13</v>
      </c>
      <c r="AG965">
        <v>1908</v>
      </c>
    </row>
    <row r="966" spans="1:33" x14ac:dyDescent="0.2">
      <c r="A966" t="s">
        <v>232</v>
      </c>
      <c r="B966" t="s">
        <v>231</v>
      </c>
      <c r="C966" t="s">
        <v>123</v>
      </c>
      <c r="D966" t="s">
        <v>15</v>
      </c>
      <c r="E966" t="s">
        <v>8</v>
      </c>
      <c r="F966" t="s">
        <v>17</v>
      </c>
      <c r="H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2">
      <c r="A967" t="s">
        <v>232</v>
      </c>
      <c r="B967" t="s">
        <v>231</v>
      </c>
      <c r="C967" t="s">
        <v>123</v>
      </c>
      <c r="D967" t="s">
        <v>15</v>
      </c>
      <c r="E967" t="s">
        <v>13</v>
      </c>
      <c r="F967" t="s">
        <v>18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2">
      <c r="A968" t="s">
        <v>232</v>
      </c>
      <c r="B968" t="s">
        <v>231</v>
      </c>
      <c r="C968" t="s">
        <v>123</v>
      </c>
      <c r="D968" t="s">
        <v>19</v>
      </c>
      <c r="E968" t="s">
        <v>6</v>
      </c>
      <c r="F968" t="s">
        <v>20</v>
      </c>
      <c r="J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2">
      <c r="A969" t="s">
        <v>232</v>
      </c>
      <c r="B969" t="s">
        <v>231</v>
      </c>
      <c r="C969" t="s">
        <v>124</v>
      </c>
      <c r="D969" t="s">
        <v>5</v>
      </c>
      <c r="E969" t="s">
        <v>6</v>
      </c>
      <c r="F969" t="s">
        <v>7</v>
      </c>
      <c r="G969">
        <v>279.5</v>
      </c>
      <c r="H969">
        <v>0</v>
      </c>
      <c r="N969">
        <v>85.4</v>
      </c>
      <c r="O969">
        <v>51.5</v>
      </c>
      <c r="P969">
        <v>83.1</v>
      </c>
      <c r="Q969">
        <v>40.5</v>
      </c>
      <c r="R969">
        <v>11.1</v>
      </c>
      <c r="S969">
        <v>31.7</v>
      </c>
      <c r="T969">
        <v>23.5</v>
      </c>
      <c r="U969">
        <v>29.6</v>
      </c>
      <c r="V969">
        <v>18.899999999999999</v>
      </c>
      <c r="W969">
        <v>20</v>
      </c>
      <c r="X969">
        <v>14.4</v>
      </c>
      <c r="Y969">
        <v>12</v>
      </c>
      <c r="Z969">
        <v>9.1999999999999993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73.3</v>
      </c>
    </row>
    <row r="970" spans="1:33" x14ac:dyDescent="0.2">
      <c r="A970" t="s">
        <v>232</v>
      </c>
      <c r="B970" t="s">
        <v>231</v>
      </c>
      <c r="C970" t="s">
        <v>124</v>
      </c>
      <c r="D970" t="s">
        <v>5</v>
      </c>
      <c r="E970" t="s">
        <v>8</v>
      </c>
      <c r="F970" t="s">
        <v>9</v>
      </c>
      <c r="G970">
        <v>0</v>
      </c>
      <c r="H970">
        <v>0</v>
      </c>
      <c r="N970">
        <v>0</v>
      </c>
      <c r="O970">
        <v>1.2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0.4</v>
      </c>
    </row>
    <row r="971" spans="1:33" x14ac:dyDescent="0.2">
      <c r="A971" t="s">
        <v>232</v>
      </c>
      <c r="B971" t="s">
        <v>231</v>
      </c>
      <c r="C971" t="s">
        <v>124</v>
      </c>
      <c r="D971" t="s">
        <v>10</v>
      </c>
      <c r="E971" t="s">
        <v>6</v>
      </c>
      <c r="F971" t="s">
        <v>11</v>
      </c>
      <c r="H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2">
      <c r="A972" t="s">
        <v>232</v>
      </c>
      <c r="B972" t="s">
        <v>231</v>
      </c>
      <c r="C972" t="s">
        <v>124</v>
      </c>
      <c r="D972" t="s">
        <v>10</v>
      </c>
      <c r="E972" t="s">
        <v>8</v>
      </c>
      <c r="F972" t="s">
        <v>12</v>
      </c>
      <c r="H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2">
      <c r="A973" t="s">
        <v>232</v>
      </c>
      <c r="B973" t="s">
        <v>231</v>
      </c>
      <c r="C973" t="s">
        <v>124</v>
      </c>
      <c r="D973" t="s">
        <v>10</v>
      </c>
      <c r="E973" t="s">
        <v>13</v>
      </c>
      <c r="F973" t="s">
        <v>14</v>
      </c>
      <c r="H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x14ac:dyDescent="0.2">
      <c r="A974" t="s">
        <v>232</v>
      </c>
      <c r="B974" t="s">
        <v>231</v>
      </c>
      <c r="C974" t="s">
        <v>124</v>
      </c>
      <c r="D974" t="s">
        <v>15</v>
      </c>
      <c r="E974" t="s">
        <v>6</v>
      </c>
      <c r="F974" t="s">
        <v>16</v>
      </c>
      <c r="H974">
        <v>0.8</v>
      </c>
      <c r="O974">
        <v>0.2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1.5</v>
      </c>
      <c r="X974">
        <v>0.9</v>
      </c>
      <c r="Y974">
        <v>0.7</v>
      </c>
      <c r="Z974">
        <v>2.1</v>
      </c>
      <c r="AA974">
        <v>2.8</v>
      </c>
      <c r="AB974">
        <v>1.2</v>
      </c>
      <c r="AC974">
        <v>0.7</v>
      </c>
      <c r="AD974">
        <v>1.31</v>
      </c>
      <c r="AE974">
        <v>1.88</v>
      </c>
      <c r="AF974">
        <v>0.99</v>
      </c>
      <c r="AG974">
        <v>1</v>
      </c>
    </row>
    <row r="975" spans="1:33" x14ac:dyDescent="0.2">
      <c r="A975" t="s">
        <v>232</v>
      </c>
      <c r="B975" t="s">
        <v>231</v>
      </c>
      <c r="C975" t="s">
        <v>124</v>
      </c>
      <c r="D975" t="s">
        <v>15</v>
      </c>
      <c r="E975" t="s">
        <v>8</v>
      </c>
      <c r="F975" t="s">
        <v>17</v>
      </c>
      <c r="H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2">
      <c r="A976" t="s">
        <v>232</v>
      </c>
      <c r="B976" t="s">
        <v>231</v>
      </c>
      <c r="C976" t="s">
        <v>124</v>
      </c>
      <c r="D976" t="s">
        <v>15</v>
      </c>
      <c r="E976" t="s">
        <v>13</v>
      </c>
      <c r="F976" t="s">
        <v>18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x14ac:dyDescent="0.2">
      <c r="A977" t="s">
        <v>232</v>
      </c>
      <c r="B977" t="s">
        <v>231</v>
      </c>
      <c r="C977" t="s">
        <v>124</v>
      </c>
      <c r="D977" t="s">
        <v>19</v>
      </c>
      <c r="E977" t="s">
        <v>6</v>
      </c>
      <c r="F977" t="s">
        <v>20</v>
      </c>
      <c r="H977">
        <v>0</v>
      </c>
      <c r="J977">
        <v>16.600000000000001</v>
      </c>
      <c r="N977">
        <v>0.7</v>
      </c>
      <c r="O977">
        <v>20.8</v>
      </c>
      <c r="P977">
        <v>5.2</v>
      </c>
      <c r="Q977">
        <v>1.1000000000000001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7</v>
      </c>
    </row>
    <row r="978" spans="1:33" x14ac:dyDescent="0.2">
      <c r="A978" t="s">
        <v>232</v>
      </c>
      <c r="B978" t="s">
        <v>231</v>
      </c>
      <c r="C978" t="s">
        <v>126</v>
      </c>
      <c r="D978" t="s">
        <v>5</v>
      </c>
      <c r="E978" t="s">
        <v>6</v>
      </c>
      <c r="F978" t="s">
        <v>7</v>
      </c>
      <c r="G978">
        <v>34.700000000000003</v>
      </c>
      <c r="H978">
        <v>32.200000000000003</v>
      </c>
      <c r="I978">
        <v>30.2</v>
      </c>
      <c r="J978">
        <v>29.2</v>
      </c>
      <c r="K978">
        <v>28.5</v>
      </c>
      <c r="L978">
        <v>27.5</v>
      </c>
      <c r="M978">
        <v>19.8</v>
      </c>
      <c r="N978">
        <v>26.5</v>
      </c>
      <c r="O978">
        <v>30.2</v>
      </c>
      <c r="P978">
        <v>34.4</v>
      </c>
      <c r="Q978">
        <v>37.700000000000003</v>
      </c>
      <c r="R978">
        <v>30.1</v>
      </c>
      <c r="S978">
        <v>30.1</v>
      </c>
      <c r="T978">
        <v>30.1</v>
      </c>
      <c r="U978">
        <v>30.1</v>
      </c>
      <c r="V978">
        <v>30.1</v>
      </c>
      <c r="W978">
        <v>27.1</v>
      </c>
      <c r="X978">
        <v>12.3</v>
      </c>
      <c r="Y978">
        <v>12</v>
      </c>
      <c r="Z978">
        <v>4.0999999999999996</v>
      </c>
      <c r="AA978">
        <v>1.2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30.4</v>
      </c>
    </row>
    <row r="979" spans="1:33" x14ac:dyDescent="0.2">
      <c r="A979" t="s">
        <v>232</v>
      </c>
      <c r="B979" t="s">
        <v>231</v>
      </c>
      <c r="C979" t="s">
        <v>126</v>
      </c>
      <c r="D979" t="s">
        <v>5</v>
      </c>
      <c r="E979" t="s">
        <v>8</v>
      </c>
      <c r="F979" t="s">
        <v>9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2">
      <c r="A980" t="s">
        <v>232</v>
      </c>
      <c r="B980" t="s">
        <v>231</v>
      </c>
      <c r="C980" t="s">
        <v>126</v>
      </c>
      <c r="D980" t="s">
        <v>10</v>
      </c>
      <c r="E980" t="s">
        <v>6</v>
      </c>
      <c r="F980" t="s">
        <v>11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2">
      <c r="A981" t="s">
        <v>232</v>
      </c>
      <c r="B981" t="s">
        <v>231</v>
      </c>
      <c r="C981" t="s">
        <v>126</v>
      </c>
      <c r="D981" t="s">
        <v>10</v>
      </c>
      <c r="E981" t="s">
        <v>8</v>
      </c>
      <c r="F981" t="s">
        <v>12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2">
      <c r="A982" t="s">
        <v>232</v>
      </c>
      <c r="B982" t="s">
        <v>231</v>
      </c>
      <c r="C982" t="s">
        <v>126</v>
      </c>
      <c r="D982" t="s">
        <v>10</v>
      </c>
      <c r="E982" t="s">
        <v>13</v>
      </c>
      <c r="F982" t="s">
        <v>14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2">
      <c r="A983" t="s">
        <v>232</v>
      </c>
      <c r="B983" t="s">
        <v>231</v>
      </c>
      <c r="C983" t="s">
        <v>126</v>
      </c>
      <c r="D983" t="s">
        <v>15</v>
      </c>
      <c r="E983" t="s">
        <v>6</v>
      </c>
      <c r="F983" t="s">
        <v>16</v>
      </c>
      <c r="G983">
        <v>0</v>
      </c>
      <c r="H983">
        <v>0.1</v>
      </c>
      <c r="I983">
        <v>0.1</v>
      </c>
      <c r="J983">
        <v>0.1</v>
      </c>
      <c r="K983">
        <v>0.1</v>
      </c>
      <c r="L983">
        <v>0.2</v>
      </c>
      <c r="M983">
        <v>0.2</v>
      </c>
      <c r="N983">
        <v>0.2</v>
      </c>
      <c r="O983">
        <v>0.2</v>
      </c>
      <c r="P983">
        <v>0.2</v>
      </c>
      <c r="Q983">
        <v>0.2</v>
      </c>
      <c r="R983">
        <v>0.3</v>
      </c>
      <c r="S983">
        <v>0.3</v>
      </c>
      <c r="T983">
        <v>0.3</v>
      </c>
      <c r="U983">
        <v>0.3</v>
      </c>
      <c r="V983">
        <v>0.3</v>
      </c>
      <c r="W983">
        <v>0.3</v>
      </c>
      <c r="X983">
        <v>3</v>
      </c>
      <c r="Y983">
        <v>3.1</v>
      </c>
      <c r="Z983">
        <v>3.3</v>
      </c>
      <c r="AA983">
        <v>3.6</v>
      </c>
      <c r="AB983">
        <v>3.8</v>
      </c>
      <c r="AC983">
        <v>4.4000000000000004</v>
      </c>
      <c r="AD983">
        <v>5.48</v>
      </c>
      <c r="AE983">
        <v>3.66</v>
      </c>
      <c r="AF983">
        <v>3.78</v>
      </c>
      <c r="AG983">
        <v>4.0999999999999996</v>
      </c>
    </row>
    <row r="984" spans="1:33" x14ac:dyDescent="0.2">
      <c r="A984" t="s">
        <v>232</v>
      </c>
      <c r="B984" t="s">
        <v>231</v>
      </c>
      <c r="C984" t="s">
        <v>126</v>
      </c>
      <c r="D984" t="s">
        <v>15</v>
      </c>
      <c r="E984" t="s">
        <v>8</v>
      </c>
      <c r="F984" t="s">
        <v>17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2">
      <c r="A985" t="s">
        <v>232</v>
      </c>
      <c r="B985" t="s">
        <v>231</v>
      </c>
      <c r="C985" t="s">
        <v>126</v>
      </c>
      <c r="D985" t="s">
        <v>15</v>
      </c>
      <c r="E985" t="s">
        <v>13</v>
      </c>
      <c r="F985" t="s">
        <v>18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2">
      <c r="A986" t="s">
        <v>232</v>
      </c>
      <c r="B986" t="s">
        <v>231</v>
      </c>
      <c r="C986" t="s">
        <v>126</v>
      </c>
      <c r="D986" t="s">
        <v>19</v>
      </c>
      <c r="E986" t="s">
        <v>6</v>
      </c>
      <c r="F986" t="s">
        <v>20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2">
      <c r="A987" t="s">
        <v>232</v>
      </c>
      <c r="B987" t="s">
        <v>231</v>
      </c>
      <c r="C987" t="s">
        <v>127</v>
      </c>
      <c r="D987" t="s">
        <v>5</v>
      </c>
      <c r="E987" t="s">
        <v>6</v>
      </c>
      <c r="F987" t="s">
        <v>7</v>
      </c>
      <c r="G987">
        <v>6.1</v>
      </c>
      <c r="H987">
        <v>6.1</v>
      </c>
      <c r="K987">
        <v>6.4</v>
      </c>
      <c r="L987">
        <v>5.4</v>
      </c>
      <c r="M987">
        <v>4.7</v>
      </c>
      <c r="N987">
        <v>4.0999999999999996</v>
      </c>
      <c r="O987">
        <v>3.4</v>
      </c>
      <c r="P987">
        <v>3.6</v>
      </c>
      <c r="Q987">
        <v>1.6</v>
      </c>
      <c r="R987">
        <v>2.6</v>
      </c>
      <c r="S987">
        <v>7</v>
      </c>
      <c r="T987">
        <v>6.6</v>
      </c>
      <c r="U987">
        <v>5.3</v>
      </c>
      <c r="V987">
        <v>2.8</v>
      </c>
      <c r="W987">
        <v>3.3</v>
      </c>
      <c r="X987">
        <v>1.5</v>
      </c>
      <c r="Y987">
        <v>0.6</v>
      </c>
      <c r="Z987">
        <v>0.1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3.7</v>
      </c>
    </row>
    <row r="988" spans="1:33" x14ac:dyDescent="0.2">
      <c r="A988" t="s">
        <v>232</v>
      </c>
      <c r="B988" t="s">
        <v>231</v>
      </c>
      <c r="C988" t="s">
        <v>127</v>
      </c>
      <c r="D988" t="s">
        <v>5</v>
      </c>
      <c r="E988" t="s">
        <v>8</v>
      </c>
      <c r="F988" t="s">
        <v>9</v>
      </c>
      <c r="G988">
        <v>5</v>
      </c>
      <c r="H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2">
      <c r="A989" t="s">
        <v>232</v>
      </c>
      <c r="B989" t="s">
        <v>231</v>
      </c>
      <c r="C989" t="s">
        <v>127</v>
      </c>
      <c r="D989" t="s">
        <v>10</v>
      </c>
      <c r="E989" t="s">
        <v>6</v>
      </c>
      <c r="F989" t="s">
        <v>11</v>
      </c>
      <c r="H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2">
      <c r="A990" t="s">
        <v>232</v>
      </c>
      <c r="B990" t="s">
        <v>231</v>
      </c>
      <c r="C990" t="s">
        <v>127</v>
      </c>
      <c r="D990" t="s">
        <v>10</v>
      </c>
      <c r="E990" t="s">
        <v>8</v>
      </c>
      <c r="F990" t="s">
        <v>12</v>
      </c>
      <c r="H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2">
      <c r="A991" t="s">
        <v>232</v>
      </c>
      <c r="B991" t="s">
        <v>231</v>
      </c>
      <c r="C991" t="s">
        <v>127</v>
      </c>
      <c r="D991" t="s">
        <v>10</v>
      </c>
      <c r="E991" t="s">
        <v>13</v>
      </c>
      <c r="F991" t="s">
        <v>14</v>
      </c>
      <c r="H991">
        <v>0.4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2">
      <c r="A992" t="s">
        <v>232</v>
      </c>
      <c r="B992" t="s">
        <v>231</v>
      </c>
      <c r="C992" t="s">
        <v>127</v>
      </c>
      <c r="D992" t="s">
        <v>15</v>
      </c>
      <c r="E992" t="s">
        <v>6</v>
      </c>
      <c r="F992" t="s">
        <v>16</v>
      </c>
      <c r="H992">
        <v>0.1</v>
      </c>
      <c r="K992">
        <v>0.2</v>
      </c>
      <c r="L992">
        <v>0.2</v>
      </c>
      <c r="M992">
        <v>0.1</v>
      </c>
      <c r="N992">
        <v>0.2</v>
      </c>
      <c r="O992">
        <v>0.2</v>
      </c>
      <c r="P992">
        <v>0.1</v>
      </c>
      <c r="Q992">
        <v>0.1</v>
      </c>
      <c r="R992">
        <v>0.1</v>
      </c>
      <c r="S992">
        <v>0.5</v>
      </c>
      <c r="T992">
        <v>0.6</v>
      </c>
      <c r="U992">
        <v>0.7</v>
      </c>
      <c r="V992">
        <v>0.4</v>
      </c>
      <c r="W992">
        <v>0.5</v>
      </c>
      <c r="X992">
        <v>0.2</v>
      </c>
      <c r="Y992">
        <v>0.5</v>
      </c>
      <c r="Z992">
        <v>0.5</v>
      </c>
      <c r="AA992">
        <v>0.4</v>
      </c>
      <c r="AB992">
        <v>0.4</v>
      </c>
      <c r="AC992">
        <v>0.6</v>
      </c>
      <c r="AD992">
        <v>0.49</v>
      </c>
      <c r="AE992">
        <v>0.38</v>
      </c>
      <c r="AF992">
        <v>0.32</v>
      </c>
      <c r="AG992">
        <v>0.5</v>
      </c>
    </row>
    <row r="993" spans="1:33" x14ac:dyDescent="0.2">
      <c r="A993" t="s">
        <v>232</v>
      </c>
      <c r="B993" t="s">
        <v>231</v>
      </c>
      <c r="C993" t="s">
        <v>127</v>
      </c>
      <c r="D993" t="s">
        <v>15</v>
      </c>
      <c r="E993" t="s">
        <v>8</v>
      </c>
      <c r="F993" t="s">
        <v>17</v>
      </c>
      <c r="H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2">
      <c r="A994" t="s">
        <v>232</v>
      </c>
      <c r="B994" t="s">
        <v>231</v>
      </c>
      <c r="C994" t="s">
        <v>127</v>
      </c>
      <c r="D994" t="s">
        <v>15</v>
      </c>
      <c r="E994" t="s">
        <v>13</v>
      </c>
      <c r="F994" t="s">
        <v>18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2">
      <c r="A995" t="s">
        <v>232</v>
      </c>
      <c r="B995" t="s">
        <v>231</v>
      </c>
      <c r="C995" t="s">
        <v>127</v>
      </c>
      <c r="D995" t="s">
        <v>19</v>
      </c>
      <c r="E995" t="s">
        <v>6</v>
      </c>
      <c r="F995" t="s">
        <v>20</v>
      </c>
      <c r="J995">
        <v>0</v>
      </c>
      <c r="N995">
        <v>0.3</v>
      </c>
      <c r="O995">
        <v>0.3</v>
      </c>
      <c r="P995">
        <v>0.3</v>
      </c>
      <c r="Q995">
        <v>0.3</v>
      </c>
      <c r="R995">
        <v>0.3</v>
      </c>
      <c r="S995">
        <v>0.3</v>
      </c>
      <c r="T995">
        <v>0.4</v>
      </c>
      <c r="U995">
        <v>0.3</v>
      </c>
      <c r="V995">
        <v>0</v>
      </c>
      <c r="W995">
        <v>0.1</v>
      </c>
      <c r="X995">
        <v>0.1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0.3</v>
      </c>
    </row>
    <row r="996" spans="1:33" x14ac:dyDescent="0.2">
      <c r="A996" t="s">
        <v>232</v>
      </c>
      <c r="B996" t="s">
        <v>231</v>
      </c>
      <c r="C996" t="s">
        <v>128</v>
      </c>
      <c r="D996" t="s">
        <v>5</v>
      </c>
      <c r="E996" t="s">
        <v>6</v>
      </c>
      <c r="F996" t="s">
        <v>7</v>
      </c>
      <c r="G996">
        <v>6</v>
      </c>
      <c r="H996">
        <v>7.8</v>
      </c>
      <c r="L996">
        <v>10.6</v>
      </c>
      <c r="M996">
        <v>7.7</v>
      </c>
      <c r="N996">
        <v>8.1</v>
      </c>
      <c r="O996">
        <v>8.3000000000000007</v>
      </c>
      <c r="P996">
        <v>8.5</v>
      </c>
      <c r="Q996">
        <v>6.3</v>
      </c>
      <c r="R996">
        <v>3.2</v>
      </c>
      <c r="S996">
        <v>4.2</v>
      </c>
      <c r="T996">
        <v>4.0999999999999996</v>
      </c>
      <c r="U996">
        <v>7.6</v>
      </c>
      <c r="V996">
        <v>2.5</v>
      </c>
      <c r="W996">
        <v>0.8</v>
      </c>
      <c r="X996">
        <v>1.5</v>
      </c>
      <c r="Y996">
        <v>0.8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8.3000000000000007</v>
      </c>
    </row>
    <row r="997" spans="1:33" x14ac:dyDescent="0.2">
      <c r="A997" t="s">
        <v>232</v>
      </c>
      <c r="B997" t="s">
        <v>231</v>
      </c>
      <c r="C997" t="s">
        <v>128</v>
      </c>
      <c r="D997" t="s">
        <v>5</v>
      </c>
      <c r="E997" t="s">
        <v>8</v>
      </c>
      <c r="F997" t="s">
        <v>9</v>
      </c>
      <c r="G997">
        <v>1.8</v>
      </c>
      <c r="L997">
        <v>0.9</v>
      </c>
      <c r="M997">
        <v>0.6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2">
      <c r="A998" t="s">
        <v>232</v>
      </c>
      <c r="B998" t="s">
        <v>231</v>
      </c>
      <c r="C998" t="s">
        <v>128</v>
      </c>
      <c r="D998" t="s">
        <v>10</v>
      </c>
      <c r="E998" t="s">
        <v>6</v>
      </c>
      <c r="F998" t="s">
        <v>11</v>
      </c>
      <c r="H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2">
      <c r="A999" t="s">
        <v>232</v>
      </c>
      <c r="B999" t="s">
        <v>231</v>
      </c>
      <c r="C999" t="s">
        <v>128</v>
      </c>
      <c r="D999" t="s">
        <v>10</v>
      </c>
      <c r="E999" t="s">
        <v>8</v>
      </c>
      <c r="F999" t="s">
        <v>12</v>
      </c>
      <c r="H999">
        <v>0</v>
      </c>
      <c r="L999">
        <v>0</v>
      </c>
      <c r="M999">
        <v>0</v>
      </c>
      <c r="N999">
        <v>0</v>
      </c>
      <c r="O999">
        <v>0.1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2">
      <c r="A1000" t="s">
        <v>232</v>
      </c>
      <c r="B1000" t="s">
        <v>231</v>
      </c>
      <c r="C1000" t="s">
        <v>128</v>
      </c>
      <c r="D1000" t="s">
        <v>10</v>
      </c>
      <c r="E1000" t="s">
        <v>13</v>
      </c>
      <c r="F1000" t="s">
        <v>14</v>
      </c>
      <c r="H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2">
      <c r="A1001" t="s">
        <v>232</v>
      </c>
      <c r="B1001" t="s">
        <v>231</v>
      </c>
      <c r="C1001" t="s">
        <v>128</v>
      </c>
      <c r="D1001" t="s">
        <v>15</v>
      </c>
      <c r="E1001" t="s">
        <v>6</v>
      </c>
      <c r="F1001" t="s">
        <v>16</v>
      </c>
      <c r="H1001">
        <v>0</v>
      </c>
      <c r="L1001">
        <v>0</v>
      </c>
      <c r="M1001">
        <v>0</v>
      </c>
      <c r="N1001">
        <v>0</v>
      </c>
      <c r="O1001">
        <v>0.3</v>
      </c>
      <c r="P1001">
        <v>0.3</v>
      </c>
      <c r="Q1001">
        <v>0.5</v>
      </c>
      <c r="R1001">
        <v>0.6</v>
      </c>
      <c r="S1001">
        <v>0.8</v>
      </c>
      <c r="T1001">
        <v>0.3</v>
      </c>
      <c r="U1001">
        <v>0.1</v>
      </c>
      <c r="V1001">
        <v>0</v>
      </c>
      <c r="W1001">
        <v>0.1</v>
      </c>
      <c r="X1001">
        <v>0</v>
      </c>
      <c r="Y1001">
        <v>0.1</v>
      </c>
      <c r="Z1001">
        <v>0</v>
      </c>
      <c r="AA1001">
        <v>0.1</v>
      </c>
      <c r="AB1001">
        <v>1.37</v>
      </c>
      <c r="AC1001">
        <v>0.81</v>
      </c>
      <c r="AD1001">
        <v>1.07</v>
      </c>
      <c r="AE1001">
        <v>0.75</v>
      </c>
      <c r="AF1001">
        <v>0.56999999999999995</v>
      </c>
      <c r="AG1001">
        <v>1.0900000000000001</v>
      </c>
    </row>
    <row r="1002" spans="1:33" x14ac:dyDescent="0.2">
      <c r="A1002" t="s">
        <v>232</v>
      </c>
      <c r="B1002" t="s">
        <v>231</v>
      </c>
      <c r="C1002" t="s">
        <v>128</v>
      </c>
      <c r="D1002" t="s">
        <v>15</v>
      </c>
      <c r="E1002" t="s">
        <v>8</v>
      </c>
      <c r="F1002" t="s">
        <v>17</v>
      </c>
      <c r="H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2">
      <c r="A1003" t="s">
        <v>232</v>
      </c>
      <c r="B1003" t="s">
        <v>231</v>
      </c>
      <c r="C1003" t="s">
        <v>128</v>
      </c>
      <c r="D1003" t="s">
        <v>15</v>
      </c>
      <c r="E1003" t="s">
        <v>13</v>
      </c>
      <c r="F1003" t="s">
        <v>18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2">
      <c r="A1004" t="s">
        <v>232</v>
      </c>
      <c r="B1004" t="s">
        <v>231</v>
      </c>
      <c r="C1004" t="s">
        <v>128</v>
      </c>
      <c r="D1004" t="s">
        <v>19</v>
      </c>
      <c r="E1004" t="s">
        <v>6</v>
      </c>
      <c r="F1004" t="s">
        <v>20</v>
      </c>
      <c r="J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2">
      <c r="A1005" t="s">
        <v>232</v>
      </c>
      <c r="B1005" t="s">
        <v>231</v>
      </c>
      <c r="C1005" t="s">
        <v>129</v>
      </c>
      <c r="D1005" t="s">
        <v>5</v>
      </c>
      <c r="E1005" t="s">
        <v>6</v>
      </c>
      <c r="F1005" t="s">
        <v>7</v>
      </c>
      <c r="G1005">
        <v>2.5</v>
      </c>
      <c r="H1005">
        <v>2.5</v>
      </c>
      <c r="N1005">
        <v>2.2999999999999998</v>
      </c>
      <c r="O1005">
        <v>0.8</v>
      </c>
      <c r="P1005">
        <v>2.2000000000000002</v>
      </c>
      <c r="Q1005">
        <v>2.2999999999999998</v>
      </c>
      <c r="R1005">
        <v>10</v>
      </c>
      <c r="S1005">
        <v>6</v>
      </c>
      <c r="T1005">
        <v>6.9</v>
      </c>
      <c r="U1005">
        <v>6</v>
      </c>
      <c r="V1005">
        <v>3.1</v>
      </c>
      <c r="W1005">
        <v>2.1</v>
      </c>
      <c r="X1005">
        <v>1</v>
      </c>
      <c r="Y1005">
        <v>0.5</v>
      </c>
      <c r="Z1005">
        <v>0.2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1.8</v>
      </c>
    </row>
    <row r="1006" spans="1:33" x14ac:dyDescent="0.2">
      <c r="A1006" t="s">
        <v>232</v>
      </c>
      <c r="B1006" t="s">
        <v>231</v>
      </c>
      <c r="C1006" t="s">
        <v>129</v>
      </c>
      <c r="D1006" t="s">
        <v>5</v>
      </c>
      <c r="E1006" t="s">
        <v>8</v>
      </c>
      <c r="F1006" t="s">
        <v>9</v>
      </c>
      <c r="G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2">
      <c r="A1007" t="s">
        <v>232</v>
      </c>
      <c r="B1007" t="s">
        <v>231</v>
      </c>
      <c r="C1007" t="s">
        <v>129</v>
      </c>
      <c r="D1007" t="s">
        <v>10</v>
      </c>
      <c r="E1007" t="s">
        <v>6</v>
      </c>
      <c r="F1007" t="s">
        <v>11</v>
      </c>
      <c r="H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2">
      <c r="A1008" t="s">
        <v>232</v>
      </c>
      <c r="B1008" t="s">
        <v>231</v>
      </c>
      <c r="C1008" t="s">
        <v>129</v>
      </c>
      <c r="D1008" t="s">
        <v>10</v>
      </c>
      <c r="E1008" t="s">
        <v>8</v>
      </c>
      <c r="F1008" t="s">
        <v>12</v>
      </c>
      <c r="H1008">
        <v>0.1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2">
      <c r="A1009" t="s">
        <v>232</v>
      </c>
      <c r="B1009" t="s">
        <v>231</v>
      </c>
      <c r="C1009" t="s">
        <v>129</v>
      </c>
      <c r="D1009" t="s">
        <v>10</v>
      </c>
      <c r="E1009" t="s">
        <v>13</v>
      </c>
      <c r="F1009" t="s">
        <v>14</v>
      </c>
      <c r="H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2">
      <c r="A1010" t="s">
        <v>232</v>
      </c>
      <c r="B1010" t="s">
        <v>231</v>
      </c>
      <c r="C1010" t="s">
        <v>129</v>
      </c>
      <c r="D1010" t="s">
        <v>15</v>
      </c>
      <c r="E1010" t="s">
        <v>6</v>
      </c>
      <c r="F1010" t="s">
        <v>16</v>
      </c>
      <c r="H1010">
        <v>0.1</v>
      </c>
      <c r="N1010">
        <v>0.2</v>
      </c>
      <c r="O1010">
        <v>0</v>
      </c>
      <c r="P1010">
        <v>0.1</v>
      </c>
      <c r="Q1010">
        <v>0.2</v>
      </c>
      <c r="R1010">
        <v>0.5</v>
      </c>
      <c r="S1010">
        <v>0</v>
      </c>
      <c r="T1010">
        <v>0</v>
      </c>
      <c r="U1010">
        <v>0.4</v>
      </c>
      <c r="V1010">
        <v>0.3</v>
      </c>
      <c r="W1010">
        <v>0.8</v>
      </c>
      <c r="X1010">
        <v>0.5</v>
      </c>
      <c r="Y1010">
        <v>1.1000000000000001</v>
      </c>
      <c r="Z1010">
        <v>0</v>
      </c>
      <c r="AA1010">
        <v>0.1</v>
      </c>
      <c r="AB1010">
        <v>0.4</v>
      </c>
      <c r="AC1010">
        <v>0.2</v>
      </c>
      <c r="AD1010">
        <v>0.3</v>
      </c>
      <c r="AE1010">
        <v>0.28000000000000003</v>
      </c>
      <c r="AF1010">
        <v>0.18</v>
      </c>
      <c r="AG1010">
        <v>0.3</v>
      </c>
    </row>
    <row r="1011" spans="1:33" x14ac:dyDescent="0.2">
      <c r="A1011" t="s">
        <v>232</v>
      </c>
      <c r="B1011" t="s">
        <v>231</v>
      </c>
      <c r="C1011" t="s">
        <v>129</v>
      </c>
      <c r="D1011" t="s">
        <v>15</v>
      </c>
      <c r="E1011" t="s">
        <v>8</v>
      </c>
      <c r="F1011" t="s">
        <v>17</v>
      </c>
      <c r="H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2">
      <c r="A1012" t="s">
        <v>232</v>
      </c>
      <c r="B1012" t="s">
        <v>231</v>
      </c>
      <c r="C1012" t="s">
        <v>129</v>
      </c>
      <c r="D1012" t="s">
        <v>15</v>
      </c>
      <c r="E1012" t="s">
        <v>13</v>
      </c>
      <c r="F1012" t="s">
        <v>18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2">
      <c r="A1013" t="s">
        <v>232</v>
      </c>
      <c r="B1013" t="s">
        <v>231</v>
      </c>
      <c r="C1013" t="s">
        <v>129</v>
      </c>
      <c r="D1013" t="s">
        <v>19</v>
      </c>
      <c r="E1013" t="s">
        <v>6</v>
      </c>
      <c r="F1013" t="s">
        <v>20</v>
      </c>
      <c r="J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2">
      <c r="A1014" t="s">
        <v>232</v>
      </c>
      <c r="B1014" t="s">
        <v>231</v>
      </c>
      <c r="C1014" t="s">
        <v>130</v>
      </c>
      <c r="D1014" t="s">
        <v>5</v>
      </c>
      <c r="E1014" t="s">
        <v>6</v>
      </c>
      <c r="F1014" t="s">
        <v>7</v>
      </c>
      <c r="G1014">
        <v>4.4000000000000004</v>
      </c>
      <c r="H1014">
        <v>4.4000000000000004</v>
      </c>
      <c r="J1014">
        <v>4</v>
      </c>
      <c r="K1014">
        <v>4</v>
      </c>
      <c r="L1014">
        <v>4</v>
      </c>
      <c r="M1014">
        <v>4</v>
      </c>
      <c r="N1014">
        <v>4.4000000000000004</v>
      </c>
      <c r="O1014">
        <v>4.5</v>
      </c>
      <c r="P1014">
        <v>4.5</v>
      </c>
      <c r="Q1014">
        <v>2.6</v>
      </c>
      <c r="R1014">
        <v>6.1</v>
      </c>
      <c r="S1014">
        <v>0.6</v>
      </c>
      <c r="T1014">
        <v>2</v>
      </c>
      <c r="U1014">
        <v>2.2000000000000002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4.5</v>
      </c>
    </row>
    <row r="1015" spans="1:33" x14ac:dyDescent="0.2">
      <c r="A1015" t="s">
        <v>232</v>
      </c>
      <c r="B1015" t="s">
        <v>231</v>
      </c>
      <c r="C1015" t="s">
        <v>130</v>
      </c>
      <c r="D1015" t="s">
        <v>5</v>
      </c>
      <c r="E1015" t="s">
        <v>8</v>
      </c>
      <c r="F1015" t="s">
        <v>9</v>
      </c>
      <c r="G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2">
      <c r="A1016" t="s">
        <v>232</v>
      </c>
      <c r="B1016" t="s">
        <v>231</v>
      </c>
      <c r="C1016" t="s">
        <v>130</v>
      </c>
      <c r="D1016" t="s">
        <v>10</v>
      </c>
      <c r="E1016" t="s">
        <v>6</v>
      </c>
      <c r="F1016" t="s">
        <v>11</v>
      </c>
      <c r="H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2">
      <c r="A1017" t="s">
        <v>232</v>
      </c>
      <c r="B1017" t="s">
        <v>231</v>
      </c>
      <c r="C1017" t="s">
        <v>130</v>
      </c>
      <c r="D1017" t="s">
        <v>10</v>
      </c>
      <c r="E1017" t="s">
        <v>8</v>
      </c>
      <c r="F1017" t="s">
        <v>12</v>
      </c>
      <c r="H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2">
      <c r="A1018" t="s">
        <v>232</v>
      </c>
      <c r="B1018" t="s">
        <v>231</v>
      </c>
      <c r="C1018" t="s">
        <v>130</v>
      </c>
      <c r="D1018" t="s">
        <v>10</v>
      </c>
      <c r="E1018" t="s">
        <v>13</v>
      </c>
      <c r="F1018" t="s">
        <v>14</v>
      </c>
      <c r="H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2">
      <c r="A1019" t="s">
        <v>232</v>
      </c>
      <c r="B1019" t="s">
        <v>231</v>
      </c>
      <c r="C1019" t="s">
        <v>130</v>
      </c>
      <c r="D1019" t="s">
        <v>15</v>
      </c>
      <c r="E1019" t="s">
        <v>6</v>
      </c>
      <c r="F1019" t="s">
        <v>16</v>
      </c>
      <c r="H1019">
        <v>0</v>
      </c>
      <c r="N1019">
        <v>0</v>
      </c>
      <c r="O1019">
        <v>0</v>
      </c>
      <c r="P1019">
        <v>0</v>
      </c>
      <c r="Q1019">
        <v>0.1</v>
      </c>
      <c r="R1019">
        <v>0.3</v>
      </c>
      <c r="S1019">
        <v>0.1</v>
      </c>
      <c r="T1019">
        <v>0.3</v>
      </c>
      <c r="U1019">
        <v>0.4</v>
      </c>
      <c r="V1019">
        <v>0.2</v>
      </c>
      <c r="W1019">
        <v>0.4</v>
      </c>
      <c r="X1019">
        <v>0.2</v>
      </c>
      <c r="Y1019">
        <v>0.2</v>
      </c>
      <c r="Z1019">
        <v>0.2</v>
      </c>
      <c r="AA1019">
        <v>0.1</v>
      </c>
      <c r="AB1019">
        <v>0.2</v>
      </c>
      <c r="AC1019">
        <v>0.3</v>
      </c>
      <c r="AD1019">
        <v>0.28999999999999998</v>
      </c>
      <c r="AE1019">
        <v>0.13</v>
      </c>
      <c r="AF1019">
        <v>0.11</v>
      </c>
      <c r="AG1019">
        <v>0.3</v>
      </c>
    </row>
    <row r="1020" spans="1:33" x14ac:dyDescent="0.2">
      <c r="A1020" t="s">
        <v>232</v>
      </c>
      <c r="B1020" t="s">
        <v>231</v>
      </c>
      <c r="C1020" t="s">
        <v>130</v>
      </c>
      <c r="D1020" t="s">
        <v>15</v>
      </c>
      <c r="E1020" t="s">
        <v>8</v>
      </c>
      <c r="F1020" t="s">
        <v>17</v>
      </c>
      <c r="H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2">
      <c r="A1021" t="s">
        <v>232</v>
      </c>
      <c r="B1021" t="s">
        <v>231</v>
      </c>
      <c r="C1021" t="s">
        <v>130</v>
      </c>
      <c r="D1021" t="s">
        <v>15</v>
      </c>
      <c r="E1021" t="s">
        <v>13</v>
      </c>
      <c r="F1021" t="s">
        <v>18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2">
      <c r="A1022" t="s">
        <v>232</v>
      </c>
      <c r="B1022" t="s">
        <v>231</v>
      </c>
      <c r="C1022" t="s">
        <v>130</v>
      </c>
      <c r="D1022" t="s">
        <v>19</v>
      </c>
      <c r="E1022" t="s">
        <v>6</v>
      </c>
      <c r="F1022" t="s">
        <v>20</v>
      </c>
      <c r="H1022">
        <v>0.1</v>
      </c>
      <c r="J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2">
      <c r="A1023" t="s">
        <v>232</v>
      </c>
      <c r="B1023" t="s">
        <v>231</v>
      </c>
      <c r="C1023" t="s">
        <v>131</v>
      </c>
      <c r="D1023" t="s">
        <v>5</v>
      </c>
      <c r="E1023" t="s">
        <v>6</v>
      </c>
      <c r="F1023" t="s">
        <v>7</v>
      </c>
      <c r="G1023">
        <v>1</v>
      </c>
      <c r="H1023">
        <v>1.5</v>
      </c>
      <c r="I1023">
        <v>2.5</v>
      </c>
      <c r="J1023">
        <v>3</v>
      </c>
      <c r="K1023">
        <v>4</v>
      </c>
      <c r="L1023">
        <v>4</v>
      </c>
      <c r="M1023">
        <v>4</v>
      </c>
      <c r="N1023">
        <v>4.8</v>
      </c>
      <c r="O1023">
        <v>4.2</v>
      </c>
      <c r="P1023">
        <v>5.2</v>
      </c>
      <c r="Q1023">
        <v>3.8</v>
      </c>
      <c r="R1023">
        <v>3.4</v>
      </c>
      <c r="S1023">
        <v>3.9</v>
      </c>
      <c r="T1023">
        <v>4.0999999999999996</v>
      </c>
      <c r="U1023">
        <v>4.3</v>
      </c>
      <c r="V1023">
        <v>4.5999999999999996</v>
      </c>
      <c r="W1023">
        <v>4</v>
      </c>
      <c r="X1023">
        <v>2.2999999999999998</v>
      </c>
      <c r="Y1023">
        <v>1.7</v>
      </c>
      <c r="Z1023">
        <v>0.4</v>
      </c>
      <c r="AA1023">
        <v>0.2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4.7</v>
      </c>
    </row>
    <row r="1024" spans="1:33" x14ac:dyDescent="0.2">
      <c r="A1024" t="s">
        <v>232</v>
      </c>
      <c r="B1024" t="s">
        <v>231</v>
      </c>
      <c r="C1024" t="s">
        <v>131</v>
      </c>
      <c r="D1024" t="s">
        <v>5</v>
      </c>
      <c r="E1024" t="s">
        <v>8</v>
      </c>
      <c r="F1024" t="s">
        <v>9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2">
      <c r="A1025" t="s">
        <v>232</v>
      </c>
      <c r="B1025" t="s">
        <v>231</v>
      </c>
      <c r="C1025" t="s">
        <v>131</v>
      </c>
      <c r="D1025" t="s">
        <v>10</v>
      </c>
      <c r="E1025" t="s">
        <v>6</v>
      </c>
      <c r="F1025" t="s">
        <v>11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2">
      <c r="A1026" t="s">
        <v>232</v>
      </c>
      <c r="B1026" t="s">
        <v>231</v>
      </c>
      <c r="C1026" t="s">
        <v>131</v>
      </c>
      <c r="D1026" t="s">
        <v>10</v>
      </c>
      <c r="E1026" t="s">
        <v>8</v>
      </c>
      <c r="F1026" t="s">
        <v>12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2">
      <c r="A1027" t="s">
        <v>232</v>
      </c>
      <c r="B1027" t="s">
        <v>231</v>
      </c>
      <c r="C1027" t="s">
        <v>131</v>
      </c>
      <c r="D1027" t="s">
        <v>10</v>
      </c>
      <c r="E1027" t="s">
        <v>13</v>
      </c>
      <c r="F1027" t="s">
        <v>14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2">
      <c r="A1028" t="s">
        <v>232</v>
      </c>
      <c r="B1028" t="s">
        <v>231</v>
      </c>
      <c r="C1028" t="s">
        <v>131</v>
      </c>
      <c r="D1028" t="s">
        <v>15</v>
      </c>
      <c r="E1028" t="s">
        <v>6</v>
      </c>
      <c r="F1028" t="s">
        <v>16</v>
      </c>
      <c r="G1028">
        <v>0</v>
      </c>
      <c r="H1028">
        <v>0</v>
      </c>
      <c r="I1028">
        <v>0</v>
      </c>
      <c r="J1028">
        <v>0</v>
      </c>
      <c r="K1028">
        <v>0.1</v>
      </c>
      <c r="L1028">
        <v>0.1</v>
      </c>
      <c r="M1028">
        <v>0.1</v>
      </c>
      <c r="N1028">
        <v>0</v>
      </c>
      <c r="O1028">
        <v>0.1</v>
      </c>
      <c r="P1028">
        <v>0.1</v>
      </c>
      <c r="Q1028">
        <v>0.1</v>
      </c>
      <c r="R1028">
        <v>0.1</v>
      </c>
      <c r="S1028">
        <v>0.1</v>
      </c>
      <c r="T1028">
        <v>0.1</v>
      </c>
      <c r="U1028">
        <v>0.1</v>
      </c>
      <c r="V1028">
        <v>0.1</v>
      </c>
      <c r="W1028">
        <v>0.1</v>
      </c>
      <c r="X1028">
        <v>0</v>
      </c>
      <c r="Y1028">
        <v>0</v>
      </c>
      <c r="Z1028">
        <v>0.1</v>
      </c>
      <c r="AA1028">
        <v>0.1</v>
      </c>
      <c r="AB1028">
        <v>4.0999999999999996</v>
      </c>
      <c r="AC1028">
        <v>0.2</v>
      </c>
      <c r="AD1028">
        <v>0.14000000000000001</v>
      </c>
      <c r="AE1028">
        <v>0.13</v>
      </c>
      <c r="AF1028">
        <v>0.1</v>
      </c>
      <c r="AG1028">
        <v>2.2000000000000002</v>
      </c>
    </row>
    <row r="1029" spans="1:33" x14ac:dyDescent="0.2">
      <c r="A1029" t="s">
        <v>232</v>
      </c>
      <c r="B1029" t="s">
        <v>231</v>
      </c>
      <c r="C1029" t="s">
        <v>131</v>
      </c>
      <c r="D1029" t="s">
        <v>15</v>
      </c>
      <c r="E1029" t="s">
        <v>8</v>
      </c>
      <c r="F1029" t="s">
        <v>17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2">
      <c r="A1030" t="s">
        <v>232</v>
      </c>
      <c r="B1030" t="s">
        <v>231</v>
      </c>
      <c r="C1030" t="s">
        <v>131</v>
      </c>
      <c r="D1030" t="s">
        <v>15</v>
      </c>
      <c r="E1030" t="s">
        <v>13</v>
      </c>
      <c r="F1030" t="s">
        <v>18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2">
      <c r="A1031" t="s">
        <v>232</v>
      </c>
      <c r="B1031" t="s">
        <v>231</v>
      </c>
      <c r="C1031" t="s">
        <v>131</v>
      </c>
      <c r="D1031" t="s">
        <v>19</v>
      </c>
      <c r="E1031" t="s">
        <v>6</v>
      </c>
      <c r="F1031" t="s">
        <v>20</v>
      </c>
      <c r="G1031">
        <v>1.2</v>
      </c>
      <c r="H1031">
        <v>0.6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2">
      <c r="A1032" t="s">
        <v>232</v>
      </c>
      <c r="B1032" t="s">
        <v>231</v>
      </c>
      <c r="C1032" t="s">
        <v>132</v>
      </c>
      <c r="D1032" t="s">
        <v>5</v>
      </c>
      <c r="E1032" t="s">
        <v>6</v>
      </c>
      <c r="F1032" t="s">
        <v>7</v>
      </c>
      <c r="G1032">
        <v>5259.9</v>
      </c>
      <c r="H1032">
        <v>3687.8</v>
      </c>
      <c r="K1032">
        <v>833</v>
      </c>
      <c r="L1032">
        <v>645.5</v>
      </c>
      <c r="M1032">
        <v>2081.5</v>
      </c>
      <c r="N1032">
        <v>1828.4</v>
      </c>
      <c r="O1032">
        <v>1668.2</v>
      </c>
      <c r="P1032">
        <v>1899</v>
      </c>
      <c r="Q1032">
        <v>1921.8</v>
      </c>
      <c r="R1032">
        <v>1710.4</v>
      </c>
      <c r="S1032">
        <v>1593.6</v>
      </c>
      <c r="T1032">
        <v>1593</v>
      </c>
      <c r="U1032">
        <v>1531</v>
      </c>
      <c r="V1032">
        <v>1300</v>
      </c>
      <c r="W1032">
        <v>1150</v>
      </c>
      <c r="X1032">
        <v>878.5</v>
      </c>
      <c r="Y1032">
        <v>850</v>
      </c>
      <c r="Z1032">
        <v>657.8</v>
      </c>
      <c r="AA1032">
        <v>365</v>
      </c>
      <c r="AB1032">
        <v>190</v>
      </c>
      <c r="AC1032">
        <v>0</v>
      </c>
      <c r="AD1032">
        <v>0</v>
      </c>
      <c r="AE1032">
        <v>0</v>
      </c>
      <c r="AG1032">
        <v>1798.5</v>
      </c>
    </row>
    <row r="1033" spans="1:33" x14ac:dyDescent="0.2">
      <c r="A1033" t="s">
        <v>232</v>
      </c>
      <c r="B1033" t="s">
        <v>231</v>
      </c>
      <c r="C1033" t="s">
        <v>132</v>
      </c>
      <c r="D1033" t="s">
        <v>5</v>
      </c>
      <c r="E1033" t="s">
        <v>8</v>
      </c>
      <c r="F1033" t="s">
        <v>9</v>
      </c>
      <c r="G1033">
        <v>0</v>
      </c>
      <c r="K1033">
        <v>2454</v>
      </c>
      <c r="L1033">
        <v>2533.4</v>
      </c>
      <c r="M1033">
        <v>1450</v>
      </c>
      <c r="N1033">
        <v>1450</v>
      </c>
      <c r="O1033">
        <v>1180</v>
      </c>
      <c r="P1033">
        <v>562</v>
      </c>
      <c r="Q1033">
        <v>346</v>
      </c>
      <c r="R1033">
        <v>244</v>
      </c>
      <c r="S1033">
        <v>171</v>
      </c>
      <c r="T1033">
        <v>286</v>
      </c>
      <c r="U1033">
        <v>257</v>
      </c>
      <c r="V1033">
        <v>0</v>
      </c>
      <c r="W1033">
        <v>214</v>
      </c>
      <c r="X1033">
        <v>0</v>
      </c>
      <c r="Y1033">
        <v>0</v>
      </c>
      <c r="Z1033">
        <v>0</v>
      </c>
      <c r="AA1033">
        <v>50</v>
      </c>
      <c r="AB1033">
        <v>50</v>
      </c>
      <c r="AC1033">
        <v>0</v>
      </c>
      <c r="AD1033">
        <v>0</v>
      </c>
      <c r="AE1033">
        <v>0</v>
      </c>
      <c r="AG1033">
        <v>1064</v>
      </c>
    </row>
    <row r="1034" spans="1:33" x14ac:dyDescent="0.2">
      <c r="A1034" t="s">
        <v>232</v>
      </c>
      <c r="B1034" t="s">
        <v>231</v>
      </c>
      <c r="C1034" t="s">
        <v>132</v>
      </c>
      <c r="D1034" t="s">
        <v>10</v>
      </c>
      <c r="E1034" t="s">
        <v>6</v>
      </c>
      <c r="F1034" t="s">
        <v>11</v>
      </c>
      <c r="H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G1034">
        <v>0</v>
      </c>
    </row>
    <row r="1035" spans="1:33" x14ac:dyDescent="0.2">
      <c r="A1035" t="s">
        <v>232</v>
      </c>
      <c r="B1035" t="s">
        <v>231</v>
      </c>
      <c r="C1035" t="s">
        <v>132</v>
      </c>
      <c r="D1035" t="s">
        <v>10</v>
      </c>
      <c r="E1035" t="s">
        <v>8</v>
      </c>
      <c r="F1035" t="s">
        <v>12</v>
      </c>
      <c r="H1035">
        <v>0</v>
      </c>
      <c r="K1035">
        <v>542.70000000000005</v>
      </c>
      <c r="L1035">
        <v>266.2</v>
      </c>
      <c r="M1035">
        <v>1320</v>
      </c>
      <c r="N1035">
        <v>990</v>
      </c>
      <c r="O1035">
        <v>568.70000000000005</v>
      </c>
      <c r="P1035">
        <v>326.7</v>
      </c>
      <c r="Q1035">
        <v>682</v>
      </c>
      <c r="R1035">
        <v>57.2</v>
      </c>
      <c r="S1035">
        <v>38.5</v>
      </c>
      <c r="T1035">
        <v>25.3</v>
      </c>
      <c r="U1035">
        <v>0</v>
      </c>
      <c r="V1035">
        <v>0</v>
      </c>
      <c r="W1035">
        <v>27.5</v>
      </c>
      <c r="X1035">
        <v>0</v>
      </c>
      <c r="Y1035">
        <v>0</v>
      </c>
      <c r="Z1035">
        <v>5.5</v>
      </c>
      <c r="AA1035">
        <v>2.2000000000000002</v>
      </c>
      <c r="AB1035">
        <v>1.9</v>
      </c>
      <c r="AC1035">
        <v>0</v>
      </c>
      <c r="AD1035">
        <v>0</v>
      </c>
      <c r="AE1035">
        <v>0</v>
      </c>
      <c r="AG1035">
        <v>259.2</v>
      </c>
    </row>
    <row r="1036" spans="1:33" x14ac:dyDescent="0.2">
      <c r="A1036" t="s">
        <v>232</v>
      </c>
      <c r="B1036" t="s">
        <v>231</v>
      </c>
      <c r="C1036" t="s">
        <v>132</v>
      </c>
      <c r="D1036" t="s">
        <v>10</v>
      </c>
      <c r="E1036" t="s">
        <v>13</v>
      </c>
      <c r="F1036" t="s">
        <v>14</v>
      </c>
      <c r="H1036">
        <v>0</v>
      </c>
      <c r="K1036">
        <v>20.3</v>
      </c>
      <c r="L1036">
        <v>8</v>
      </c>
      <c r="M1036">
        <v>0</v>
      </c>
      <c r="N1036">
        <v>0</v>
      </c>
      <c r="O1036">
        <v>0</v>
      </c>
      <c r="P1036">
        <v>0</v>
      </c>
      <c r="Q1036">
        <v>1.5</v>
      </c>
      <c r="R1036">
        <v>62</v>
      </c>
      <c r="S1036">
        <v>25.8</v>
      </c>
      <c r="T1036">
        <v>1.7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0.2</v>
      </c>
      <c r="AA1036">
        <v>0.1</v>
      </c>
      <c r="AB1036">
        <v>0</v>
      </c>
      <c r="AC1036">
        <v>0</v>
      </c>
      <c r="AD1036">
        <v>0</v>
      </c>
      <c r="AE1036">
        <v>0</v>
      </c>
      <c r="AG1036">
        <v>29.8</v>
      </c>
    </row>
    <row r="1037" spans="1:33" x14ac:dyDescent="0.2">
      <c r="A1037" t="s">
        <v>232</v>
      </c>
      <c r="B1037" t="s">
        <v>231</v>
      </c>
      <c r="C1037" t="s">
        <v>132</v>
      </c>
      <c r="D1037" t="s">
        <v>15</v>
      </c>
      <c r="E1037" t="s">
        <v>6</v>
      </c>
      <c r="F1037" t="s">
        <v>16</v>
      </c>
      <c r="H1037">
        <v>0</v>
      </c>
      <c r="K1037">
        <v>0</v>
      </c>
      <c r="L1037">
        <v>62.1</v>
      </c>
      <c r="M1037">
        <v>137.5</v>
      </c>
      <c r="N1037">
        <v>13.8</v>
      </c>
      <c r="O1037">
        <v>23.2</v>
      </c>
      <c r="P1037">
        <v>29.8</v>
      </c>
      <c r="Q1037">
        <v>34.9</v>
      </c>
      <c r="R1037">
        <v>119.3</v>
      </c>
      <c r="S1037">
        <v>110.6</v>
      </c>
      <c r="T1037">
        <v>143.69999999999999</v>
      </c>
      <c r="U1037">
        <v>138.4</v>
      </c>
      <c r="V1037">
        <v>176</v>
      </c>
      <c r="W1037">
        <v>212.9</v>
      </c>
      <c r="X1037">
        <v>239.3</v>
      </c>
      <c r="Y1037">
        <v>735.8</v>
      </c>
      <c r="Z1037">
        <v>896.8</v>
      </c>
      <c r="AA1037">
        <v>1175.3</v>
      </c>
      <c r="AB1037">
        <v>1362</v>
      </c>
      <c r="AC1037">
        <v>1575.4</v>
      </c>
      <c r="AD1037">
        <v>1750.76</v>
      </c>
      <c r="AE1037">
        <v>1921.69</v>
      </c>
      <c r="AG1037">
        <v>1468.7</v>
      </c>
    </row>
    <row r="1038" spans="1:33" x14ac:dyDescent="0.2">
      <c r="A1038" t="s">
        <v>232</v>
      </c>
      <c r="B1038" t="s">
        <v>231</v>
      </c>
      <c r="C1038" t="s">
        <v>132</v>
      </c>
      <c r="D1038" t="s">
        <v>15</v>
      </c>
      <c r="E1038" t="s">
        <v>8</v>
      </c>
      <c r="F1038" t="s">
        <v>17</v>
      </c>
      <c r="H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G1038">
        <v>0</v>
      </c>
    </row>
    <row r="1039" spans="1:33" x14ac:dyDescent="0.2">
      <c r="A1039" t="s">
        <v>232</v>
      </c>
      <c r="B1039" t="s">
        <v>231</v>
      </c>
      <c r="C1039" t="s">
        <v>132</v>
      </c>
      <c r="D1039" t="s">
        <v>15</v>
      </c>
      <c r="E1039" t="s">
        <v>13</v>
      </c>
      <c r="F1039" t="s">
        <v>18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G1039">
        <v>0</v>
      </c>
    </row>
    <row r="1040" spans="1:33" x14ac:dyDescent="0.2">
      <c r="A1040" t="s">
        <v>232</v>
      </c>
      <c r="B1040" t="s">
        <v>231</v>
      </c>
      <c r="C1040" t="s">
        <v>132</v>
      </c>
      <c r="D1040" t="s">
        <v>19</v>
      </c>
      <c r="E1040" t="s">
        <v>6</v>
      </c>
      <c r="F1040" t="s">
        <v>20</v>
      </c>
      <c r="J1040">
        <v>0</v>
      </c>
      <c r="K1040">
        <v>0</v>
      </c>
      <c r="L1040">
        <v>0</v>
      </c>
      <c r="M1040">
        <v>0</v>
      </c>
      <c r="N1040">
        <v>161.80000000000001</v>
      </c>
      <c r="O1040">
        <v>222.5</v>
      </c>
      <c r="P1040">
        <v>210.4</v>
      </c>
      <c r="Q1040">
        <v>221.7</v>
      </c>
      <c r="R1040">
        <v>1.8</v>
      </c>
      <c r="S1040">
        <v>3</v>
      </c>
      <c r="T1040">
        <v>5.4</v>
      </c>
      <c r="U1040">
        <v>0</v>
      </c>
      <c r="V1040">
        <v>0</v>
      </c>
      <c r="W1040">
        <v>0</v>
      </c>
      <c r="X1040">
        <v>27.6</v>
      </c>
      <c r="Y1040">
        <v>26.8</v>
      </c>
      <c r="Z1040">
        <v>55.5</v>
      </c>
      <c r="AA1040">
        <v>51</v>
      </c>
      <c r="AB1040">
        <v>45</v>
      </c>
      <c r="AC1040">
        <v>36</v>
      </c>
      <c r="AD1040">
        <v>29.4</v>
      </c>
      <c r="AE1040">
        <v>21.6</v>
      </c>
      <c r="AG1040">
        <v>204.1</v>
      </c>
    </row>
    <row r="1041" spans="1:33" x14ac:dyDescent="0.2">
      <c r="A1041" t="s">
        <v>232</v>
      </c>
      <c r="B1041" t="s">
        <v>231</v>
      </c>
      <c r="C1041" t="s">
        <v>133</v>
      </c>
      <c r="D1041" t="s">
        <v>5</v>
      </c>
      <c r="E1041" t="s">
        <v>6</v>
      </c>
      <c r="F1041" t="s">
        <v>7</v>
      </c>
      <c r="G1041">
        <v>86.2</v>
      </c>
      <c r="H1041">
        <v>93.6</v>
      </c>
      <c r="I1041">
        <v>96.8</v>
      </c>
      <c r="J1041">
        <v>99.8</v>
      </c>
      <c r="K1041">
        <v>102.3</v>
      </c>
      <c r="L1041">
        <v>156.4</v>
      </c>
      <c r="M1041">
        <v>117.7</v>
      </c>
      <c r="N1041">
        <v>151</v>
      </c>
      <c r="O1041">
        <v>178.4</v>
      </c>
      <c r="P1041">
        <v>138.1</v>
      </c>
      <c r="Q1041">
        <v>128.5</v>
      </c>
      <c r="R1041">
        <v>121.1</v>
      </c>
      <c r="S1041">
        <v>116.5</v>
      </c>
      <c r="T1041">
        <v>98</v>
      </c>
      <c r="U1041">
        <v>71.900000000000006</v>
      </c>
      <c r="V1041">
        <v>51</v>
      </c>
      <c r="W1041">
        <v>40</v>
      </c>
      <c r="X1041">
        <v>30</v>
      </c>
      <c r="Y1041">
        <v>25</v>
      </c>
      <c r="Z1041">
        <v>15</v>
      </c>
      <c r="AA1041">
        <v>10</v>
      </c>
      <c r="AB1041">
        <v>5</v>
      </c>
      <c r="AC1041">
        <v>0</v>
      </c>
      <c r="AD1041">
        <v>0</v>
      </c>
      <c r="AE1041">
        <v>0</v>
      </c>
      <c r="AF1041">
        <v>0</v>
      </c>
      <c r="AG1041">
        <v>155.80000000000001</v>
      </c>
    </row>
    <row r="1042" spans="1:33" x14ac:dyDescent="0.2">
      <c r="A1042" t="s">
        <v>232</v>
      </c>
      <c r="B1042" t="s">
        <v>231</v>
      </c>
      <c r="C1042" t="s">
        <v>133</v>
      </c>
      <c r="D1042" t="s">
        <v>5</v>
      </c>
      <c r="E1042" t="s">
        <v>8</v>
      </c>
      <c r="F1042" t="s">
        <v>9</v>
      </c>
      <c r="G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2">
      <c r="A1043" t="s">
        <v>232</v>
      </c>
      <c r="B1043" t="s">
        <v>231</v>
      </c>
      <c r="C1043" t="s">
        <v>133</v>
      </c>
      <c r="D1043" t="s">
        <v>10</v>
      </c>
      <c r="E1043" t="s">
        <v>6</v>
      </c>
      <c r="F1043" t="s">
        <v>11</v>
      </c>
      <c r="H1043">
        <v>0</v>
      </c>
      <c r="I1043">
        <v>0</v>
      </c>
      <c r="J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2">
      <c r="A1044" t="s">
        <v>232</v>
      </c>
      <c r="B1044" t="s">
        <v>231</v>
      </c>
      <c r="C1044" t="s">
        <v>133</v>
      </c>
      <c r="D1044" t="s">
        <v>10</v>
      </c>
      <c r="E1044" t="s">
        <v>8</v>
      </c>
      <c r="F1044" t="s">
        <v>12</v>
      </c>
      <c r="H1044">
        <v>607.29999999999995</v>
      </c>
      <c r="I1044">
        <v>0</v>
      </c>
      <c r="J1044">
        <v>607.29999999999995</v>
      </c>
      <c r="L1044">
        <v>489.1</v>
      </c>
      <c r="M1044">
        <v>548.1</v>
      </c>
      <c r="N1044">
        <v>495</v>
      </c>
      <c r="O1044">
        <v>98</v>
      </c>
      <c r="P1044">
        <v>98.6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2">
      <c r="A1045" t="s">
        <v>232</v>
      </c>
      <c r="B1045" t="s">
        <v>231</v>
      </c>
      <c r="C1045" t="s">
        <v>133</v>
      </c>
      <c r="D1045" t="s">
        <v>10</v>
      </c>
      <c r="E1045" t="s">
        <v>13</v>
      </c>
      <c r="F1045" t="s">
        <v>14</v>
      </c>
      <c r="H1045">
        <v>0</v>
      </c>
      <c r="I1045">
        <v>0</v>
      </c>
      <c r="J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2">
      <c r="A1046" t="s">
        <v>232</v>
      </c>
      <c r="B1046" t="s">
        <v>231</v>
      </c>
      <c r="C1046" t="s">
        <v>133</v>
      </c>
      <c r="D1046" t="s">
        <v>15</v>
      </c>
      <c r="E1046" t="s">
        <v>6</v>
      </c>
      <c r="F1046" t="s">
        <v>16</v>
      </c>
      <c r="H1046">
        <v>0.4</v>
      </c>
      <c r="J1046">
        <v>0.2</v>
      </c>
      <c r="L1046">
        <v>4</v>
      </c>
      <c r="M1046">
        <v>4.4000000000000004</v>
      </c>
      <c r="N1046">
        <v>10.7</v>
      </c>
      <c r="O1046">
        <v>10</v>
      </c>
      <c r="P1046">
        <v>6.6</v>
      </c>
      <c r="Q1046">
        <v>8.6999999999999993</v>
      </c>
      <c r="R1046">
        <v>0</v>
      </c>
      <c r="S1046">
        <v>21.5</v>
      </c>
      <c r="T1046">
        <v>22</v>
      </c>
      <c r="U1046">
        <v>22.9</v>
      </c>
      <c r="V1046">
        <v>23.9</v>
      </c>
      <c r="W1046">
        <v>25.9</v>
      </c>
      <c r="X1046">
        <v>27.6</v>
      </c>
      <c r="Y1046">
        <v>29.7</v>
      </c>
      <c r="Z1046">
        <v>31.6</v>
      </c>
      <c r="AA1046">
        <v>32.9</v>
      </c>
      <c r="AB1046">
        <v>34.799999999999997</v>
      </c>
      <c r="AC1046">
        <v>37.5</v>
      </c>
      <c r="AD1046">
        <v>36.14</v>
      </c>
      <c r="AE1046">
        <v>36.14</v>
      </c>
      <c r="AF1046">
        <v>7.7</v>
      </c>
      <c r="AG1046">
        <v>36.200000000000003</v>
      </c>
    </row>
    <row r="1047" spans="1:33" x14ac:dyDescent="0.2">
      <c r="A1047" t="s">
        <v>232</v>
      </c>
      <c r="B1047" t="s">
        <v>231</v>
      </c>
      <c r="C1047" t="s">
        <v>133</v>
      </c>
      <c r="D1047" t="s">
        <v>15</v>
      </c>
      <c r="E1047" t="s">
        <v>8</v>
      </c>
      <c r="F1047" t="s">
        <v>17</v>
      </c>
      <c r="H1047">
        <v>0</v>
      </c>
      <c r="J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2">
      <c r="A1048" t="s">
        <v>232</v>
      </c>
      <c r="B1048" t="s">
        <v>231</v>
      </c>
      <c r="C1048" t="s">
        <v>133</v>
      </c>
      <c r="D1048" t="s">
        <v>15</v>
      </c>
      <c r="E1048" t="s">
        <v>13</v>
      </c>
      <c r="F1048" t="s">
        <v>18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2">
      <c r="A1049" t="s">
        <v>232</v>
      </c>
      <c r="B1049" t="s">
        <v>231</v>
      </c>
      <c r="C1049" t="s">
        <v>133</v>
      </c>
      <c r="D1049" t="s">
        <v>19</v>
      </c>
      <c r="E1049" t="s">
        <v>6</v>
      </c>
      <c r="F1049" t="s">
        <v>20</v>
      </c>
      <c r="J1049">
        <v>161.6</v>
      </c>
      <c r="K1049">
        <v>210.8</v>
      </c>
      <c r="L1049">
        <v>152.4</v>
      </c>
      <c r="M1049">
        <v>209.6</v>
      </c>
      <c r="N1049">
        <v>199.2</v>
      </c>
      <c r="O1049">
        <v>12</v>
      </c>
      <c r="P1049">
        <v>0.7</v>
      </c>
      <c r="Q1049">
        <v>0.7</v>
      </c>
      <c r="R1049">
        <v>0.7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53.2</v>
      </c>
    </row>
    <row r="1050" spans="1:33" x14ac:dyDescent="0.2">
      <c r="A1050" t="s">
        <v>232</v>
      </c>
      <c r="B1050" t="s">
        <v>231</v>
      </c>
      <c r="C1050" t="s">
        <v>134</v>
      </c>
      <c r="D1050" t="s">
        <v>5</v>
      </c>
      <c r="E1050" t="s">
        <v>6</v>
      </c>
      <c r="F1050" t="s">
        <v>7</v>
      </c>
      <c r="G1050">
        <v>2745</v>
      </c>
      <c r="H1050">
        <v>1748.8</v>
      </c>
      <c r="I1050">
        <v>1448.8</v>
      </c>
      <c r="J1050">
        <v>1198.8</v>
      </c>
      <c r="K1050">
        <v>1079</v>
      </c>
      <c r="L1050">
        <v>999</v>
      </c>
      <c r="M1050">
        <v>868</v>
      </c>
      <c r="N1050">
        <v>819.6</v>
      </c>
      <c r="O1050">
        <v>895.6</v>
      </c>
      <c r="P1050">
        <v>832.5</v>
      </c>
      <c r="Q1050">
        <v>519.4</v>
      </c>
      <c r="R1050">
        <v>548.6</v>
      </c>
      <c r="S1050">
        <v>309.7</v>
      </c>
      <c r="T1050">
        <v>263.3</v>
      </c>
      <c r="U1050">
        <v>371.7</v>
      </c>
      <c r="V1050">
        <v>412</v>
      </c>
      <c r="W1050">
        <v>282.8</v>
      </c>
      <c r="X1050">
        <v>52.1</v>
      </c>
      <c r="Y1050">
        <v>233.8</v>
      </c>
      <c r="Z1050">
        <v>53.5</v>
      </c>
      <c r="AA1050">
        <v>76.7</v>
      </c>
      <c r="AB1050">
        <v>19.2</v>
      </c>
      <c r="AC1050">
        <v>0</v>
      </c>
      <c r="AD1050">
        <v>0</v>
      </c>
      <c r="AE1050">
        <v>0</v>
      </c>
      <c r="AF1050">
        <v>0</v>
      </c>
      <c r="AG1050">
        <v>849.2</v>
      </c>
    </row>
    <row r="1051" spans="1:33" x14ac:dyDescent="0.2">
      <c r="A1051" t="s">
        <v>232</v>
      </c>
      <c r="B1051" t="s">
        <v>231</v>
      </c>
      <c r="C1051" t="s">
        <v>134</v>
      </c>
      <c r="D1051" t="s">
        <v>5</v>
      </c>
      <c r="E1051" t="s">
        <v>8</v>
      </c>
      <c r="F1051" t="s">
        <v>9</v>
      </c>
      <c r="G1051">
        <v>1170</v>
      </c>
      <c r="H1051">
        <v>93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11.5</v>
      </c>
      <c r="P1051">
        <v>0</v>
      </c>
      <c r="Q1051">
        <v>19.5</v>
      </c>
      <c r="R1051">
        <v>19.5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0.9</v>
      </c>
      <c r="Y1051">
        <v>0</v>
      </c>
      <c r="Z1051">
        <v>0</v>
      </c>
      <c r="AA1051">
        <v>1.8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3.8</v>
      </c>
    </row>
    <row r="1052" spans="1:33" x14ac:dyDescent="0.2">
      <c r="A1052" t="s">
        <v>232</v>
      </c>
      <c r="B1052" t="s">
        <v>231</v>
      </c>
      <c r="C1052" t="s">
        <v>134</v>
      </c>
      <c r="D1052" t="s">
        <v>10</v>
      </c>
      <c r="E1052" t="s">
        <v>6</v>
      </c>
      <c r="F1052" t="s">
        <v>11</v>
      </c>
      <c r="H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0.1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2">
      <c r="A1053" t="s">
        <v>232</v>
      </c>
      <c r="B1053" t="s">
        <v>231</v>
      </c>
      <c r="C1053" t="s">
        <v>134</v>
      </c>
      <c r="D1053" t="s">
        <v>10</v>
      </c>
      <c r="E1053" t="s">
        <v>8</v>
      </c>
      <c r="F1053" t="s">
        <v>12</v>
      </c>
      <c r="H1053">
        <v>0</v>
      </c>
      <c r="N1053">
        <v>37.5</v>
      </c>
      <c r="O1053">
        <v>12.1</v>
      </c>
      <c r="P1053">
        <v>1.9</v>
      </c>
      <c r="Q1053">
        <v>3.1</v>
      </c>
      <c r="R1053">
        <v>20.2</v>
      </c>
      <c r="S1053">
        <v>33</v>
      </c>
      <c r="T1053">
        <v>33</v>
      </c>
      <c r="U1053">
        <v>0</v>
      </c>
      <c r="V1053">
        <v>0</v>
      </c>
      <c r="W1053">
        <v>0</v>
      </c>
      <c r="X1053">
        <v>1.7</v>
      </c>
      <c r="Y1053">
        <v>1.4</v>
      </c>
      <c r="Z1053">
        <v>1.1000000000000001</v>
      </c>
      <c r="AA1053">
        <v>2.1</v>
      </c>
      <c r="AB1053">
        <v>1.5</v>
      </c>
      <c r="AC1053">
        <v>0</v>
      </c>
      <c r="AD1053">
        <v>0</v>
      </c>
      <c r="AE1053">
        <v>0</v>
      </c>
      <c r="AF1053">
        <v>0</v>
      </c>
      <c r="AG1053">
        <v>18.8</v>
      </c>
    </row>
    <row r="1054" spans="1:33" x14ac:dyDescent="0.2">
      <c r="A1054" t="s">
        <v>232</v>
      </c>
      <c r="B1054" t="s">
        <v>231</v>
      </c>
      <c r="C1054" t="s">
        <v>134</v>
      </c>
      <c r="D1054" t="s">
        <v>10</v>
      </c>
      <c r="E1054" t="s">
        <v>13</v>
      </c>
      <c r="F1054" t="s">
        <v>14</v>
      </c>
      <c r="H1054">
        <v>0</v>
      </c>
      <c r="N1054">
        <v>1.2</v>
      </c>
      <c r="O1054">
        <v>0</v>
      </c>
      <c r="P1054">
        <v>6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2">
      <c r="A1055" t="s">
        <v>232</v>
      </c>
      <c r="B1055" t="s">
        <v>231</v>
      </c>
      <c r="C1055" t="s">
        <v>134</v>
      </c>
      <c r="D1055" t="s">
        <v>15</v>
      </c>
      <c r="E1055" t="s">
        <v>6</v>
      </c>
      <c r="F1055" t="s">
        <v>16</v>
      </c>
      <c r="H1055">
        <v>0</v>
      </c>
      <c r="S1055">
        <v>5.2</v>
      </c>
      <c r="T1055">
        <v>6.6</v>
      </c>
      <c r="U1055">
        <v>6.6</v>
      </c>
      <c r="V1055">
        <v>0</v>
      </c>
      <c r="W1055">
        <v>14.6</v>
      </c>
      <c r="X1055">
        <v>18.8</v>
      </c>
      <c r="Y1055">
        <v>9.1</v>
      </c>
      <c r="Z1055">
        <v>9.1999999999999993</v>
      </c>
      <c r="AA1055">
        <v>7.4</v>
      </c>
      <c r="AB1055">
        <v>9</v>
      </c>
      <c r="AC1055">
        <v>7.8</v>
      </c>
      <c r="AD1055">
        <v>12.54</v>
      </c>
      <c r="AE1055">
        <v>10.95</v>
      </c>
      <c r="AF1055">
        <v>8.06</v>
      </c>
      <c r="AG1055">
        <v>8.4</v>
      </c>
    </row>
    <row r="1056" spans="1:33" x14ac:dyDescent="0.2">
      <c r="A1056" t="s">
        <v>232</v>
      </c>
      <c r="B1056" t="s">
        <v>231</v>
      </c>
      <c r="C1056" t="s">
        <v>134</v>
      </c>
      <c r="D1056" t="s">
        <v>15</v>
      </c>
      <c r="E1056" t="s">
        <v>8</v>
      </c>
      <c r="F1056" t="s">
        <v>17</v>
      </c>
      <c r="H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2">
      <c r="A1057" t="s">
        <v>232</v>
      </c>
      <c r="B1057" t="s">
        <v>231</v>
      </c>
      <c r="C1057" t="s">
        <v>134</v>
      </c>
      <c r="D1057" t="s">
        <v>15</v>
      </c>
      <c r="E1057" t="s">
        <v>13</v>
      </c>
      <c r="F1057" t="s">
        <v>18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2">
      <c r="A1058" t="s">
        <v>232</v>
      </c>
      <c r="B1058" t="s">
        <v>231</v>
      </c>
      <c r="C1058" t="s">
        <v>134</v>
      </c>
      <c r="D1058" t="s">
        <v>19</v>
      </c>
      <c r="E1058" t="s">
        <v>6</v>
      </c>
      <c r="F1058" t="s">
        <v>20</v>
      </c>
      <c r="J1058">
        <v>0</v>
      </c>
      <c r="N1058">
        <v>15.3</v>
      </c>
      <c r="O1058">
        <v>8</v>
      </c>
      <c r="P1058">
        <v>0</v>
      </c>
      <c r="Q1058">
        <v>9.6999999999999993</v>
      </c>
      <c r="R1058">
        <v>9.5</v>
      </c>
      <c r="S1058">
        <v>9.5</v>
      </c>
      <c r="T1058">
        <v>14.8</v>
      </c>
      <c r="U1058">
        <v>6.6</v>
      </c>
      <c r="V1058">
        <v>6.2</v>
      </c>
      <c r="W1058">
        <v>0</v>
      </c>
      <c r="X1058">
        <v>3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8.3000000000000007</v>
      </c>
    </row>
    <row r="1059" spans="1:33" x14ac:dyDescent="0.2">
      <c r="A1059" t="s">
        <v>232</v>
      </c>
      <c r="B1059" t="s">
        <v>231</v>
      </c>
      <c r="C1059" t="s">
        <v>135</v>
      </c>
      <c r="D1059" t="s">
        <v>5</v>
      </c>
      <c r="E1059" t="s">
        <v>6</v>
      </c>
      <c r="F1059" t="s">
        <v>7</v>
      </c>
      <c r="G1059">
        <v>2.5</v>
      </c>
      <c r="H1059">
        <v>1.2</v>
      </c>
      <c r="I1059">
        <v>2.7</v>
      </c>
      <c r="J1059">
        <v>3.6</v>
      </c>
      <c r="K1059">
        <v>4.7</v>
      </c>
      <c r="L1059">
        <v>10.3</v>
      </c>
      <c r="M1059">
        <v>3.7</v>
      </c>
      <c r="N1059">
        <v>3.9</v>
      </c>
      <c r="O1059">
        <v>2.2000000000000002</v>
      </c>
      <c r="P1059">
        <v>2.5</v>
      </c>
      <c r="Q1059">
        <v>2</v>
      </c>
      <c r="R1059">
        <v>1.1000000000000001</v>
      </c>
      <c r="S1059">
        <v>0.8</v>
      </c>
      <c r="T1059">
        <v>0.7</v>
      </c>
      <c r="U1059">
        <v>1.5</v>
      </c>
      <c r="V1059">
        <v>0.6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2.9</v>
      </c>
    </row>
    <row r="1060" spans="1:33" x14ac:dyDescent="0.2">
      <c r="A1060" t="s">
        <v>232</v>
      </c>
      <c r="B1060" t="s">
        <v>231</v>
      </c>
      <c r="C1060" t="s">
        <v>135</v>
      </c>
      <c r="D1060" t="s">
        <v>5</v>
      </c>
      <c r="E1060" t="s">
        <v>8</v>
      </c>
      <c r="F1060" t="s">
        <v>9</v>
      </c>
      <c r="G1060">
        <v>0.5</v>
      </c>
      <c r="H1060">
        <v>0.5</v>
      </c>
      <c r="I1060">
        <v>0.8</v>
      </c>
      <c r="J1060">
        <v>0.8</v>
      </c>
      <c r="K1060">
        <v>0.8</v>
      </c>
      <c r="L1060">
        <v>0.9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2">
      <c r="A1061" t="s">
        <v>232</v>
      </c>
      <c r="B1061" t="s">
        <v>231</v>
      </c>
      <c r="C1061" t="s">
        <v>135</v>
      </c>
      <c r="D1061" t="s">
        <v>10</v>
      </c>
      <c r="E1061" t="s">
        <v>6</v>
      </c>
      <c r="F1061" t="s">
        <v>11</v>
      </c>
      <c r="H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2">
      <c r="A1062" t="s">
        <v>232</v>
      </c>
      <c r="B1062" t="s">
        <v>231</v>
      </c>
      <c r="C1062" t="s">
        <v>135</v>
      </c>
      <c r="D1062" t="s">
        <v>10</v>
      </c>
      <c r="E1062" t="s">
        <v>8</v>
      </c>
      <c r="F1062" t="s">
        <v>12</v>
      </c>
      <c r="H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2">
      <c r="A1063" t="s">
        <v>232</v>
      </c>
      <c r="B1063" t="s">
        <v>231</v>
      </c>
      <c r="C1063" t="s">
        <v>135</v>
      </c>
      <c r="D1063" t="s">
        <v>10</v>
      </c>
      <c r="E1063" t="s">
        <v>13</v>
      </c>
      <c r="F1063" t="s">
        <v>14</v>
      </c>
      <c r="H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2">
      <c r="A1064" t="s">
        <v>232</v>
      </c>
      <c r="B1064" t="s">
        <v>231</v>
      </c>
      <c r="C1064" t="s">
        <v>135</v>
      </c>
      <c r="D1064" t="s">
        <v>15</v>
      </c>
      <c r="E1064" t="s">
        <v>6</v>
      </c>
      <c r="F1064" t="s">
        <v>16</v>
      </c>
      <c r="H1064">
        <v>0</v>
      </c>
      <c r="J1064">
        <v>0</v>
      </c>
      <c r="K1064">
        <v>0</v>
      </c>
      <c r="L1064">
        <v>0</v>
      </c>
      <c r="M1064">
        <v>0.1</v>
      </c>
      <c r="N1064">
        <v>0.1</v>
      </c>
      <c r="O1064">
        <v>0.2</v>
      </c>
      <c r="P1064">
        <v>0.5</v>
      </c>
      <c r="Q1064">
        <v>0.7</v>
      </c>
      <c r="R1064">
        <v>0.5</v>
      </c>
      <c r="S1064">
        <v>0.1</v>
      </c>
      <c r="T1064">
        <v>0.1</v>
      </c>
      <c r="U1064">
        <v>164.6</v>
      </c>
      <c r="V1064">
        <v>0.5</v>
      </c>
      <c r="W1064">
        <v>0.5</v>
      </c>
      <c r="X1064">
        <v>0.4</v>
      </c>
      <c r="Y1064">
        <v>0.6</v>
      </c>
      <c r="Z1064">
        <v>2.2999999999999998</v>
      </c>
      <c r="AA1064">
        <v>0.6</v>
      </c>
      <c r="AB1064">
        <v>1.4</v>
      </c>
      <c r="AC1064">
        <v>1.3</v>
      </c>
      <c r="AD1064">
        <v>0.93</v>
      </c>
      <c r="AE1064">
        <v>1.01</v>
      </c>
      <c r="AF1064">
        <v>0.55000000000000004</v>
      </c>
      <c r="AG1064">
        <v>1.4</v>
      </c>
    </row>
    <row r="1065" spans="1:33" x14ac:dyDescent="0.2">
      <c r="A1065" t="s">
        <v>232</v>
      </c>
      <c r="B1065" t="s">
        <v>231</v>
      </c>
      <c r="C1065" t="s">
        <v>135</v>
      </c>
      <c r="D1065" t="s">
        <v>15</v>
      </c>
      <c r="E1065" t="s">
        <v>8</v>
      </c>
      <c r="F1065" t="s">
        <v>17</v>
      </c>
      <c r="H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2">
      <c r="A1066" t="s">
        <v>232</v>
      </c>
      <c r="B1066" t="s">
        <v>231</v>
      </c>
      <c r="C1066" t="s">
        <v>135</v>
      </c>
      <c r="D1066" t="s">
        <v>15</v>
      </c>
      <c r="E1066" t="s">
        <v>13</v>
      </c>
      <c r="F1066" t="s">
        <v>18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2">
      <c r="A1067" t="s">
        <v>232</v>
      </c>
      <c r="B1067" t="s">
        <v>231</v>
      </c>
      <c r="C1067" t="s">
        <v>135</v>
      </c>
      <c r="D1067" t="s">
        <v>19</v>
      </c>
      <c r="E1067" t="s">
        <v>6</v>
      </c>
      <c r="F1067" t="s">
        <v>20</v>
      </c>
      <c r="J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2">
      <c r="A1068" t="s">
        <v>232</v>
      </c>
      <c r="B1068" t="s">
        <v>231</v>
      </c>
      <c r="C1068" t="s">
        <v>136</v>
      </c>
      <c r="D1068" t="s">
        <v>5</v>
      </c>
      <c r="E1068" t="s">
        <v>6</v>
      </c>
      <c r="F1068" t="s">
        <v>7</v>
      </c>
      <c r="G1068">
        <v>81.7</v>
      </c>
      <c r="H1068">
        <v>79.400000000000006</v>
      </c>
      <c r="I1068">
        <v>79.099999999999994</v>
      </c>
      <c r="J1068">
        <v>78.400000000000006</v>
      </c>
      <c r="K1068">
        <v>75.099999999999994</v>
      </c>
      <c r="L1068">
        <v>69.900000000000006</v>
      </c>
      <c r="M1068">
        <v>68.5</v>
      </c>
      <c r="N1068">
        <v>67.099999999999994</v>
      </c>
      <c r="O1068">
        <v>86.7</v>
      </c>
      <c r="P1068">
        <v>81.900000000000006</v>
      </c>
      <c r="Q1068">
        <v>81</v>
      </c>
      <c r="R1068">
        <v>75.900000000000006</v>
      </c>
      <c r="S1068">
        <v>75.900000000000006</v>
      </c>
      <c r="T1068">
        <v>92.9</v>
      </c>
      <c r="U1068">
        <v>80.8</v>
      </c>
      <c r="V1068">
        <v>66.3</v>
      </c>
      <c r="W1068">
        <v>64.5</v>
      </c>
      <c r="X1068">
        <v>26.2</v>
      </c>
      <c r="Y1068">
        <v>18.2</v>
      </c>
      <c r="Z1068">
        <v>10.4</v>
      </c>
      <c r="AA1068">
        <v>4.2</v>
      </c>
      <c r="AB1068">
        <v>6.1</v>
      </c>
      <c r="AC1068">
        <v>0</v>
      </c>
      <c r="AD1068">
        <v>0</v>
      </c>
      <c r="AE1068">
        <v>0</v>
      </c>
      <c r="AG1068">
        <v>78.599999999999994</v>
      </c>
    </row>
    <row r="1069" spans="1:33" x14ac:dyDescent="0.2">
      <c r="A1069" t="s">
        <v>232</v>
      </c>
      <c r="B1069" t="s">
        <v>231</v>
      </c>
      <c r="C1069" t="s">
        <v>136</v>
      </c>
      <c r="D1069" t="s">
        <v>5</v>
      </c>
      <c r="E1069" t="s">
        <v>8</v>
      </c>
      <c r="F1069" t="s">
        <v>9</v>
      </c>
      <c r="G1069">
        <v>16.8</v>
      </c>
      <c r="H1069">
        <v>18.899999999999999</v>
      </c>
      <c r="I1069">
        <v>16.5</v>
      </c>
      <c r="J1069">
        <v>15</v>
      </c>
      <c r="K1069">
        <v>16.899999999999999</v>
      </c>
      <c r="L1069">
        <v>16.3</v>
      </c>
      <c r="M1069">
        <v>12.6</v>
      </c>
      <c r="N1069">
        <v>12</v>
      </c>
      <c r="O1069">
        <v>18</v>
      </c>
      <c r="P1069">
        <v>18</v>
      </c>
      <c r="Q1069">
        <v>12</v>
      </c>
      <c r="R1069">
        <v>12</v>
      </c>
      <c r="S1069">
        <v>9.9</v>
      </c>
      <c r="T1069">
        <v>9</v>
      </c>
      <c r="U1069">
        <v>0</v>
      </c>
      <c r="V1069">
        <v>15</v>
      </c>
      <c r="W1069">
        <v>18.5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G1069">
        <v>16</v>
      </c>
    </row>
    <row r="1070" spans="1:33" x14ac:dyDescent="0.2">
      <c r="A1070" t="s">
        <v>232</v>
      </c>
      <c r="B1070" t="s">
        <v>231</v>
      </c>
      <c r="C1070" t="s">
        <v>136</v>
      </c>
      <c r="D1070" t="s">
        <v>10</v>
      </c>
      <c r="E1070" t="s">
        <v>6</v>
      </c>
      <c r="F1070" t="s">
        <v>11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G1070">
        <v>0</v>
      </c>
    </row>
    <row r="1071" spans="1:33" x14ac:dyDescent="0.2">
      <c r="A1071" t="s">
        <v>232</v>
      </c>
      <c r="B1071" t="s">
        <v>231</v>
      </c>
      <c r="C1071" t="s">
        <v>136</v>
      </c>
      <c r="D1071" t="s">
        <v>10</v>
      </c>
      <c r="E1071" t="s">
        <v>8</v>
      </c>
      <c r="F1071" t="s">
        <v>12</v>
      </c>
      <c r="G1071">
        <v>0.4</v>
      </c>
      <c r="H1071">
        <v>0.5</v>
      </c>
      <c r="I1071">
        <v>0.5</v>
      </c>
      <c r="J1071">
        <v>0.5</v>
      </c>
      <c r="K1071">
        <v>0.5</v>
      </c>
      <c r="L1071">
        <v>0.6</v>
      </c>
      <c r="M1071">
        <v>0.7</v>
      </c>
      <c r="N1071">
        <v>0.9</v>
      </c>
      <c r="O1071">
        <v>1.1000000000000001</v>
      </c>
      <c r="P1071">
        <v>1.7</v>
      </c>
      <c r="Q1071">
        <v>4.4000000000000004</v>
      </c>
      <c r="R1071">
        <v>1.7</v>
      </c>
      <c r="S1071">
        <v>1.7</v>
      </c>
      <c r="T1071">
        <v>0.7</v>
      </c>
      <c r="U1071">
        <v>0.2</v>
      </c>
      <c r="V1071">
        <v>0.1</v>
      </c>
      <c r="W1071">
        <v>2.4</v>
      </c>
      <c r="X1071">
        <v>0</v>
      </c>
      <c r="Y1071">
        <v>0</v>
      </c>
      <c r="Z1071">
        <v>0.1</v>
      </c>
      <c r="AA1071">
        <v>0.2</v>
      </c>
      <c r="AB1071">
        <v>0.1</v>
      </c>
      <c r="AC1071">
        <v>0</v>
      </c>
      <c r="AD1071">
        <v>0</v>
      </c>
      <c r="AE1071">
        <v>0</v>
      </c>
      <c r="AG1071">
        <v>2.6</v>
      </c>
    </row>
    <row r="1072" spans="1:33" x14ac:dyDescent="0.2">
      <c r="A1072" t="s">
        <v>232</v>
      </c>
      <c r="B1072" t="s">
        <v>231</v>
      </c>
      <c r="C1072" t="s">
        <v>136</v>
      </c>
      <c r="D1072" t="s">
        <v>10</v>
      </c>
      <c r="E1072" t="s">
        <v>13</v>
      </c>
      <c r="F1072" t="s">
        <v>14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G1072">
        <v>0</v>
      </c>
    </row>
    <row r="1073" spans="1:33" x14ac:dyDescent="0.2">
      <c r="A1073" t="s">
        <v>232</v>
      </c>
      <c r="B1073" t="s">
        <v>231</v>
      </c>
      <c r="C1073" t="s">
        <v>136</v>
      </c>
      <c r="D1073" t="s">
        <v>15</v>
      </c>
      <c r="E1073" t="s">
        <v>6</v>
      </c>
      <c r="F1073" t="s">
        <v>16</v>
      </c>
      <c r="G1073">
        <v>1.1000000000000001</v>
      </c>
      <c r="H1073">
        <v>1.2</v>
      </c>
      <c r="I1073">
        <v>1.2</v>
      </c>
      <c r="J1073">
        <v>1.3</v>
      </c>
      <c r="K1073">
        <v>1.3</v>
      </c>
      <c r="L1073">
        <v>1.4</v>
      </c>
      <c r="M1073">
        <v>1.5</v>
      </c>
      <c r="N1073">
        <v>1.5</v>
      </c>
      <c r="O1073">
        <v>2.1</v>
      </c>
      <c r="P1073">
        <v>2.2000000000000002</v>
      </c>
      <c r="Q1073">
        <v>1.9</v>
      </c>
      <c r="R1073">
        <v>1.8</v>
      </c>
      <c r="S1073">
        <v>1.6</v>
      </c>
      <c r="T1073">
        <v>1.9</v>
      </c>
      <c r="U1073">
        <v>2.2000000000000002</v>
      </c>
      <c r="V1073">
        <v>2</v>
      </c>
      <c r="W1073">
        <v>1.6</v>
      </c>
      <c r="X1073">
        <v>1</v>
      </c>
      <c r="Y1073">
        <v>1.4</v>
      </c>
      <c r="Z1073">
        <v>1.5</v>
      </c>
      <c r="AA1073">
        <v>1.4</v>
      </c>
      <c r="AB1073">
        <v>1.5</v>
      </c>
      <c r="AC1073">
        <v>1.8</v>
      </c>
      <c r="AD1073">
        <v>1.87</v>
      </c>
      <c r="AE1073">
        <v>2.59</v>
      </c>
      <c r="AG1073">
        <v>1.7</v>
      </c>
    </row>
    <row r="1074" spans="1:33" x14ac:dyDescent="0.2">
      <c r="A1074" t="s">
        <v>232</v>
      </c>
      <c r="B1074" t="s">
        <v>231</v>
      </c>
      <c r="C1074" t="s">
        <v>136</v>
      </c>
      <c r="D1074" t="s">
        <v>15</v>
      </c>
      <c r="E1074" t="s">
        <v>8</v>
      </c>
      <c r="F1074" t="s">
        <v>17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G1074">
        <v>0</v>
      </c>
    </row>
    <row r="1075" spans="1:33" x14ac:dyDescent="0.2">
      <c r="A1075" t="s">
        <v>232</v>
      </c>
      <c r="B1075" t="s">
        <v>231</v>
      </c>
      <c r="C1075" t="s">
        <v>136</v>
      </c>
      <c r="D1075" t="s">
        <v>15</v>
      </c>
      <c r="E1075" t="s">
        <v>13</v>
      </c>
      <c r="F1075" t="s">
        <v>18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G1075">
        <v>0</v>
      </c>
    </row>
    <row r="1076" spans="1:33" x14ac:dyDescent="0.2">
      <c r="A1076" t="s">
        <v>232</v>
      </c>
      <c r="B1076" t="s">
        <v>231</v>
      </c>
      <c r="C1076" t="s">
        <v>136</v>
      </c>
      <c r="D1076" t="s">
        <v>19</v>
      </c>
      <c r="E1076" t="s">
        <v>6</v>
      </c>
      <c r="F1076" t="s">
        <v>20</v>
      </c>
      <c r="G1076">
        <v>5.8</v>
      </c>
      <c r="H1076">
        <v>4.8</v>
      </c>
      <c r="I1076">
        <v>5.2</v>
      </c>
      <c r="J1076">
        <v>4.9000000000000004</v>
      </c>
      <c r="K1076">
        <v>3.6</v>
      </c>
      <c r="L1076">
        <v>3</v>
      </c>
      <c r="M1076">
        <v>2.7</v>
      </c>
      <c r="N1076">
        <v>2.7</v>
      </c>
      <c r="O1076">
        <v>3.6</v>
      </c>
      <c r="P1076">
        <v>2.4</v>
      </c>
      <c r="Q1076">
        <v>1.8</v>
      </c>
      <c r="R1076">
        <v>1.5</v>
      </c>
      <c r="S1076">
        <v>1.2</v>
      </c>
      <c r="T1076">
        <v>1.2</v>
      </c>
      <c r="U1076">
        <v>1.2</v>
      </c>
      <c r="V1076">
        <v>0.7</v>
      </c>
      <c r="W1076">
        <v>0.4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G1076">
        <v>2.6</v>
      </c>
    </row>
    <row r="1077" spans="1:33" x14ac:dyDescent="0.2">
      <c r="A1077" t="s">
        <v>232</v>
      </c>
      <c r="B1077" t="s">
        <v>231</v>
      </c>
      <c r="C1077" t="s">
        <v>137</v>
      </c>
      <c r="D1077" t="s">
        <v>5</v>
      </c>
      <c r="E1077" t="s">
        <v>6</v>
      </c>
      <c r="F1077" t="s">
        <v>7</v>
      </c>
      <c r="G1077">
        <v>4052</v>
      </c>
      <c r="H1077">
        <v>679.4</v>
      </c>
      <c r="I1077">
        <v>3166.6</v>
      </c>
      <c r="J1077">
        <v>639.20000000000005</v>
      </c>
      <c r="K1077">
        <v>1371.8</v>
      </c>
      <c r="L1077">
        <v>1481.6</v>
      </c>
      <c r="M1077">
        <v>791.6</v>
      </c>
      <c r="N1077">
        <v>773.6</v>
      </c>
      <c r="O1077">
        <v>36.799999999999997</v>
      </c>
      <c r="P1077">
        <v>-178.9</v>
      </c>
      <c r="Q1077">
        <v>16.7</v>
      </c>
      <c r="R1077">
        <v>24.1</v>
      </c>
      <c r="S1077">
        <v>21.7</v>
      </c>
      <c r="T1077">
        <v>21.6</v>
      </c>
      <c r="U1077">
        <v>0.9</v>
      </c>
      <c r="V1077">
        <v>11.1</v>
      </c>
      <c r="W1077">
        <v>6.6</v>
      </c>
      <c r="X1077">
        <v>-0.7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210.5</v>
      </c>
    </row>
    <row r="1078" spans="1:33" x14ac:dyDescent="0.2">
      <c r="A1078" t="s">
        <v>232</v>
      </c>
      <c r="B1078" t="s">
        <v>231</v>
      </c>
      <c r="C1078" t="s">
        <v>137</v>
      </c>
      <c r="D1078" t="s">
        <v>5</v>
      </c>
      <c r="E1078" t="s">
        <v>8</v>
      </c>
      <c r="F1078" t="s">
        <v>9</v>
      </c>
      <c r="G1078">
        <v>2439</v>
      </c>
      <c r="H1078">
        <v>812</v>
      </c>
      <c r="I1078">
        <v>1151</v>
      </c>
      <c r="J1078">
        <v>1184</v>
      </c>
      <c r="K1078">
        <v>983</v>
      </c>
      <c r="L1078">
        <v>938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-21.2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2">
      <c r="A1079" t="s">
        <v>232</v>
      </c>
      <c r="B1079" t="s">
        <v>231</v>
      </c>
      <c r="C1079" t="s">
        <v>137</v>
      </c>
      <c r="D1079" t="s">
        <v>10</v>
      </c>
      <c r="E1079" t="s">
        <v>6</v>
      </c>
      <c r="F1079" t="s">
        <v>11</v>
      </c>
      <c r="H1079">
        <v>1</v>
      </c>
      <c r="I1079">
        <v>1</v>
      </c>
      <c r="L1079">
        <v>0.2</v>
      </c>
      <c r="M1079">
        <v>0.1</v>
      </c>
      <c r="N1079">
        <v>0.1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2">
      <c r="A1080" t="s">
        <v>232</v>
      </c>
      <c r="B1080" t="s">
        <v>231</v>
      </c>
      <c r="C1080" t="s">
        <v>137</v>
      </c>
      <c r="D1080" t="s">
        <v>10</v>
      </c>
      <c r="E1080" t="s">
        <v>8</v>
      </c>
      <c r="F1080" t="s">
        <v>12</v>
      </c>
      <c r="H1080">
        <v>25.3</v>
      </c>
      <c r="L1080">
        <v>59.4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2">
      <c r="A1081" t="s">
        <v>232</v>
      </c>
      <c r="B1081" t="s">
        <v>231</v>
      </c>
      <c r="C1081" t="s">
        <v>137</v>
      </c>
      <c r="D1081" t="s">
        <v>10</v>
      </c>
      <c r="E1081" t="s">
        <v>13</v>
      </c>
      <c r="F1081" t="s">
        <v>14</v>
      </c>
      <c r="H1081">
        <v>318.7</v>
      </c>
      <c r="I1081">
        <v>431.3</v>
      </c>
      <c r="L1081">
        <v>130.1</v>
      </c>
      <c r="M1081">
        <v>149.5</v>
      </c>
      <c r="N1081">
        <v>14.4</v>
      </c>
      <c r="O1081">
        <v>0.3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2">
      <c r="A1082" t="s">
        <v>232</v>
      </c>
      <c r="B1082" t="s">
        <v>231</v>
      </c>
      <c r="C1082" t="s">
        <v>137</v>
      </c>
      <c r="D1082" t="s">
        <v>15</v>
      </c>
      <c r="E1082" t="s">
        <v>6</v>
      </c>
      <c r="F1082" t="s">
        <v>16</v>
      </c>
      <c r="H1082">
        <v>84.7</v>
      </c>
      <c r="I1082">
        <v>105.3</v>
      </c>
      <c r="L1082">
        <v>207.2</v>
      </c>
      <c r="M1082">
        <v>213.2</v>
      </c>
      <c r="N1082">
        <v>197.6</v>
      </c>
      <c r="O1082">
        <v>128.19999999999999</v>
      </c>
      <c r="P1082">
        <v>143.1</v>
      </c>
      <c r="Q1082">
        <v>105.2</v>
      </c>
      <c r="R1082">
        <v>209.1</v>
      </c>
      <c r="S1082">
        <v>148.30000000000001</v>
      </c>
      <c r="T1082">
        <v>134.4</v>
      </c>
      <c r="U1082">
        <v>144.4</v>
      </c>
      <c r="V1082">
        <v>188.6</v>
      </c>
      <c r="W1082">
        <v>192.3</v>
      </c>
      <c r="X1082">
        <v>149</v>
      </c>
      <c r="Y1082">
        <v>329.9</v>
      </c>
      <c r="Z1082">
        <v>151.80000000000001</v>
      </c>
      <c r="AA1082">
        <v>147.9</v>
      </c>
      <c r="AB1082">
        <v>226</v>
      </c>
      <c r="AC1082">
        <v>206.2</v>
      </c>
      <c r="AD1082">
        <v>110.76</v>
      </c>
      <c r="AE1082">
        <v>168.67</v>
      </c>
      <c r="AF1082">
        <v>116.3</v>
      </c>
      <c r="AG1082">
        <v>216.1</v>
      </c>
    </row>
    <row r="1083" spans="1:33" x14ac:dyDescent="0.2">
      <c r="A1083" t="s">
        <v>232</v>
      </c>
      <c r="B1083" t="s">
        <v>231</v>
      </c>
      <c r="C1083" t="s">
        <v>137</v>
      </c>
      <c r="D1083" t="s">
        <v>15</v>
      </c>
      <c r="E1083" t="s">
        <v>8</v>
      </c>
      <c r="F1083" t="s">
        <v>17</v>
      </c>
      <c r="H1083">
        <v>0</v>
      </c>
      <c r="I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2">
      <c r="A1084" t="s">
        <v>232</v>
      </c>
      <c r="B1084" t="s">
        <v>231</v>
      </c>
      <c r="C1084" t="s">
        <v>137</v>
      </c>
      <c r="D1084" t="s">
        <v>15</v>
      </c>
      <c r="E1084" t="s">
        <v>13</v>
      </c>
      <c r="F1084" t="s">
        <v>18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2">
      <c r="A1085" t="s">
        <v>232</v>
      </c>
      <c r="B1085" t="s">
        <v>231</v>
      </c>
      <c r="C1085" t="s">
        <v>137</v>
      </c>
      <c r="D1085" t="s">
        <v>19</v>
      </c>
      <c r="E1085" t="s">
        <v>6</v>
      </c>
      <c r="F1085" t="s">
        <v>20</v>
      </c>
      <c r="J1085">
        <v>0</v>
      </c>
      <c r="N1085">
        <v>6.2</v>
      </c>
      <c r="O1085">
        <v>8.1999999999999993</v>
      </c>
      <c r="P1085">
        <v>4.3</v>
      </c>
      <c r="Q1085">
        <v>1.1000000000000001</v>
      </c>
      <c r="R1085">
        <v>-46.4</v>
      </c>
      <c r="S1085">
        <v>-2</v>
      </c>
      <c r="T1085">
        <v>1.5</v>
      </c>
      <c r="U1085">
        <v>1.4</v>
      </c>
      <c r="V1085">
        <v>2.7</v>
      </c>
      <c r="W1085">
        <v>16.899999999999999</v>
      </c>
      <c r="X1085">
        <v>2.4</v>
      </c>
      <c r="Y1085">
        <v>1.2</v>
      </c>
      <c r="Z1085">
        <v>10.8</v>
      </c>
      <c r="AA1085">
        <v>20.8</v>
      </c>
      <c r="AB1085">
        <v>0.9</v>
      </c>
      <c r="AC1085">
        <v>0.8</v>
      </c>
      <c r="AD1085">
        <v>0.8</v>
      </c>
      <c r="AE1085">
        <v>0.6</v>
      </c>
      <c r="AF1085">
        <v>0.4</v>
      </c>
      <c r="AG1085">
        <v>5</v>
      </c>
    </row>
    <row r="1086" spans="1:33" x14ac:dyDescent="0.2">
      <c r="A1086" t="s">
        <v>232</v>
      </c>
      <c r="B1086" t="s">
        <v>231</v>
      </c>
      <c r="C1086" t="s">
        <v>138</v>
      </c>
      <c r="D1086" t="s">
        <v>5</v>
      </c>
      <c r="E1086" t="s">
        <v>6</v>
      </c>
      <c r="F1086" t="s">
        <v>7</v>
      </c>
      <c r="G1086">
        <v>0</v>
      </c>
      <c r="H1086">
        <v>0</v>
      </c>
      <c r="I1086">
        <v>1.6</v>
      </c>
      <c r="J1086">
        <v>1.9</v>
      </c>
      <c r="K1086">
        <v>3.4</v>
      </c>
      <c r="L1086">
        <v>5.0999999999999996</v>
      </c>
      <c r="M1086">
        <v>0.2</v>
      </c>
      <c r="N1086">
        <v>2.1</v>
      </c>
      <c r="O1086">
        <v>2</v>
      </c>
      <c r="P1086">
        <v>2.2999999999999998</v>
      </c>
      <c r="Q1086">
        <v>0.8</v>
      </c>
      <c r="R1086">
        <v>6.2</v>
      </c>
      <c r="S1086">
        <v>0.3</v>
      </c>
      <c r="T1086">
        <v>0.6</v>
      </c>
      <c r="U1086">
        <v>0.5</v>
      </c>
      <c r="V1086">
        <v>0.8</v>
      </c>
      <c r="W1086">
        <v>1.1000000000000001</v>
      </c>
      <c r="X1086">
        <v>0.9</v>
      </c>
      <c r="Y1086">
        <v>1.4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2.1</v>
      </c>
    </row>
    <row r="1087" spans="1:33" x14ac:dyDescent="0.2">
      <c r="A1087" t="s">
        <v>232</v>
      </c>
      <c r="B1087" t="s">
        <v>231</v>
      </c>
      <c r="C1087" t="s">
        <v>138</v>
      </c>
      <c r="D1087" t="s">
        <v>5</v>
      </c>
      <c r="E1087" t="s">
        <v>8</v>
      </c>
      <c r="F1087" t="s">
        <v>9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2">
      <c r="A1088" t="s">
        <v>232</v>
      </c>
      <c r="B1088" t="s">
        <v>231</v>
      </c>
      <c r="C1088" t="s">
        <v>138</v>
      </c>
      <c r="D1088" t="s">
        <v>10</v>
      </c>
      <c r="E1088" t="s">
        <v>6</v>
      </c>
      <c r="F1088" t="s">
        <v>11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2">
      <c r="A1089" t="s">
        <v>232</v>
      </c>
      <c r="B1089" t="s">
        <v>231</v>
      </c>
      <c r="C1089" t="s">
        <v>138</v>
      </c>
      <c r="D1089" t="s">
        <v>10</v>
      </c>
      <c r="E1089" t="s">
        <v>8</v>
      </c>
      <c r="F1089" t="s">
        <v>12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2">
      <c r="A1090" t="s">
        <v>232</v>
      </c>
      <c r="B1090" t="s">
        <v>231</v>
      </c>
      <c r="C1090" t="s">
        <v>138</v>
      </c>
      <c r="D1090" t="s">
        <v>10</v>
      </c>
      <c r="E1090" t="s">
        <v>13</v>
      </c>
      <c r="F1090" t="s">
        <v>14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2">
      <c r="A1091" t="s">
        <v>232</v>
      </c>
      <c r="B1091" t="s">
        <v>231</v>
      </c>
      <c r="C1091" t="s">
        <v>138</v>
      </c>
      <c r="D1091" t="s">
        <v>15</v>
      </c>
      <c r="E1091" t="s">
        <v>6</v>
      </c>
      <c r="F1091" t="s">
        <v>16</v>
      </c>
      <c r="H1091">
        <v>0</v>
      </c>
      <c r="I1091">
        <v>0.5</v>
      </c>
      <c r="J1091">
        <v>0.5</v>
      </c>
      <c r="K1091">
        <v>1.1000000000000001</v>
      </c>
      <c r="L1091">
        <v>0</v>
      </c>
      <c r="M1091">
        <v>0.1</v>
      </c>
      <c r="N1091">
        <v>0.3</v>
      </c>
      <c r="O1091">
        <v>0.2</v>
      </c>
      <c r="P1091">
        <v>0</v>
      </c>
      <c r="Q1091">
        <v>0.3</v>
      </c>
      <c r="R1091">
        <v>0.5</v>
      </c>
      <c r="S1091">
        <v>0.5</v>
      </c>
      <c r="T1091">
        <v>0.5</v>
      </c>
      <c r="U1091">
        <v>5.2</v>
      </c>
      <c r="V1091">
        <v>0.2</v>
      </c>
      <c r="W1091">
        <v>0.4</v>
      </c>
      <c r="X1091">
        <v>0.2</v>
      </c>
      <c r="Y1091">
        <v>1</v>
      </c>
      <c r="Z1091">
        <v>0.9</v>
      </c>
      <c r="AA1091">
        <v>1.2</v>
      </c>
      <c r="AB1091">
        <v>1.6</v>
      </c>
      <c r="AC1091">
        <v>2.2999999999999998</v>
      </c>
      <c r="AD1091">
        <v>2.04</v>
      </c>
      <c r="AE1091">
        <v>1.62</v>
      </c>
      <c r="AF1091">
        <v>0.17</v>
      </c>
      <c r="AG1091">
        <v>2</v>
      </c>
    </row>
    <row r="1092" spans="1:33" x14ac:dyDescent="0.2">
      <c r="A1092" t="s">
        <v>232</v>
      </c>
      <c r="B1092" t="s">
        <v>231</v>
      </c>
      <c r="C1092" t="s">
        <v>138</v>
      </c>
      <c r="D1092" t="s">
        <v>15</v>
      </c>
      <c r="E1092" t="s">
        <v>8</v>
      </c>
      <c r="F1092" t="s">
        <v>17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2">
      <c r="A1093" t="s">
        <v>232</v>
      </c>
      <c r="B1093" t="s">
        <v>231</v>
      </c>
      <c r="C1093" t="s">
        <v>138</v>
      </c>
      <c r="D1093" t="s">
        <v>15</v>
      </c>
      <c r="E1093" t="s">
        <v>13</v>
      </c>
      <c r="F1093" t="s">
        <v>18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2">
      <c r="A1094" t="s">
        <v>232</v>
      </c>
      <c r="B1094" t="s">
        <v>231</v>
      </c>
      <c r="C1094" t="s">
        <v>138</v>
      </c>
      <c r="D1094" t="s">
        <v>19</v>
      </c>
      <c r="E1094" t="s">
        <v>6</v>
      </c>
      <c r="F1094" t="s">
        <v>20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2">
      <c r="A1095" t="s">
        <v>232</v>
      </c>
      <c r="B1095" t="s">
        <v>231</v>
      </c>
      <c r="C1095" t="s">
        <v>139</v>
      </c>
      <c r="D1095" t="s">
        <v>5</v>
      </c>
      <c r="E1095" t="s">
        <v>6</v>
      </c>
      <c r="F1095" t="s">
        <v>7</v>
      </c>
      <c r="G1095">
        <v>12449</v>
      </c>
      <c r="H1095">
        <v>10656</v>
      </c>
      <c r="I1095">
        <v>6804.5</v>
      </c>
      <c r="J1095">
        <v>4795.3</v>
      </c>
      <c r="K1095">
        <v>3951.4</v>
      </c>
      <c r="L1095">
        <v>4127.3999999999996</v>
      </c>
      <c r="M1095">
        <v>2416.6</v>
      </c>
      <c r="N1095">
        <v>1679.6</v>
      </c>
      <c r="O1095">
        <v>0</v>
      </c>
      <c r="P1095">
        <v>98.3</v>
      </c>
      <c r="Q1095">
        <v>155.1</v>
      </c>
      <c r="R1095">
        <v>117.3</v>
      </c>
      <c r="S1095">
        <v>80.5</v>
      </c>
      <c r="T1095">
        <v>16</v>
      </c>
      <c r="U1095">
        <v>86.6</v>
      </c>
      <c r="V1095">
        <v>60.8</v>
      </c>
      <c r="W1095">
        <v>61.8</v>
      </c>
      <c r="X1095">
        <v>30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592.6</v>
      </c>
    </row>
    <row r="1096" spans="1:33" x14ac:dyDescent="0.2">
      <c r="A1096" t="s">
        <v>232</v>
      </c>
      <c r="B1096" t="s">
        <v>231</v>
      </c>
      <c r="C1096" t="s">
        <v>139</v>
      </c>
      <c r="D1096" t="s">
        <v>5</v>
      </c>
      <c r="E1096" t="s">
        <v>8</v>
      </c>
      <c r="F1096" t="s">
        <v>9</v>
      </c>
      <c r="G1096">
        <v>6222</v>
      </c>
      <c r="H1096">
        <v>3807</v>
      </c>
      <c r="I1096">
        <v>1264</v>
      </c>
      <c r="J1096">
        <v>1121</v>
      </c>
      <c r="K1096">
        <v>5372</v>
      </c>
      <c r="L1096">
        <v>1059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2">
      <c r="A1097" t="s">
        <v>232</v>
      </c>
      <c r="B1097" t="s">
        <v>231</v>
      </c>
      <c r="C1097" t="s">
        <v>139</v>
      </c>
      <c r="D1097" t="s">
        <v>10</v>
      </c>
      <c r="E1097" t="s">
        <v>6</v>
      </c>
      <c r="F1097" t="s">
        <v>11</v>
      </c>
      <c r="H1097">
        <v>666.9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2">
      <c r="A1098" t="s">
        <v>232</v>
      </c>
      <c r="B1098" t="s">
        <v>231</v>
      </c>
      <c r="C1098" t="s">
        <v>139</v>
      </c>
      <c r="D1098" t="s">
        <v>10</v>
      </c>
      <c r="E1098" t="s">
        <v>8</v>
      </c>
      <c r="F1098" t="s">
        <v>12</v>
      </c>
      <c r="H1098">
        <v>8919.5</v>
      </c>
      <c r="I1098">
        <v>10104.5</v>
      </c>
      <c r="K1098">
        <v>82.5</v>
      </c>
      <c r="L1098">
        <v>134.19999999999999</v>
      </c>
      <c r="M1098">
        <v>53.9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2">
      <c r="A1099" t="s">
        <v>232</v>
      </c>
      <c r="B1099" t="s">
        <v>231</v>
      </c>
      <c r="C1099" t="s">
        <v>139</v>
      </c>
      <c r="D1099" t="s">
        <v>10</v>
      </c>
      <c r="E1099" t="s">
        <v>13</v>
      </c>
      <c r="F1099" t="s">
        <v>14</v>
      </c>
      <c r="H1099">
        <v>450</v>
      </c>
      <c r="I1099">
        <v>450</v>
      </c>
      <c r="J1099">
        <v>450</v>
      </c>
      <c r="K1099">
        <v>448.8</v>
      </c>
      <c r="L1099">
        <v>362</v>
      </c>
      <c r="M1099">
        <v>113.7</v>
      </c>
      <c r="N1099">
        <v>60.3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2">
      <c r="A1100" t="s">
        <v>232</v>
      </c>
      <c r="B1100" t="s">
        <v>231</v>
      </c>
      <c r="C1100" t="s">
        <v>139</v>
      </c>
      <c r="D1100" t="s">
        <v>15</v>
      </c>
      <c r="E1100" t="s">
        <v>6</v>
      </c>
      <c r="F1100" t="s">
        <v>16</v>
      </c>
      <c r="H1100">
        <v>89.2</v>
      </c>
      <c r="I1100">
        <v>103.3</v>
      </c>
      <c r="J1100">
        <v>0</v>
      </c>
      <c r="K1100">
        <v>63.4</v>
      </c>
      <c r="L1100">
        <v>142.19999999999999</v>
      </c>
      <c r="M1100">
        <v>205.1</v>
      </c>
      <c r="N1100">
        <v>152.5</v>
      </c>
      <c r="O1100">
        <v>194.3</v>
      </c>
      <c r="P1100">
        <v>256.89999999999998</v>
      </c>
      <c r="Q1100">
        <v>260.8</v>
      </c>
      <c r="R1100">
        <v>269.7</v>
      </c>
      <c r="S1100">
        <v>134.69999999999999</v>
      </c>
      <c r="T1100">
        <v>111.1</v>
      </c>
      <c r="U1100">
        <v>168.4</v>
      </c>
      <c r="V1100">
        <v>253.7</v>
      </c>
      <c r="W1100">
        <v>173.1</v>
      </c>
      <c r="X1100">
        <v>209.9</v>
      </c>
      <c r="Y1100">
        <v>222.6</v>
      </c>
      <c r="Z1100">
        <v>355</v>
      </c>
      <c r="AA1100">
        <v>209.2</v>
      </c>
      <c r="AB1100">
        <v>339.2</v>
      </c>
      <c r="AC1100">
        <v>400.1</v>
      </c>
      <c r="AD1100">
        <v>379.3</v>
      </c>
      <c r="AE1100">
        <v>461.71</v>
      </c>
      <c r="AF1100">
        <v>262</v>
      </c>
      <c r="AG1100">
        <v>369.7</v>
      </c>
    </row>
    <row r="1101" spans="1:33" x14ac:dyDescent="0.2">
      <c r="A1101" t="s">
        <v>232</v>
      </c>
      <c r="B1101" t="s">
        <v>231</v>
      </c>
      <c r="C1101" t="s">
        <v>139</v>
      </c>
      <c r="D1101" t="s">
        <v>15</v>
      </c>
      <c r="E1101" t="s">
        <v>8</v>
      </c>
      <c r="F1101" t="s">
        <v>17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2">
      <c r="A1102" t="s">
        <v>232</v>
      </c>
      <c r="B1102" t="s">
        <v>231</v>
      </c>
      <c r="C1102" t="s">
        <v>139</v>
      </c>
      <c r="D1102" t="s">
        <v>15</v>
      </c>
      <c r="E1102" t="s">
        <v>13</v>
      </c>
      <c r="F1102" t="s">
        <v>18</v>
      </c>
      <c r="U1102">
        <v>0</v>
      </c>
      <c r="V1102">
        <v>14.4</v>
      </c>
      <c r="W1102">
        <v>36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-6.9</v>
      </c>
      <c r="AD1102">
        <v>0</v>
      </c>
      <c r="AE1102">
        <v>0</v>
      </c>
      <c r="AF1102">
        <v>0</v>
      </c>
      <c r="AG1102">
        <v>0</v>
      </c>
    </row>
    <row r="1103" spans="1:33" x14ac:dyDescent="0.2">
      <c r="A1103" t="s">
        <v>232</v>
      </c>
      <c r="B1103" t="s">
        <v>231</v>
      </c>
      <c r="C1103" t="s">
        <v>139</v>
      </c>
      <c r="D1103" t="s">
        <v>19</v>
      </c>
      <c r="E1103" t="s">
        <v>6</v>
      </c>
      <c r="F1103" t="s">
        <v>20</v>
      </c>
      <c r="J1103">
        <v>759</v>
      </c>
      <c r="K1103">
        <v>409.8</v>
      </c>
      <c r="L1103">
        <v>580.79999999999995</v>
      </c>
      <c r="M1103">
        <v>601.20000000000005</v>
      </c>
      <c r="N1103">
        <v>604.20000000000005</v>
      </c>
      <c r="O1103">
        <v>604.20000000000005</v>
      </c>
      <c r="P1103">
        <v>598.5</v>
      </c>
      <c r="Q1103">
        <v>604</v>
      </c>
      <c r="R1103">
        <v>588.1</v>
      </c>
      <c r="S1103">
        <v>600.1</v>
      </c>
      <c r="T1103">
        <v>596.5</v>
      </c>
      <c r="U1103">
        <v>593.79999999999995</v>
      </c>
      <c r="V1103">
        <v>600.70000000000005</v>
      </c>
      <c r="W1103">
        <v>601.20000000000005</v>
      </c>
      <c r="X1103">
        <v>476.2</v>
      </c>
      <c r="Y1103">
        <v>330</v>
      </c>
      <c r="Z1103">
        <v>60</v>
      </c>
      <c r="AA1103">
        <v>225.9</v>
      </c>
      <c r="AB1103">
        <v>10.3</v>
      </c>
      <c r="AC1103">
        <v>0</v>
      </c>
      <c r="AD1103">
        <v>0</v>
      </c>
      <c r="AE1103">
        <v>0</v>
      </c>
      <c r="AF1103">
        <v>0</v>
      </c>
      <c r="AG1103">
        <v>602.70000000000005</v>
      </c>
    </row>
    <row r="1104" spans="1:33" x14ac:dyDescent="0.2">
      <c r="A1104" t="s">
        <v>232</v>
      </c>
      <c r="B1104" t="s">
        <v>231</v>
      </c>
      <c r="C1104" t="s">
        <v>253</v>
      </c>
      <c r="D1104" t="s">
        <v>5</v>
      </c>
      <c r="E1104" t="s">
        <v>6</v>
      </c>
      <c r="F1104" t="s">
        <v>7</v>
      </c>
      <c r="G1104">
        <v>50.9</v>
      </c>
      <c r="H1104">
        <v>75.2</v>
      </c>
      <c r="J1104">
        <v>90.2</v>
      </c>
      <c r="AE1104">
        <v>0</v>
      </c>
      <c r="AF1104">
        <v>0</v>
      </c>
    </row>
    <row r="1105" spans="1:33" x14ac:dyDescent="0.2">
      <c r="A1105" t="s">
        <v>232</v>
      </c>
      <c r="B1105" t="s">
        <v>231</v>
      </c>
      <c r="C1105" t="s">
        <v>253</v>
      </c>
      <c r="D1105" t="s">
        <v>5</v>
      </c>
      <c r="E1105" t="s">
        <v>8</v>
      </c>
      <c r="F1105" t="s">
        <v>9</v>
      </c>
      <c r="G1105">
        <v>9</v>
      </c>
      <c r="J1105">
        <v>0.9</v>
      </c>
      <c r="AE1105">
        <v>0</v>
      </c>
      <c r="AF1105">
        <v>0</v>
      </c>
    </row>
    <row r="1106" spans="1:33" x14ac:dyDescent="0.2">
      <c r="A1106" t="s">
        <v>232</v>
      </c>
      <c r="B1106" t="s">
        <v>231</v>
      </c>
      <c r="C1106" t="s">
        <v>253</v>
      </c>
      <c r="D1106" t="s">
        <v>10</v>
      </c>
      <c r="E1106" t="s">
        <v>6</v>
      </c>
      <c r="F1106" t="s">
        <v>11</v>
      </c>
      <c r="H1106">
        <v>0</v>
      </c>
      <c r="AE1106">
        <v>0</v>
      </c>
      <c r="AF1106">
        <v>0</v>
      </c>
    </row>
    <row r="1107" spans="1:33" x14ac:dyDescent="0.2">
      <c r="A1107" t="s">
        <v>232</v>
      </c>
      <c r="B1107" t="s">
        <v>231</v>
      </c>
      <c r="C1107" t="s">
        <v>253</v>
      </c>
      <c r="D1107" t="s">
        <v>10</v>
      </c>
      <c r="E1107" t="s">
        <v>8</v>
      </c>
      <c r="F1107" t="s">
        <v>12</v>
      </c>
      <c r="H1107">
        <v>0.8</v>
      </c>
      <c r="AE1107">
        <v>0</v>
      </c>
      <c r="AF1107">
        <v>0</v>
      </c>
    </row>
    <row r="1108" spans="1:33" x14ac:dyDescent="0.2">
      <c r="A1108" t="s">
        <v>232</v>
      </c>
      <c r="B1108" t="s">
        <v>231</v>
      </c>
      <c r="C1108" t="s">
        <v>253</v>
      </c>
      <c r="D1108" t="s">
        <v>10</v>
      </c>
      <c r="E1108" t="s">
        <v>13</v>
      </c>
      <c r="F1108" t="s">
        <v>14</v>
      </c>
      <c r="G1108">
        <v>0</v>
      </c>
      <c r="H1108">
        <v>0</v>
      </c>
      <c r="AE1108">
        <v>0</v>
      </c>
      <c r="AF1108">
        <v>0</v>
      </c>
    </row>
    <row r="1109" spans="1:33" x14ac:dyDescent="0.2">
      <c r="A1109" t="s">
        <v>232</v>
      </c>
      <c r="B1109" t="s">
        <v>231</v>
      </c>
      <c r="C1109" t="s">
        <v>253</v>
      </c>
      <c r="D1109" t="s">
        <v>15</v>
      </c>
      <c r="E1109" t="s">
        <v>6</v>
      </c>
      <c r="F1109" t="s">
        <v>16</v>
      </c>
      <c r="G1109">
        <v>0</v>
      </c>
      <c r="H1109">
        <v>0</v>
      </c>
      <c r="J1109">
        <v>0</v>
      </c>
      <c r="AB1109">
        <v>1</v>
      </c>
      <c r="AC1109">
        <v>1</v>
      </c>
      <c r="AE1109">
        <v>4.6399999999999997</v>
      </c>
      <c r="AF1109">
        <v>14.19</v>
      </c>
      <c r="AG1109">
        <v>1</v>
      </c>
    </row>
    <row r="1110" spans="1:33" x14ac:dyDescent="0.2">
      <c r="A1110" t="s">
        <v>232</v>
      </c>
      <c r="B1110" t="s">
        <v>231</v>
      </c>
      <c r="C1110" t="s">
        <v>253</v>
      </c>
      <c r="D1110" t="s">
        <v>15</v>
      </c>
      <c r="E1110" t="s">
        <v>8</v>
      </c>
      <c r="F1110" t="s">
        <v>17</v>
      </c>
      <c r="H1110">
        <v>0</v>
      </c>
      <c r="AE1110">
        <v>0</v>
      </c>
      <c r="AF1110">
        <v>0</v>
      </c>
    </row>
    <row r="1111" spans="1:33" x14ac:dyDescent="0.2">
      <c r="A1111" t="s">
        <v>232</v>
      </c>
      <c r="B1111" t="s">
        <v>231</v>
      </c>
      <c r="C1111" t="s">
        <v>253</v>
      </c>
      <c r="D1111" t="s">
        <v>15</v>
      </c>
      <c r="E1111" t="s">
        <v>13</v>
      </c>
      <c r="F1111" t="s">
        <v>18</v>
      </c>
      <c r="AE1111">
        <v>0</v>
      </c>
      <c r="AF1111">
        <v>0</v>
      </c>
    </row>
    <row r="1112" spans="1:33" x14ac:dyDescent="0.2">
      <c r="A1112" t="s">
        <v>232</v>
      </c>
      <c r="B1112" t="s">
        <v>231</v>
      </c>
      <c r="C1112" t="s">
        <v>253</v>
      </c>
      <c r="D1112" t="s">
        <v>19</v>
      </c>
      <c r="E1112" t="s">
        <v>6</v>
      </c>
      <c r="F1112" t="s">
        <v>20</v>
      </c>
      <c r="J1112">
        <v>0.6</v>
      </c>
      <c r="N1112">
        <v>0.9</v>
      </c>
      <c r="O1112">
        <v>0.6</v>
      </c>
      <c r="P1112">
        <v>0.6</v>
      </c>
      <c r="Q1112">
        <v>0.6</v>
      </c>
      <c r="AE1112">
        <v>0.2</v>
      </c>
      <c r="AF1112">
        <v>0.2</v>
      </c>
      <c r="AG1112">
        <v>0.7</v>
      </c>
    </row>
    <row r="1113" spans="1:33" x14ac:dyDescent="0.2">
      <c r="A1113" t="s">
        <v>232</v>
      </c>
      <c r="B1113" t="s">
        <v>231</v>
      </c>
      <c r="C1113" t="s">
        <v>140</v>
      </c>
      <c r="D1113" t="s">
        <v>5</v>
      </c>
      <c r="E1113" t="s">
        <v>6</v>
      </c>
      <c r="F1113" t="s">
        <v>7</v>
      </c>
      <c r="G1113">
        <v>215</v>
      </c>
      <c r="I1113">
        <v>209.5</v>
      </c>
      <c r="J1113">
        <v>184.8</v>
      </c>
      <c r="K1113">
        <v>216.5</v>
      </c>
      <c r="L1113">
        <v>294</v>
      </c>
      <c r="M1113">
        <v>346.6</v>
      </c>
      <c r="N1113">
        <v>520.5</v>
      </c>
      <c r="O1113">
        <v>497.8</v>
      </c>
      <c r="P1113">
        <v>318.5</v>
      </c>
      <c r="Q1113">
        <v>250.4</v>
      </c>
      <c r="R1113">
        <v>216.4</v>
      </c>
      <c r="S1113">
        <v>220.3</v>
      </c>
      <c r="T1113">
        <v>190.4</v>
      </c>
      <c r="U1113">
        <v>185</v>
      </c>
      <c r="V1113">
        <v>179.9</v>
      </c>
      <c r="W1113">
        <v>155.69999999999999</v>
      </c>
      <c r="X1113">
        <v>149.19999999999999</v>
      </c>
      <c r="Y1113">
        <v>105.3</v>
      </c>
      <c r="Z1113">
        <v>62.2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445.6</v>
      </c>
    </row>
    <row r="1114" spans="1:33" x14ac:dyDescent="0.2">
      <c r="A1114" t="s">
        <v>232</v>
      </c>
      <c r="B1114" t="s">
        <v>231</v>
      </c>
      <c r="C1114" t="s">
        <v>140</v>
      </c>
      <c r="D1114" t="s">
        <v>5</v>
      </c>
      <c r="E1114" t="s">
        <v>8</v>
      </c>
      <c r="F1114" t="s">
        <v>9</v>
      </c>
      <c r="G1114">
        <v>29.5</v>
      </c>
      <c r="I1114">
        <v>1.4</v>
      </c>
      <c r="J1114">
        <v>2.7</v>
      </c>
      <c r="K1114">
        <v>1.7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2">
      <c r="A1115" t="s">
        <v>232</v>
      </c>
      <c r="B1115" t="s">
        <v>231</v>
      </c>
      <c r="C1115" t="s">
        <v>140</v>
      </c>
      <c r="D1115" t="s">
        <v>10</v>
      </c>
      <c r="E1115" t="s">
        <v>6</v>
      </c>
      <c r="F1115" t="s">
        <v>11</v>
      </c>
      <c r="H1115">
        <v>0</v>
      </c>
      <c r="J1115">
        <v>0</v>
      </c>
      <c r="L1115">
        <v>0</v>
      </c>
      <c r="M1115">
        <v>0</v>
      </c>
      <c r="N1115">
        <v>0</v>
      </c>
      <c r="O1115">
        <v>5.0999999999999996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2">
      <c r="A1116" t="s">
        <v>232</v>
      </c>
      <c r="B1116" t="s">
        <v>231</v>
      </c>
      <c r="C1116" t="s">
        <v>140</v>
      </c>
      <c r="D1116" t="s">
        <v>10</v>
      </c>
      <c r="E1116" t="s">
        <v>8</v>
      </c>
      <c r="F1116" t="s">
        <v>12</v>
      </c>
      <c r="H1116">
        <v>0</v>
      </c>
      <c r="I1116">
        <v>4.3</v>
      </c>
      <c r="J1116">
        <v>24.6</v>
      </c>
      <c r="K1116">
        <v>19.3</v>
      </c>
      <c r="L1116">
        <v>28.1</v>
      </c>
      <c r="M1116">
        <v>21</v>
      </c>
      <c r="N1116">
        <v>16.399999999999999</v>
      </c>
      <c r="O1116">
        <v>43.6</v>
      </c>
      <c r="P1116">
        <v>14</v>
      </c>
      <c r="Q1116">
        <v>46.3</v>
      </c>
      <c r="R1116">
        <v>42.5</v>
      </c>
      <c r="S1116">
        <v>16.399999999999999</v>
      </c>
      <c r="T1116">
        <v>30.1</v>
      </c>
      <c r="U1116">
        <v>31.7</v>
      </c>
      <c r="V1116">
        <v>23.9</v>
      </c>
      <c r="W1116">
        <v>27.4</v>
      </c>
      <c r="X1116">
        <v>3.6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35.1</v>
      </c>
    </row>
    <row r="1117" spans="1:33" x14ac:dyDescent="0.2">
      <c r="A1117" t="s">
        <v>232</v>
      </c>
      <c r="B1117" t="s">
        <v>231</v>
      </c>
      <c r="C1117" t="s">
        <v>140</v>
      </c>
      <c r="D1117" t="s">
        <v>10</v>
      </c>
      <c r="E1117" t="s">
        <v>13</v>
      </c>
      <c r="F1117" t="s">
        <v>14</v>
      </c>
      <c r="H1117">
        <v>0</v>
      </c>
      <c r="I1117">
        <v>0.2</v>
      </c>
      <c r="J1117">
        <v>0.2</v>
      </c>
      <c r="K1117">
        <v>0.2</v>
      </c>
      <c r="L1117">
        <v>7.8</v>
      </c>
      <c r="M1117">
        <v>7.5</v>
      </c>
      <c r="N1117">
        <v>4.8</v>
      </c>
      <c r="O1117">
        <v>3.7</v>
      </c>
      <c r="P1117">
        <v>5.5</v>
      </c>
      <c r="Q1117">
        <v>3</v>
      </c>
      <c r="R1117">
        <v>2</v>
      </c>
      <c r="S1117">
        <v>3.9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0.1</v>
      </c>
      <c r="AC1117">
        <v>0.2</v>
      </c>
      <c r="AD1117">
        <v>0</v>
      </c>
      <c r="AE1117">
        <v>0</v>
      </c>
      <c r="AF1117">
        <v>0</v>
      </c>
      <c r="AG1117">
        <v>3</v>
      </c>
    </row>
    <row r="1118" spans="1:33" x14ac:dyDescent="0.2">
      <c r="A1118" t="s">
        <v>232</v>
      </c>
      <c r="B1118" t="s">
        <v>231</v>
      </c>
      <c r="C1118" t="s">
        <v>140</v>
      </c>
      <c r="D1118" t="s">
        <v>15</v>
      </c>
      <c r="E1118" t="s">
        <v>6</v>
      </c>
      <c r="F1118" t="s">
        <v>16</v>
      </c>
      <c r="H1118">
        <v>1.6</v>
      </c>
      <c r="I1118">
        <v>2.8</v>
      </c>
      <c r="J1118">
        <v>2.9</v>
      </c>
      <c r="K1118">
        <v>2.7</v>
      </c>
      <c r="L1118">
        <v>2.6</v>
      </c>
      <c r="M1118">
        <v>2.6</v>
      </c>
      <c r="N1118">
        <v>7.8</v>
      </c>
      <c r="O1118">
        <v>12.8</v>
      </c>
      <c r="P1118">
        <v>15.8</v>
      </c>
      <c r="Q1118">
        <v>11.1</v>
      </c>
      <c r="R1118">
        <v>6.1</v>
      </c>
      <c r="S1118">
        <v>6.6</v>
      </c>
      <c r="T1118">
        <v>5.9</v>
      </c>
      <c r="U1118">
        <v>8.8000000000000007</v>
      </c>
      <c r="V1118">
        <v>7</v>
      </c>
      <c r="W1118">
        <v>14.2</v>
      </c>
      <c r="X1118">
        <v>9.6999999999999993</v>
      </c>
      <c r="Y1118">
        <v>12.4</v>
      </c>
      <c r="Z1118">
        <v>15.4</v>
      </c>
      <c r="AA1118">
        <v>10.3</v>
      </c>
      <c r="AB1118">
        <v>13.4</v>
      </c>
      <c r="AC1118">
        <v>14.3</v>
      </c>
      <c r="AD1118">
        <v>16.329999999999998</v>
      </c>
      <c r="AE1118">
        <v>18.02</v>
      </c>
      <c r="AF1118">
        <v>13.37</v>
      </c>
      <c r="AG1118">
        <v>13.9</v>
      </c>
    </row>
    <row r="1119" spans="1:33" x14ac:dyDescent="0.2">
      <c r="A1119" t="s">
        <v>232</v>
      </c>
      <c r="B1119" t="s">
        <v>231</v>
      </c>
      <c r="C1119" t="s">
        <v>140</v>
      </c>
      <c r="D1119" t="s">
        <v>15</v>
      </c>
      <c r="E1119" t="s">
        <v>8</v>
      </c>
      <c r="F1119" t="s">
        <v>17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2">
      <c r="A1120" t="s">
        <v>232</v>
      </c>
      <c r="B1120" t="s">
        <v>231</v>
      </c>
      <c r="C1120" t="s">
        <v>140</v>
      </c>
      <c r="D1120" t="s">
        <v>15</v>
      </c>
      <c r="E1120" t="s">
        <v>13</v>
      </c>
      <c r="F1120" t="s">
        <v>18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2">
      <c r="A1121" t="s">
        <v>232</v>
      </c>
      <c r="B1121" t="s">
        <v>231</v>
      </c>
      <c r="C1121" t="s">
        <v>140</v>
      </c>
      <c r="D1121" t="s">
        <v>19</v>
      </c>
      <c r="E1121" t="s">
        <v>6</v>
      </c>
      <c r="F1121" t="s">
        <v>20</v>
      </c>
      <c r="J1121">
        <v>0</v>
      </c>
      <c r="L1121">
        <v>0</v>
      </c>
      <c r="M1121">
        <v>0</v>
      </c>
      <c r="N1121">
        <v>2.7</v>
      </c>
      <c r="O1121">
        <v>8.3000000000000007</v>
      </c>
      <c r="P1121">
        <v>1.6</v>
      </c>
      <c r="Q1121">
        <v>3.8</v>
      </c>
      <c r="R1121">
        <v>6.5</v>
      </c>
      <c r="S1121">
        <v>4.8</v>
      </c>
      <c r="T1121">
        <v>1.1000000000000001</v>
      </c>
      <c r="U1121">
        <v>1.9</v>
      </c>
      <c r="V1121">
        <v>2</v>
      </c>
      <c r="W1121">
        <v>1.5</v>
      </c>
      <c r="X1121">
        <v>1.1000000000000001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4.0999999999999996</v>
      </c>
    </row>
    <row r="1122" spans="1:33" x14ac:dyDescent="0.2">
      <c r="A1122" t="s">
        <v>232</v>
      </c>
      <c r="B1122" t="s">
        <v>231</v>
      </c>
      <c r="C1122" t="s">
        <v>141</v>
      </c>
      <c r="D1122" t="s">
        <v>5</v>
      </c>
      <c r="E1122" t="s">
        <v>6</v>
      </c>
      <c r="F1122" t="s">
        <v>7</v>
      </c>
      <c r="G1122">
        <v>339</v>
      </c>
      <c r="H1122">
        <v>501.4</v>
      </c>
      <c r="J1122">
        <v>601</v>
      </c>
      <c r="L1122">
        <v>320</v>
      </c>
      <c r="M1122">
        <v>338</v>
      </c>
      <c r="N1122">
        <v>635</v>
      </c>
      <c r="O1122">
        <v>429.5</v>
      </c>
      <c r="P1122">
        <v>306</v>
      </c>
      <c r="Q1122">
        <v>294.5</v>
      </c>
      <c r="R1122">
        <v>294.5</v>
      </c>
      <c r="S1122">
        <v>291.5</v>
      </c>
      <c r="T1122">
        <v>266</v>
      </c>
      <c r="U1122">
        <v>253</v>
      </c>
      <c r="V1122">
        <v>216</v>
      </c>
      <c r="W1122">
        <v>203</v>
      </c>
      <c r="X1122">
        <v>185</v>
      </c>
      <c r="Y1122">
        <v>120</v>
      </c>
      <c r="Z1122">
        <v>61</v>
      </c>
      <c r="AA1122">
        <v>44.8</v>
      </c>
      <c r="AB1122">
        <v>21</v>
      </c>
      <c r="AC1122">
        <v>0</v>
      </c>
      <c r="AD1122">
        <v>0</v>
      </c>
      <c r="AE1122">
        <v>0</v>
      </c>
      <c r="AF1122">
        <v>0</v>
      </c>
      <c r="AG1122">
        <v>456.8</v>
      </c>
    </row>
    <row r="1123" spans="1:33" x14ac:dyDescent="0.2">
      <c r="A1123" t="s">
        <v>232</v>
      </c>
      <c r="B1123" t="s">
        <v>231</v>
      </c>
      <c r="C1123" t="s">
        <v>141</v>
      </c>
      <c r="D1123" t="s">
        <v>5</v>
      </c>
      <c r="E1123" t="s">
        <v>8</v>
      </c>
      <c r="F1123" t="s">
        <v>9</v>
      </c>
      <c r="G1123">
        <v>25</v>
      </c>
      <c r="J1123">
        <v>3</v>
      </c>
      <c r="L1123">
        <v>3</v>
      </c>
      <c r="M1123">
        <v>3.6</v>
      </c>
      <c r="N1123">
        <v>0</v>
      </c>
      <c r="O1123">
        <v>4.5</v>
      </c>
      <c r="P1123">
        <v>1.5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2</v>
      </c>
    </row>
    <row r="1124" spans="1:33" x14ac:dyDescent="0.2">
      <c r="A1124" t="s">
        <v>232</v>
      </c>
      <c r="B1124" t="s">
        <v>231</v>
      </c>
      <c r="C1124" t="s">
        <v>141</v>
      </c>
      <c r="D1124" t="s">
        <v>10</v>
      </c>
      <c r="E1124" t="s">
        <v>6</v>
      </c>
      <c r="F1124" t="s">
        <v>11</v>
      </c>
      <c r="H1124">
        <v>0</v>
      </c>
      <c r="J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2">
      <c r="A1125" t="s">
        <v>232</v>
      </c>
      <c r="B1125" t="s">
        <v>231</v>
      </c>
      <c r="C1125" t="s">
        <v>141</v>
      </c>
      <c r="D1125" t="s">
        <v>10</v>
      </c>
      <c r="E1125" t="s">
        <v>8</v>
      </c>
      <c r="F1125" t="s">
        <v>12</v>
      </c>
      <c r="H1125">
        <v>4.4000000000000004</v>
      </c>
      <c r="J1125">
        <v>2.2000000000000002</v>
      </c>
      <c r="L1125">
        <v>1.7</v>
      </c>
      <c r="M1125">
        <v>2.2000000000000002</v>
      </c>
      <c r="N1125">
        <v>2.8</v>
      </c>
      <c r="O1125">
        <v>2.2000000000000002</v>
      </c>
      <c r="P1125">
        <v>4.3</v>
      </c>
      <c r="Q1125">
        <v>2.2000000000000002</v>
      </c>
      <c r="R1125">
        <v>2.2000000000000002</v>
      </c>
      <c r="S1125">
        <v>2.2000000000000002</v>
      </c>
      <c r="T1125">
        <v>2.2000000000000002</v>
      </c>
      <c r="U1125">
        <v>2.2000000000000002</v>
      </c>
      <c r="V1125">
        <v>1.1000000000000001</v>
      </c>
      <c r="W1125">
        <v>0.7</v>
      </c>
      <c r="X1125">
        <v>0.3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2.2000000000000002</v>
      </c>
    </row>
    <row r="1126" spans="1:33" x14ac:dyDescent="0.2">
      <c r="A1126" t="s">
        <v>232</v>
      </c>
      <c r="B1126" t="s">
        <v>231</v>
      </c>
      <c r="C1126" t="s">
        <v>141</v>
      </c>
      <c r="D1126" t="s">
        <v>10</v>
      </c>
      <c r="E1126" t="s">
        <v>13</v>
      </c>
      <c r="F1126" t="s">
        <v>14</v>
      </c>
      <c r="H1126">
        <v>0.1</v>
      </c>
      <c r="J1126">
        <v>0</v>
      </c>
      <c r="L1126">
        <v>0</v>
      </c>
      <c r="M1126">
        <v>0</v>
      </c>
      <c r="N1126">
        <v>0</v>
      </c>
      <c r="O1126">
        <v>0.2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2">
      <c r="A1127" t="s">
        <v>232</v>
      </c>
      <c r="B1127" t="s">
        <v>231</v>
      </c>
      <c r="C1127" t="s">
        <v>141</v>
      </c>
      <c r="D1127" t="s">
        <v>15</v>
      </c>
      <c r="E1127" t="s">
        <v>6</v>
      </c>
      <c r="F1127" t="s">
        <v>16</v>
      </c>
      <c r="H1127">
        <v>0</v>
      </c>
      <c r="J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37.200000000000003</v>
      </c>
      <c r="X1127">
        <v>40.1</v>
      </c>
      <c r="Y1127">
        <v>42.1</v>
      </c>
      <c r="Z1127">
        <v>43.6</v>
      </c>
      <c r="AA1127">
        <v>46.2</v>
      </c>
      <c r="AB1127">
        <v>50.6</v>
      </c>
      <c r="AC1127">
        <v>54.7</v>
      </c>
      <c r="AD1127">
        <v>55</v>
      </c>
      <c r="AE1127">
        <v>58.91</v>
      </c>
      <c r="AF1127">
        <v>51.24</v>
      </c>
      <c r="AG1127">
        <v>52.7</v>
      </c>
    </row>
    <row r="1128" spans="1:33" x14ac:dyDescent="0.2">
      <c r="A1128" t="s">
        <v>232</v>
      </c>
      <c r="B1128" t="s">
        <v>231</v>
      </c>
      <c r="C1128" t="s">
        <v>141</v>
      </c>
      <c r="D1128" t="s">
        <v>15</v>
      </c>
      <c r="E1128" t="s">
        <v>8</v>
      </c>
      <c r="F1128" t="s">
        <v>17</v>
      </c>
      <c r="H1128">
        <v>0</v>
      </c>
      <c r="J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2">
      <c r="A1129" t="s">
        <v>232</v>
      </c>
      <c r="B1129" t="s">
        <v>231</v>
      </c>
      <c r="C1129" t="s">
        <v>141</v>
      </c>
      <c r="D1129" t="s">
        <v>15</v>
      </c>
      <c r="E1129" t="s">
        <v>13</v>
      </c>
      <c r="F1129" t="s">
        <v>18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2">
      <c r="A1130" t="s">
        <v>232</v>
      </c>
      <c r="B1130" t="s">
        <v>231</v>
      </c>
      <c r="C1130" t="s">
        <v>141</v>
      </c>
      <c r="D1130" t="s">
        <v>19</v>
      </c>
      <c r="E1130" t="s">
        <v>6</v>
      </c>
      <c r="F1130" t="s">
        <v>20</v>
      </c>
      <c r="J1130">
        <v>6</v>
      </c>
      <c r="L1130">
        <v>9</v>
      </c>
      <c r="M1130">
        <v>12</v>
      </c>
      <c r="N1130">
        <v>6</v>
      </c>
      <c r="O1130">
        <v>0</v>
      </c>
      <c r="P1130">
        <v>3</v>
      </c>
      <c r="Q1130">
        <v>3</v>
      </c>
      <c r="R1130">
        <v>3</v>
      </c>
      <c r="S1130">
        <v>3</v>
      </c>
      <c r="T1130">
        <v>3</v>
      </c>
      <c r="U1130">
        <v>3</v>
      </c>
      <c r="V1130">
        <v>1.8</v>
      </c>
      <c r="W1130">
        <v>1.8</v>
      </c>
      <c r="X1130">
        <v>1.8</v>
      </c>
      <c r="Y1130">
        <v>1.8</v>
      </c>
      <c r="Z1130">
        <v>1.8</v>
      </c>
      <c r="AA1130">
        <v>1.8</v>
      </c>
      <c r="AB1130">
        <v>1.8</v>
      </c>
      <c r="AC1130">
        <v>1.5</v>
      </c>
      <c r="AD1130">
        <v>1.2</v>
      </c>
      <c r="AE1130">
        <v>1.2</v>
      </c>
      <c r="AF1130">
        <v>0.7</v>
      </c>
      <c r="AG1130">
        <v>3</v>
      </c>
    </row>
    <row r="1131" spans="1:33" x14ac:dyDescent="0.2">
      <c r="A1131" t="s">
        <v>232</v>
      </c>
      <c r="B1131" t="s">
        <v>231</v>
      </c>
      <c r="C1131" t="s">
        <v>142</v>
      </c>
      <c r="D1131" t="s">
        <v>5</v>
      </c>
      <c r="E1131" t="s">
        <v>6</v>
      </c>
      <c r="F1131" t="s">
        <v>7</v>
      </c>
      <c r="G1131">
        <v>39.5</v>
      </c>
      <c r="H1131">
        <v>39.5</v>
      </c>
      <c r="J1131">
        <v>39.799999999999997</v>
      </c>
      <c r="N1131">
        <v>41</v>
      </c>
      <c r="O1131">
        <v>41</v>
      </c>
      <c r="P1131">
        <v>42</v>
      </c>
      <c r="Q1131">
        <v>42</v>
      </c>
      <c r="R1131">
        <v>43</v>
      </c>
      <c r="S1131">
        <v>44</v>
      </c>
      <c r="T1131">
        <v>46</v>
      </c>
      <c r="U1131">
        <v>46</v>
      </c>
      <c r="V1131">
        <v>12.3</v>
      </c>
      <c r="W1131">
        <v>9.1999999999999993</v>
      </c>
      <c r="X1131">
        <v>7.5</v>
      </c>
      <c r="Y1131">
        <v>0.1</v>
      </c>
      <c r="Z1131">
        <v>0.1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41.3</v>
      </c>
    </row>
    <row r="1132" spans="1:33" x14ac:dyDescent="0.2">
      <c r="A1132" t="s">
        <v>232</v>
      </c>
      <c r="B1132" t="s">
        <v>231</v>
      </c>
      <c r="C1132" t="s">
        <v>142</v>
      </c>
      <c r="D1132" t="s">
        <v>5</v>
      </c>
      <c r="E1132" t="s">
        <v>8</v>
      </c>
      <c r="F1132" t="s">
        <v>9</v>
      </c>
      <c r="G1132">
        <v>0</v>
      </c>
      <c r="H1132">
        <v>0</v>
      </c>
      <c r="J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2">
      <c r="A1133" t="s">
        <v>232</v>
      </c>
      <c r="B1133" t="s">
        <v>231</v>
      </c>
      <c r="C1133" t="s">
        <v>142</v>
      </c>
      <c r="D1133" t="s">
        <v>10</v>
      </c>
      <c r="E1133" t="s">
        <v>6</v>
      </c>
      <c r="F1133" t="s">
        <v>11</v>
      </c>
      <c r="H1133">
        <v>0</v>
      </c>
      <c r="J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2">
      <c r="A1134" t="s">
        <v>232</v>
      </c>
      <c r="B1134" t="s">
        <v>231</v>
      </c>
      <c r="C1134" t="s">
        <v>142</v>
      </c>
      <c r="D1134" t="s">
        <v>10</v>
      </c>
      <c r="E1134" t="s">
        <v>8</v>
      </c>
      <c r="F1134" t="s">
        <v>12</v>
      </c>
      <c r="H1134">
        <v>0</v>
      </c>
      <c r="J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2">
      <c r="A1135" t="s">
        <v>232</v>
      </c>
      <c r="B1135" t="s">
        <v>231</v>
      </c>
      <c r="C1135" t="s">
        <v>142</v>
      </c>
      <c r="D1135" t="s">
        <v>10</v>
      </c>
      <c r="E1135" t="s">
        <v>13</v>
      </c>
      <c r="F1135" t="s">
        <v>14</v>
      </c>
      <c r="H1135">
        <v>0</v>
      </c>
      <c r="J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2">
      <c r="A1136" t="s">
        <v>232</v>
      </c>
      <c r="B1136" t="s">
        <v>231</v>
      </c>
      <c r="C1136" t="s">
        <v>142</v>
      </c>
      <c r="D1136" t="s">
        <v>15</v>
      </c>
      <c r="E1136" t="s">
        <v>6</v>
      </c>
      <c r="F1136" t="s">
        <v>16</v>
      </c>
      <c r="G1136">
        <v>2.5</v>
      </c>
      <c r="H1136">
        <v>2.5</v>
      </c>
      <c r="J1136">
        <v>3.3</v>
      </c>
      <c r="N1136">
        <v>5</v>
      </c>
      <c r="O1136">
        <v>5</v>
      </c>
      <c r="P1136">
        <v>5</v>
      </c>
      <c r="Q1136">
        <v>5</v>
      </c>
      <c r="R1136">
        <v>5</v>
      </c>
      <c r="S1136">
        <v>5</v>
      </c>
      <c r="T1136">
        <v>5</v>
      </c>
      <c r="U1136">
        <v>5</v>
      </c>
      <c r="V1136">
        <v>0.1</v>
      </c>
      <c r="W1136">
        <v>0.4</v>
      </c>
      <c r="X1136">
        <v>1</v>
      </c>
      <c r="Y1136">
        <v>1.3</v>
      </c>
      <c r="Z1136">
        <v>2.6</v>
      </c>
      <c r="AA1136">
        <v>0.7</v>
      </c>
      <c r="AB1136">
        <v>2.7</v>
      </c>
      <c r="AC1136">
        <v>1.3</v>
      </c>
      <c r="AD1136">
        <v>4.01</v>
      </c>
      <c r="AE1136">
        <v>1.51</v>
      </c>
      <c r="AF1136">
        <v>1.24</v>
      </c>
      <c r="AG1136">
        <v>2</v>
      </c>
    </row>
    <row r="1137" spans="1:33" x14ac:dyDescent="0.2">
      <c r="A1137" t="s">
        <v>232</v>
      </c>
      <c r="B1137" t="s">
        <v>231</v>
      </c>
      <c r="C1137" t="s">
        <v>142</v>
      </c>
      <c r="D1137" t="s">
        <v>15</v>
      </c>
      <c r="E1137" t="s">
        <v>8</v>
      </c>
      <c r="F1137" t="s">
        <v>17</v>
      </c>
      <c r="H1137">
        <v>0</v>
      </c>
      <c r="J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2">
      <c r="A1138" t="s">
        <v>232</v>
      </c>
      <c r="B1138" t="s">
        <v>231</v>
      </c>
      <c r="C1138" t="s">
        <v>142</v>
      </c>
      <c r="D1138" t="s">
        <v>15</v>
      </c>
      <c r="E1138" t="s">
        <v>13</v>
      </c>
      <c r="F1138" t="s">
        <v>18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2">
      <c r="A1139" t="s">
        <v>232</v>
      </c>
      <c r="B1139" t="s">
        <v>231</v>
      </c>
      <c r="C1139" t="s">
        <v>142</v>
      </c>
      <c r="D1139" t="s">
        <v>19</v>
      </c>
      <c r="E1139" t="s">
        <v>6</v>
      </c>
      <c r="F1139" t="s">
        <v>20</v>
      </c>
      <c r="H1139">
        <v>0</v>
      </c>
      <c r="J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2">
      <c r="A1140" t="s">
        <v>232</v>
      </c>
      <c r="B1140" t="s">
        <v>231</v>
      </c>
      <c r="C1140" t="s">
        <v>143</v>
      </c>
      <c r="D1140" t="s">
        <v>5</v>
      </c>
      <c r="E1140" t="s">
        <v>6</v>
      </c>
      <c r="F1140" t="s">
        <v>7</v>
      </c>
      <c r="G1140">
        <v>10</v>
      </c>
      <c r="H1140">
        <v>10</v>
      </c>
      <c r="L1140">
        <v>82.7</v>
      </c>
      <c r="M1140">
        <v>82.7</v>
      </c>
      <c r="N1140">
        <v>35.4</v>
      </c>
      <c r="O1140">
        <v>22.1</v>
      </c>
      <c r="P1140">
        <v>16.3</v>
      </c>
      <c r="Q1140">
        <v>2.2000000000000002</v>
      </c>
      <c r="R1140">
        <v>2.1</v>
      </c>
      <c r="S1140">
        <v>0.1</v>
      </c>
      <c r="T1140">
        <v>1.3</v>
      </c>
      <c r="U1140">
        <v>1.2</v>
      </c>
      <c r="V1140">
        <v>1.9</v>
      </c>
      <c r="W1140">
        <v>3.1</v>
      </c>
      <c r="X1140">
        <v>1.5</v>
      </c>
      <c r="Y1140">
        <v>0.2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24.6</v>
      </c>
    </row>
    <row r="1141" spans="1:33" x14ac:dyDescent="0.2">
      <c r="A1141" t="s">
        <v>232</v>
      </c>
      <c r="B1141" t="s">
        <v>231</v>
      </c>
      <c r="C1141" t="s">
        <v>143</v>
      </c>
      <c r="D1141" t="s">
        <v>5</v>
      </c>
      <c r="E1141" t="s">
        <v>8</v>
      </c>
      <c r="F1141" t="s">
        <v>9</v>
      </c>
      <c r="G1141">
        <v>2.9</v>
      </c>
      <c r="H1141">
        <v>2.9</v>
      </c>
      <c r="L1141">
        <v>13.2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2">
      <c r="A1142" t="s">
        <v>232</v>
      </c>
      <c r="B1142" t="s">
        <v>231</v>
      </c>
      <c r="C1142" t="s">
        <v>143</v>
      </c>
      <c r="D1142" t="s">
        <v>10</v>
      </c>
      <c r="E1142" t="s">
        <v>6</v>
      </c>
      <c r="F1142" t="s">
        <v>11</v>
      </c>
      <c r="H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2">
      <c r="A1143" t="s">
        <v>232</v>
      </c>
      <c r="B1143" t="s">
        <v>231</v>
      </c>
      <c r="C1143" t="s">
        <v>143</v>
      </c>
      <c r="D1143" t="s">
        <v>10</v>
      </c>
      <c r="E1143" t="s">
        <v>8</v>
      </c>
      <c r="F1143" t="s">
        <v>12</v>
      </c>
      <c r="H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2">
      <c r="A1144" t="s">
        <v>232</v>
      </c>
      <c r="B1144" t="s">
        <v>231</v>
      </c>
      <c r="C1144" t="s">
        <v>143</v>
      </c>
      <c r="D1144" t="s">
        <v>10</v>
      </c>
      <c r="E1144" t="s">
        <v>13</v>
      </c>
      <c r="F1144" t="s">
        <v>14</v>
      </c>
      <c r="H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2">
      <c r="A1145" t="s">
        <v>232</v>
      </c>
      <c r="B1145" t="s">
        <v>231</v>
      </c>
      <c r="C1145" t="s">
        <v>143</v>
      </c>
      <c r="D1145" t="s">
        <v>15</v>
      </c>
      <c r="E1145" t="s">
        <v>6</v>
      </c>
      <c r="F1145" t="s">
        <v>16</v>
      </c>
      <c r="H1145">
        <v>0</v>
      </c>
      <c r="L1145">
        <v>0.3</v>
      </c>
      <c r="M1145">
        <v>11.8</v>
      </c>
      <c r="N1145">
        <v>0.2</v>
      </c>
      <c r="O1145">
        <v>1</v>
      </c>
      <c r="P1145">
        <v>0.8</v>
      </c>
      <c r="Q1145">
        <v>0.9</v>
      </c>
      <c r="R1145">
        <v>0.8</v>
      </c>
      <c r="S1145">
        <v>0.5</v>
      </c>
      <c r="T1145">
        <v>0.3</v>
      </c>
      <c r="U1145">
        <v>0.5</v>
      </c>
      <c r="V1145">
        <v>0.3</v>
      </c>
      <c r="W1145">
        <v>0.4</v>
      </c>
      <c r="X1145">
        <v>4.5</v>
      </c>
      <c r="Y1145">
        <v>1</v>
      </c>
      <c r="Z1145">
        <v>5.6</v>
      </c>
      <c r="AA1145">
        <v>8.6</v>
      </c>
      <c r="AB1145">
        <v>9.5</v>
      </c>
      <c r="AC1145">
        <v>5</v>
      </c>
      <c r="AD1145">
        <v>3.14</v>
      </c>
      <c r="AE1145">
        <v>3.74</v>
      </c>
      <c r="AF1145">
        <v>1.18</v>
      </c>
      <c r="AG1145">
        <v>7.3</v>
      </c>
    </row>
    <row r="1146" spans="1:33" x14ac:dyDescent="0.2">
      <c r="A1146" t="s">
        <v>232</v>
      </c>
      <c r="B1146" t="s">
        <v>231</v>
      </c>
      <c r="C1146" t="s">
        <v>143</v>
      </c>
      <c r="D1146" t="s">
        <v>15</v>
      </c>
      <c r="E1146" t="s">
        <v>8</v>
      </c>
      <c r="F1146" t="s">
        <v>17</v>
      </c>
      <c r="H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0.3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2">
      <c r="A1147" t="s">
        <v>232</v>
      </c>
      <c r="B1147" t="s">
        <v>231</v>
      </c>
      <c r="C1147" t="s">
        <v>143</v>
      </c>
      <c r="D1147" t="s">
        <v>15</v>
      </c>
      <c r="E1147" t="s">
        <v>13</v>
      </c>
      <c r="F1147" t="s">
        <v>18</v>
      </c>
      <c r="O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2">
      <c r="A1148" t="s">
        <v>232</v>
      </c>
      <c r="B1148" t="s">
        <v>231</v>
      </c>
      <c r="C1148" t="s">
        <v>143</v>
      </c>
      <c r="D1148" t="s">
        <v>19</v>
      </c>
      <c r="E1148" t="s">
        <v>6</v>
      </c>
      <c r="F1148" t="s">
        <v>20</v>
      </c>
      <c r="J1148">
        <v>0.8</v>
      </c>
      <c r="L1148">
        <v>0.8</v>
      </c>
      <c r="M1148">
        <v>0.1</v>
      </c>
      <c r="N1148">
        <v>0.4</v>
      </c>
      <c r="O1148">
        <v>0.7</v>
      </c>
      <c r="P1148">
        <v>0.7</v>
      </c>
      <c r="Q1148">
        <v>0.6</v>
      </c>
      <c r="R1148">
        <v>0.6</v>
      </c>
      <c r="S1148">
        <v>0.7</v>
      </c>
      <c r="T1148">
        <v>0.5</v>
      </c>
      <c r="U1148">
        <v>0.7</v>
      </c>
      <c r="V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0.6</v>
      </c>
    </row>
    <row r="1149" spans="1:33" x14ac:dyDescent="0.2">
      <c r="A1149" t="s">
        <v>232</v>
      </c>
      <c r="B1149" t="s">
        <v>231</v>
      </c>
      <c r="C1149" t="s">
        <v>144</v>
      </c>
      <c r="D1149" t="s">
        <v>5</v>
      </c>
      <c r="E1149" t="s">
        <v>6</v>
      </c>
      <c r="F1149" t="s">
        <v>7</v>
      </c>
      <c r="G1149">
        <v>1554</v>
      </c>
      <c r="H1149">
        <v>1194.9000000000001</v>
      </c>
      <c r="I1149">
        <v>1272.2</v>
      </c>
      <c r="J1149">
        <v>1325.7</v>
      </c>
      <c r="K1149">
        <v>1365.4</v>
      </c>
      <c r="L1149">
        <v>1406.4</v>
      </c>
      <c r="M1149">
        <v>2380</v>
      </c>
      <c r="N1149">
        <v>2370.1999999999998</v>
      </c>
      <c r="O1149">
        <v>2260</v>
      </c>
      <c r="P1149">
        <v>2043.7</v>
      </c>
      <c r="Q1149">
        <v>1245.5999999999999</v>
      </c>
      <c r="R1149">
        <v>1280.7</v>
      </c>
      <c r="S1149">
        <v>1174.7</v>
      </c>
      <c r="T1149">
        <v>1392.2</v>
      </c>
      <c r="U1149">
        <v>1201.5999999999999</v>
      </c>
      <c r="V1149">
        <v>1124.5999999999999</v>
      </c>
      <c r="W1149">
        <v>928.3</v>
      </c>
      <c r="X1149">
        <v>869.7</v>
      </c>
      <c r="Y1149">
        <v>541.20000000000005</v>
      </c>
      <c r="Z1149">
        <v>282</v>
      </c>
      <c r="AA1149">
        <v>166</v>
      </c>
      <c r="AB1149">
        <v>67.3</v>
      </c>
      <c r="AC1149">
        <v>44.7</v>
      </c>
      <c r="AD1149">
        <v>0</v>
      </c>
      <c r="AE1149">
        <v>0</v>
      </c>
      <c r="AF1149">
        <v>0</v>
      </c>
      <c r="AG1149">
        <v>2224.6</v>
      </c>
    </row>
    <row r="1150" spans="1:33" x14ac:dyDescent="0.2">
      <c r="A1150" t="s">
        <v>232</v>
      </c>
      <c r="B1150" t="s">
        <v>231</v>
      </c>
      <c r="C1150" t="s">
        <v>144</v>
      </c>
      <c r="D1150" t="s">
        <v>5</v>
      </c>
      <c r="E1150" t="s">
        <v>8</v>
      </c>
      <c r="F1150" t="s">
        <v>9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466.5</v>
      </c>
      <c r="N1150">
        <v>420</v>
      </c>
      <c r="O1150">
        <v>410.6</v>
      </c>
      <c r="P1150">
        <v>420</v>
      </c>
      <c r="Q1150">
        <v>409.5</v>
      </c>
      <c r="R1150">
        <v>412.6</v>
      </c>
      <c r="S1150">
        <v>405.5</v>
      </c>
      <c r="T1150">
        <v>400.8</v>
      </c>
      <c r="U1150">
        <v>389</v>
      </c>
      <c r="V1150">
        <v>366.2</v>
      </c>
      <c r="W1150">
        <v>215.6</v>
      </c>
      <c r="X1150">
        <v>79</v>
      </c>
      <c r="Y1150">
        <v>56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416.9</v>
      </c>
    </row>
    <row r="1151" spans="1:33" x14ac:dyDescent="0.2">
      <c r="A1151" t="s">
        <v>232</v>
      </c>
      <c r="B1151" t="s">
        <v>231</v>
      </c>
      <c r="C1151" t="s">
        <v>144</v>
      </c>
      <c r="D1151" t="s">
        <v>10</v>
      </c>
      <c r="E1151" t="s">
        <v>6</v>
      </c>
      <c r="F1151" t="s">
        <v>11</v>
      </c>
      <c r="H1151">
        <v>55.6</v>
      </c>
      <c r="I1151">
        <v>37.9</v>
      </c>
      <c r="J1151">
        <v>60.7</v>
      </c>
      <c r="K1151">
        <v>62.1</v>
      </c>
      <c r="L1151">
        <v>63.9</v>
      </c>
      <c r="N1151">
        <v>52.4</v>
      </c>
      <c r="O1151">
        <v>50</v>
      </c>
      <c r="P1151">
        <v>48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2">
      <c r="A1152" t="s">
        <v>232</v>
      </c>
      <c r="B1152" t="s">
        <v>231</v>
      </c>
      <c r="C1152" t="s">
        <v>144</v>
      </c>
      <c r="D1152" t="s">
        <v>10</v>
      </c>
      <c r="E1152" t="s">
        <v>8</v>
      </c>
      <c r="F1152" t="s">
        <v>12</v>
      </c>
      <c r="H1152">
        <v>39.299999999999997</v>
      </c>
      <c r="I1152">
        <v>0</v>
      </c>
      <c r="J1152">
        <v>1.1000000000000001</v>
      </c>
      <c r="K1152">
        <v>1.1000000000000001</v>
      </c>
      <c r="L1152">
        <v>1.1000000000000001</v>
      </c>
      <c r="N1152">
        <v>46.9</v>
      </c>
      <c r="O1152">
        <v>38.5</v>
      </c>
      <c r="P1152">
        <v>40.700000000000003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2">
      <c r="A1153" t="s">
        <v>232</v>
      </c>
      <c r="B1153" t="s">
        <v>231</v>
      </c>
      <c r="C1153" t="s">
        <v>144</v>
      </c>
      <c r="D1153" t="s">
        <v>10</v>
      </c>
      <c r="E1153" t="s">
        <v>13</v>
      </c>
      <c r="F1153" t="s">
        <v>14</v>
      </c>
      <c r="H1153">
        <v>0</v>
      </c>
      <c r="I1153">
        <v>0</v>
      </c>
      <c r="J1153">
        <v>0</v>
      </c>
      <c r="K1153">
        <v>0</v>
      </c>
      <c r="L1153">
        <v>0</v>
      </c>
      <c r="N1153">
        <v>0.1</v>
      </c>
      <c r="O1153">
        <v>0.2</v>
      </c>
      <c r="P1153">
        <v>0.2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2">
      <c r="A1154" t="s">
        <v>232</v>
      </c>
      <c r="B1154" t="s">
        <v>231</v>
      </c>
      <c r="C1154" t="s">
        <v>144</v>
      </c>
      <c r="D1154" t="s">
        <v>15</v>
      </c>
      <c r="E1154" t="s">
        <v>6</v>
      </c>
      <c r="F1154" t="s">
        <v>16</v>
      </c>
      <c r="H1154">
        <v>0</v>
      </c>
      <c r="I1154">
        <v>0</v>
      </c>
      <c r="J1154">
        <v>0</v>
      </c>
      <c r="K1154">
        <v>0</v>
      </c>
      <c r="L1154">
        <v>0</v>
      </c>
      <c r="N1154">
        <v>17.3</v>
      </c>
      <c r="O1154">
        <v>16.5</v>
      </c>
      <c r="P1154">
        <v>11.6</v>
      </c>
      <c r="Q1154">
        <v>14.4</v>
      </c>
      <c r="R1154">
        <v>25.9</v>
      </c>
      <c r="S1154">
        <v>20</v>
      </c>
      <c r="T1154">
        <v>30.8</v>
      </c>
      <c r="U1154">
        <v>10.8</v>
      </c>
      <c r="V1154">
        <v>34.6</v>
      </c>
      <c r="W1154">
        <v>44.7</v>
      </c>
      <c r="X1154">
        <v>60.2</v>
      </c>
      <c r="Y1154">
        <v>48.8</v>
      </c>
      <c r="Z1154">
        <v>45.3</v>
      </c>
      <c r="AA1154">
        <v>96.8</v>
      </c>
      <c r="AB1154">
        <v>147.19999999999999</v>
      </c>
      <c r="AC1154">
        <v>122.8</v>
      </c>
      <c r="AD1154">
        <v>176.57</v>
      </c>
      <c r="AE1154">
        <v>83.18</v>
      </c>
      <c r="AF1154">
        <v>28.03</v>
      </c>
      <c r="AG1154">
        <v>135</v>
      </c>
    </row>
    <row r="1155" spans="1:33" x14ac:dyDescent="0.2">
      <c r="A1155" t="s">
        <v>232</v>
      </c>
      <c r="B1155" t="s">
        <v>231</v>
      </c>
      <c r="C1155" t="s">
        <v>144</v>
      </c>
      <c r="D1155" t="s">
        <v>15</v>
      </c>
      <c r="E1155" t="s">
        <v>8</v>
      </c>
      <c r="F1155" t="s">
        <v>17</v>
      </c>
      <c r="H1155">
        <v>0</v>
      </c>
      <c r="I1155">
        <v>0</v>
      </c>
      <c r="J1155">
        <v>0</v>
      </c>
      <c r="K1155">
        <v>0</v>
      </c>
      <c r="L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2">
      <c r="A1156" t="s">
        <v>232</v>
      </c>
      <c r="B1156" t="s">
        <v>231</v>
      </c>
      <c r="C1156" t="s">
        <v>144</v>
      </c>
      <c r="D1156" t="s">
        <v>15</v>
      </c>
      <c r="E1156" t="s">
        <v>13</v>
      </c>
      <c r="F1156" t="s">
        <v>18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2">
      <c r="A1157" t="s">
        <v>232</v>
      </c>
      <c r="B1157" t="s">
        <v>231</v>
      </c>
      <c r="C1157" t="s">
        <v>144</v>
      </c>
      <c r="D1157" t="s">
        <v>19</v>
      </c>
      <c r="E1157" t="s">
        <v>6</v>
      </c>
      <c r="F1157" t="s">
        <v>20</v>
      </c>
      <c r="I1157">
        <v>3.2</v>
      </c>
      <c r="J1157">
        <v>72</v>
      </c>
      <c r="K1157">
        <v>126</v>
      </c>
      <c r="L1157">
        <v>171</v>
      </c>
      <c r="N1157">
        <v>153</v>
      </c>
      <c r="O1157">
        <v>289.2</v>
      </c>
      <c r="P1157">
        <v>240</v>
      </c>
      <c r="Q1157">
        <v>72</v>
      </c>
      <c r="R1157">
        <v>89.3</v>
      </c>
      <c r="S1157">
        <v>112.3</v>
      </c>
      <c r="T1157">
        <v>165.1</v>
      </c>
      <c r="U1157">
        <v>152.69999999999999</v>
      </c>
      <c r="V1157">
        <v>128.69999999999999</v>
      </c>
      <c r="W1157">
        <v>113.6</v>
      </c>
      <c r="X1157">
        <v>91.4</v>
      </c>
      <c r="Y1157">
        <v>64.8</v>
      </c>
      <c r="Z1157">
        <v>45</v>
      </c>
      <c r="AA1157">
        <v>27</v>
      </c>
      <c r="AB1157">
        <v>16.2</v>
      </c>
      <c r="AC1157">
        <v>0</v>
      </c>
      <c r="AD1157">
        <v>0</v>
      </c>
      <c r="AE1157">
        <v>0</v>
      </c>
      <c r="AF1157">
        <v>0</v>
      </c>
      <c r="AG1157">
        <v>188.6</v>
      </c>
    </row>
    <row r="1158" spans="1:33" x14ac:dyDescent="0.2">
      <c r="A1158" t="s">
        <v>232</v>
      </c>
      <c r="B1158" t="s">
        <v>231</v>
      </c>
      <c r="C1158" t="s">
        <v>145</v>
      </c>
      <c r="D1158" t="s">
        <v>5</v>
      </c>
      <c r="E1158" t="s">
        <v>6</v>
      </c>
      <c r="F1158" t="s">
        <v>7</v>
      </c>
      <c r="G1158">
        <v>2300</v>
      </c>
      <c r="H1158">
        <v>4595</v>
      </c>
      <c r="I1158">
        <v>6660.2</v>
      </c>
      <c r="J1158">
        <v>7904</v>
      </c>
      <c r="K1158">
        <v>9057.2000000000007</v>
      </c>
      <c r="L1158">
        <v>8053.2</v>
      </c>
      <c r="M1158">
        <v>6865.2</v>
      </c>
      <c r="N1158">
        <v>8248</v>
      </c>
      <c r="O1158">
        <v>5550.2</v>
      </c>
      <c r="P1158">
        <v>4448</v>
      </c>
      <c r="Q1158">
        <v>3783</v>
      </c>
      <c r="R1158">
        <v>3610.6</v>
      </c>
      <c r="S1158">
        <v>3568.3</v>
      </c>
      <c r="T1158">
        <v>3375.1</v>
      </c>
      <c r="U1158">
        <v>2177.3000000000002</v>
      </c>
      <c r="V1158">
        <v>1857</v>
      </c>
      <c r="W1158">
        <v>1358.3</v>
      </c>
      <c r="X1158">
        <v>1259.9000000000001</v>
      </c>
      <c r="Y1158">
        <v>453.7</v>
      </c>
      <c r="Z1158">
        <v>385.6</v>
      </c>
      <c r="AA1158">
        <v>190.3</v>
      </c>
      <c r="AB1158">
        <v>141.1</v>
      </c>
      <c r="AC1158">
        <v>0</v>
      </c>
      <c r="AD1158">
        <v>0</v>
      </c>
      <c r="AE1158">
        <v>0</v>
      </c>
      <c r="AF1158">
        <v>0</v>
      </c>
      <c r="AG1158">
        <v>6082.1</v>
      </c>
    </row>
    <row r="1159" spans="1:33" x14ac:dyDescent="0.2">
      <c r="A1159" t="s">
        <v>232</v>
      </c>
      <c r="B1159" t="s">
        <v>231</v>
      </c>
      <c r="C1159" t="s">
        <v>145</v>
      </c>
      <c r="D1159" t="s">
        <v>5</v>
      </c>
      <c r="E1159" t="s">
        <v>8</v>
      </c>
      <c r="F1159" t="s">
        <v>9</v>
      </c>
      <c r="G1159">
        <v>60</v>
      </c>
      <c r="H1159">
        <v>120</v>
      </c>
      <c r="I1159">
        <v>324</v>
      </c>
      <c r="J1159">
        <v>420</v>
      </c>
      <c r="K1159">
        <v>388.3</v>
      </c>
      <c r="L1159">
        <v>502</v>
      </c>
      <c r="M1159">
        <v>364.3</v>
      </c>
      <c r="N1159">
        <v>293</v>
      </c>
      <c r="O1159">
        <v>368</v>
      </c>
      <c r="P1159">
        <v>154</v>
      </c>
      <c r="Q1159">
        <v>154</v>
      </c>
      <c r="R1159">
        <v>500</v>
      </c>
      <c r="S1159">
        <v>500</v>
      </c>
      <c r="T1159">
        <v>500</v>
      </c>
      <c r="U1159">
        <v>0</v>
      </c>
      <c r="V1159">
        <v>0</v>
      </c>
      <c r="W1159">
        <v>0</v>
      </c>
      <c r="X1159">
        <v>10.9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271.7</v>
      </c>
    </row>
    <row r="1160" spans="1:33" x14ac:dyDescent="0.2">
      <c r="A1160" t="s">
        <v>232</v>
      </c>
      <c r="B1160" t="s">
        <v>231</v>
      </c>
      <c r="C1160" t="s">
        <v>145</v>
      </c>
      <c r="D1160" t="s">
        <v>10</v>
      </c>
      <c r="E1160" t="s">
        <v>6</v>
      </c>
      <c r="F1160" t="s">
        <v>11</v>
      </c>
      <c r="H1160">
        <v>0</v>
      </c>
      <c r="J1160">
        <v>0</v>
      </c>
      <c r="K1160">
        <v>0</v>
      </c>
      <c r="L1160">
        <v>1.1000000000000001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2">
      <c r="A1161" t="s">
        <v>232</v>
      </c>
      <c r="B1161" t="s">
        <v>231</v>
      </c>
      <c r="C1161" t="s">
        <v>145</v>
      </c>
      <c r="D1161" t="s">
        <v>10</v>
      </c>
      <c r="E1161" t="s">
        <v>8</v>
      </c>
      <c r="F1161" t="s">
        <v>12</v>
      </c>
      <c r="H1161">
        <v>68.2</v>
      </c>
      <c r="J1161">
        <v>27.5</v>
      </c>
      <c r="K1161">
        <v>7.9</v>
      </c>
      <c r="L1161">
        <v>7.7</v>
      </c>
      <c r="M1161">
        <v>0</v>
      </c>
      <c r="N1161">
        <v>14.3</v>
      </c>
      <c r="O1161">
        <v>6.6</v>
      </c>
      <c r="P1161">
        <v>13.2</v>
      </c>
      <c r="Q1161">
        <v>8.8000000000000007</v>
      </c>
      <c r="R1161">
        <v>6.6</v>
      </c>
      <c r="S1161">
        <v>7.2</v>
      </c>
      <c r="T1161">
        <v>7.2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7.5</v>
      </c>
    </row>
    <row r="1162" spans="1:33" x14ac:dyDescent="0.2">
      <c r="A1162" t="s">
        <v>232</v>
      </c>
      <c r="B1162" t="s">
        <v>231</v>
      </c>
      <c r="C1162" t="s">
        <v>145</v>
      </c>
      <c r="D1162" t="s">
        <v>10</v>
      </c>
      <c r="E1162" t="s">
        <v>13</v>
      </c>
      <c r="F1162" t="s">
        <v>14</v>
      </c>
      <c r="H1162">
        <v>576.6</v>
      </c>
      <c r="J1162">
        <v>715</v>
      </c>
      <c r="K1162">
        <v>793.4</v>
      </c>
      <c r="L1162">
        <v>468.8</v>
      </c>
      <c r="M1162">
        <v>294.8</v>
      </c>
      <c r="N1162">
        <v>223.6</v>
      </c>
      <c r="O1162">
        <v>114.1</v>
      </c>
      <c r="P1162">
        <v>104.3</v>
      </c>
      <c r="Q1162">
        <v>84.7</v>
      </c>
      <c r="R1162">
        <v>45.5</v>
      </c>
      <c r="S1162">
        <v>33.5</v>
      </c>
      <c r="T1162">
        <v>33.5</v>
      </c>
      <c r="U1162">
        <v>2.9</v>
      </c>
      <c r="V1162">
        <v>2.4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54.6</v>
      </c>
    </row>
    <row r="1163" spans="1:33" x14ac:dyDescent="0.2">
      <c r="A1163" t="s">
        <v>232</v>
      </c>
      <c r="B1163" t="s">
        <v>231</v>
      </c>
      <c r="C1163" t="s">
        <v>145</v>
      </c>
      <c r="D1163" t="s">
        <v>15</v>
      </c>
      <c r="E1163" t="s">
        <v>6</v>
      </c>
      <c r="F1163" t="s">
        <v>16</v>
      </c>
      <c r="H1163">
        <v>184.4</v>
      </c>
      <c r="J1163">
        <v>192.5</v>
      </c>
      <c r="K1163">
        <v>226.3</v>
      </c>
      <c r="L1163">
        <v>260.89999999999998</v>
      </c>
      <c r="M1163">
        <v>242</v>
      </c>
      <c r="N1163">
        <v>348.1</v>
      </c>
      <c r="O1163">
        <v>479.1</v>
      </c>
      <c r="P1163">
        <v>546.4</v>
      </c>
      <c r="Q1163">
        <v>507.5</v>
      </c>
      <c r="R1163">
        <v>636.79999999999995</v>
      </c>
      <c r="S1163">
        <v>791</v>
      </c>
      <c r="T1163">
        <v>997.7</v>
      </c>
      <c r="U1163">
        <v>961.8</v>
      </c>
      <c r="V1163">
        <v>1114.7</v>
      </c>
      <c r="W1163">
        <v>988.8</v>
      </c>
      <c r="X1163">
        <v>900.5</v>
      </c>
      <c r="Y1163">
        <v>869.6</v>
      </c>
      <c r="Z1163">
        <v>873</v>
      </c>
      <c r="AA1163">
        <v>900.5</v>
      </c>
      <c r="AB1163">
        <v>826.6</v>
      </c>
      <c r="AC1163">
        <v>1028.5</v>
      </c>
      <c r="AD1163">
        <v>811.34</v>
      </c>
      <c r="AE1163">
        <v>1154.6400000000001</v>
      </c>
      <c r="AF1163">
        <v>863.32</v>
      </c>
      <c r="AG1163">
        <v>927.6</v>
      </c>
    </row>
    <row r="1164" spans="1:33" x14ac:dyDescent="0.2">
      <c r="A1164" t="s">
        <v>232</v>
      </c>
      <c r="B1164" t="s">
        <v>231</v>
      </c>
      <c r="C1164" t="s">
        <v>145</v>
      </c>
      <c r="D1164" t="s">
        <v>15</v>
      </c>
      <c r="E1164" t="s">
        <v>8</v>
      </c>
      <c r="F1164" t="s">
        <v>17</v>
      </c>
      <c r="H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</row>
    <row r="1165" spans="1:33" x14ac:dyDescent="0.2">
      <c r="A1165" t="s">
        <v>232</v>
      </c>
      <c r="B1165" t="s">
        <v>231</v>
      </c>
      <c r="C1165" t="s">
        <v>145</v>
      </c>
      <c r="D1165" t="s">
        <v>15</v>
      </c>
      <c r="E1165" t="s">
        <v>13</v>
      </c>
      <c r="F1165" t="s">
        <v>18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 x14ac:dyDescent="0.2">
      <c r="A1166" t="s">
        <v>232</v>
      </c>
      <c r="B1166" t="s">
        <v>231</v>
      </c>
      <c r="C1166" t="s">
        <v>145</v>
      </c>
      <c r="D1166" t="s">
        <v>19</v>
      </c>
      <c r="E1166" t="s">
        <v>6</v>
      </c>
      <c r="F1166" t="s">
        <v>20</v>
      </c>
      <c r="J1166">
        <v>424.8</v>
      </c>
      <c r="N1166">
        <v>193.9</v>
      </c>
      <c r="O1166">
        <v>130.69999999999999</v>
      </c>
      <c r="P1166">
        <v>205.9</v>
      </c>
      <c r="Q1166">
        <v>201.4</v>
      </c>
      <c r="R1166">
        <v>172.2</v>
      </c>
      <c r="S1166">
        <v>204.6</v>
      </c>
      <c r="T1166">
        <v>291.2</v>
      </c>
      <c r="U1166">
        <v>470.5</v>
      </c>
      <c r="V1166">
        <v>178</v>
      </c>
      <c r="W1166">
        <v>181.4</v>
      </c>
      <c r="X1166">
        <v>146</v>
      </c>
      <c r="Y1166">
        <v>141.1</v>
      </c>
      <c r="Z1166">
        <v>122</v>
      </c>
      <c r="AA1166">
        <v>106.7</v>
      </c>
      <c r="AB1166">
        <v>44.3</v>
      </c>
      <c r="AC1166">
        <v>60.3</v>
      </c>
      <c r="AD1166">
        <v>20.7</v>
      </c>
      <c r="AE1166">
        <v>17</v>
      </c>
      <c r="AF1166">
        <v>0</v>
      </c>
      <c r="AG1166">
        <v>183</v>
      </c>
    </row>
    <row r="1167" spans="1:33" x14ac:dyDescent="0.2">
      <c r="A1167" t="s">
        <v>232</v>
      </c>
      <c r="B1167" t="s">
        <v>231</v>
      </c>
      <c r="C1167" t="s">
        <v>146</v>
      </c>
      <c r="D1167" t="s">
        <v>5</v>
      </c>
      <c r="E1167" t="s">
        <v>6</v>
      </c>
      <c r="F1167" t="s">
        <v>7</v>
      </c>
      <c r="G1167">
        <v>1620</v>
      </c>
      <c r="H1167">
        <v>1174</v>
      </c>
      <c r="M1167">
        <v>206</v>
      </c>
      <c r="N1167">
        <v>558</v>
      </c>
      <c r="O1167">
        <v>514</v>
      </c>
      <c r="P1167">
        <v>487.1</v>
      </c>
      <c r="Q1167">
        <v>62.8</v>
      </c>
      <c r="R1167">
        <v>191.9</v>
      </c>
      <c r="S1167">
        <v>49.5</v>
      </c>
      <c r="T1167">
        <v>46.7</v>
      </c>
      <c r="U1167">
        <v>34.1</v>
      </c>
      <c r="V1167">
        <v>49.3</v>
      </c>
      <c r="W1167">
        <v>8.8000000000000007</v>
      </c>
      <c r="X1167">
        <v>11.8</v>
      </c>
      <c r="Y1167">
        <v>7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519.70000000000005</v>
      </c>
    </row>
    <row r="1168" spans="1:33" x14ac:dyDescent="0.2">
      <c r="A1168" t="s">
        <v>232</v>
      </c>
      <c r="B1168" t="s">
        <v>231</v>
      </c>
      <c r="C1168" t="s">
        <v>146</v>
      </c>
      <c r="D1168" t="s">
        <v>5</v>
      </c>
      <c r="E1168" t="s">
        <v>8</v>
      </c>
      <c r="F1168" t="s">
        <v>9</v>
      </c>
      <c r="G1168">
        <v>43</v>
      </c>
      <c r="M1168">
        <v>40</v>
      </c>
      <c r="N1168">
        <v>30</v>
      </c>
      <c r="O1168">
        <v>30</v>
      </c>
      <c r="P1168">
        <v>36.200000000000003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32.1</v>
      </c>
    </row>
    <row r="1169" spans="1:33" x14ac:dyDescent="0.2">
      <c r="A1169" t="s">
        <v>232</v>
      </c>
      <c r="B1169" t="s">
        <v>231</v>
      </c>
      <c r="C1169" t="s">
        <v>146</v>
      </c>
      <c r="D1169" t="s">
        <v>10</v>
      </c>
      <c r="E1169" t="s">
        <v>6</v>
      </c>
      <c r="F1169" t="s">
        <v>11</v>
      </c>
      <c r="H1169">
        <v>0</v>
      </c>
      <c r="N1169">
        <v>0</v>
      </c>
      <c r="O1169">
        <v>0</v>
      </c>
      <c r="P1169">
        <v>0</v>
      </c>
      <c r="Q1169">
        <v>0</v>
      </c>
      <c r="R1169">
        <v>1.4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0.5</v>
      </c>
    </row>
    <row r="1170" spans="1:33" x14ac:dyDescent="0.2">
      <c r="A1170" t="s">
        <v>232</v>
      </c>
      <c r="B1170" t="s">
        <v>231</v>
      </c>
      <c r="C1170" t="s">
        <v>146</v>
      </c>
      <c r="D1170" t="s">
        <v>10</v>
      </c>
      <c r="E1170" t="s">
        <v>8</v>
      </c>
      <c r="F1170" t="s">
        <v>12</v>
      </c>
      <c r="H1170">
        <v>0</v>
      </c>
      <c r="N1170">
        <v>0</v>
      </c>
      <c r="O1170">
        <v>0</v>
      </c>
      <c r="P1170">
        <v>0</v>
      </c>
      <c r="Q1170">
        <v>0.1</v>
      </c>
      <c r="R1170">
        <v>0.1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0.1</v>
      </c>
    </row>
    <row r="1171" spans="1:33" x14ac:dyDescent="0.2">
      <c r="A1171" t="s">
        <v>232</v>
      </c>
      <c r="B1171" t="s">
        <v>231</v>
      </c>
      <c r="C1171" t="s">
        <v>146</v>
      </c>
      <c r="D1171" t="s">
        <v>10</v>
      </c>
      <c r="E1171" t="s">
        <v>13</v>
      </c>
      <c r="F1171" t="s">
        <v>14</v>
      </c>
      <c r="H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2">
      <c r="A1172" t="s">
        <v>232</v>
      </c>
      <c r="B1172" t="s">
        <v>231</v>
      </c>
      <c r="C1172" t="s">
        <v>146</v>
      </c>
      <c r="D1172" t="s">
        <v>15</v>
      </c>
      <c r="E1172" t="s">
        <v>6</v>
      </c>
      <c r="F1172" t="s">
        <v>16</v>
      </c>
      <c r="H1172">
        <v>0</v>
      </c>
      <c r="N1172">
        <v>1.5</v>
      </c>
      <c r="O1172">
        <v>2.4</v>
      </c>
      <c r="P1172">
        <v>1.8</v>
      </c>
      <c r="Q1172">
        <v>3.6</v>
      </c>
      <c r="R1172">
        <v>1.2</v>
      </c>
      <c r="S1172">
        <v>5</v>
      </c>
      <c r="T1172">
        <v>10.4</v>
      </c>
      <c r="U1172">
        <v>3.8</v>
      </c>
      <c r="V1172">
        <v>6</v>
      </c>
      <c r="W1172">
        <v>4.8</v>
      </c>
      <c r="X1172">
        <v>1.9</v>
      </c>
      <c r="Y1172">
        <v>2.4</v>
      </c>
      <c r="Z1172">
        <v>1.2</v>
      </c>
      <c r="AA1172">
        <v>2</v>
      </c>
      <c r="AB1172">
        <v>2.29</v>
      </c>
      <c r="AC1172">
        <v>1.3</v>
      </c>
      <c r="AD1172">
        <v>0.9</v>
      </c>
      <c r="AE1172">
        <v>0.74</v>
      </c>
      <c r="AF1172">
        <v>0.72</v>
      </c>
      <c r="AG1172">
        <v>1.8</v>
      </c>
    </row>
    <row r="1173" spans="1:33" x14ac:dyDescent="0.2">
      <c r="A1173" t="s">
        <v>232</v>
      </c>
      <c r="B1173" t="s">
        <v>231</v>
      </c>
      <c r="C1173" t="s">
        <v>146</v>
      </c>
      <c r="D1173" t="s">
        <v>15</v>
      </c>
      <c r="E1173" t="s">
        <v>8</v>
      </c>
      <c r="F1173" t="s">
        <v>17</v>
      </c>
      <c r="H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2">
      <c r="A1174" t="s">
        <v>232</v>
      </c>
      <c r="B1174" t="s">
        <v>231</v>
      </c>
      <c r="C1174" t="s">
        <v>146</v>
      </c>
      <c r="D1174" t="s">
        <v>15</v>
      </c>
      <c r="E1174" t="s">
        <v>13</v>
      </c>
      <c r="F1174" t="s">
        <v>18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2">
      <c r="A1175" t="s">
        <v>232</v>
      </c>
      <c r="B1175" t="s">
        <v>231</v>
      </c>
      <c r="C1175" t="s">
        <v>146</v>
      </c>
      <c r="D1175" t="s">
        <v>19</v>
      </c>
      <c r="E1175" t="s">
        <v>6</v>
      </c>
      <c r="F1175" t="s">
        <v>20</v>
      </c>
      <c r="J1175">
        <v>12</v>
      </c>
      <c r="N1175">
        <v>12</v>
      </c>
      <c r="O1175">
        <v>12</v>
      </c>
      <c r="P1175">
        <v>12</v>
      </c>
      <c r="Q1175">
        <v>12.9</v>
      </c>
      <c r="R1175">
        <v>27.2</v>
      </c>
      <c r="S1175">
        <v>23.4</v>
      </c>
      <c r="T1175">
        <v>19.899999999999999</v>
      </c>
      <c r="U1175">
        <v>5.3</v>
      </c>
      <c r="V1175">
        <v>0</v>
      </c>
      <c r="W1175">
        <v>0</v>
      </c>
      <c r="X1175">
        <v>0</v>
      </c>
      <c r="Y1175">
        <v>-0.3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12.2</v>
      </c>
    </row>
    <row r="1176" spans="1:33" x14ac:dyDescent="0.2">
      <c r="A1176" t="s">
        <v>232</v>
      </c>
      <c r="B1176" t="s">
        <v>231</v>
      </c>
      <c r="C1176" t="s">
        <v>238</v>
      </c>
      <c r="D1176" t="s">
        <v>5</v>
      </c>
      <c r="E1176" t="s">
        <v>6</v>
      </c>
      <c r="F1176" t="s">
        <v>7</v>
      </c>
      <c r="G1176">
        <v>1.4</v>
      </c>
      <c r="N1176">
        <v>36.799999999999997</v>
      </c>
      <c r="O1176">
        <v>39</v>
      </c>
      <c r="P1176">
        <v>32.200000000000003</v>
      </c>
      <c r="Q1176">
        <v>25.2</v>
      </c>
      <c r="R1176">
        <v>23.4</v>
      </c>
      <c r="S1176">
        <v>21.4</v>
      </c>
      <c r="Z1176">
        <v>2.2999999999999998</v>
      </c>
      <c r="AB1176">
        <v>0.4</v>
      </c>
      <c r="AC1176">
        <v>0</v>
      </c>
      <c r="AD1176">
        <v>0</v>
      </c>
      <c r="AE1176">
        <v>0</v>
      </c>
      <c r="AF1176">
        <v>0</v>
      </c>
      <c r="AG1176">
        <v>36</v>
      </c>
    </row>
    <row r="1177" spans="1:33" x14ac:dyDescent="0.2">
      <c r="A1177" t="s">
        <v>232</v>
      </c>
      <c r="B1177" t="s">
        <v>231</v>
      </c>
      <c r="C1177" t="s">
        <v>238</v>
      </c>
      <c r="D1177" t="s">
        <v>5</v>
      </c>
      <c r="E1177" t="s">
        <v>8</v>
      </c>
      <c r="F1177" t="s">
        <v>9</v>
      </c>
      <c r="G1177">
        <v>1.3</v>
      </c>
      <c r="N1177">
        <v>2.9</v>
      </c>
      <c r="O1177">
        <v>1.1000000000000001</v>
      </c>
      <c r="P1177">
        <v>0.6</v>
      </c>
      <c r="Q1177">
        <v>0</v>
      </c>
      <c r="R1177">
        <v>0</v>
      </c>
      <c r="S1177">
        <v>0</v>
      </c>
      <c r="Z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1.5</v>
      </c>
    </row>
    <row r="1178" spans="1:33" x14ac:dyDescent="0.2">
      <c r="A1178" t="s">
        <v>232</v>
      </c>
      <c r="B1178" t="s">
        <v>231</v>
      </c>
      <c r="C1178" t="s">
        <v>238</v>
      </c>
      <c r="D1178" t="s">
        <v>10</v>
      </c>
      <c r="E1178" t="s">
        <v>6</v>
      </c>
      <c r="F1178" t="s">
        <v>11</v>
      </c>
      <c r="H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Z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2">
      <c r="A1179" t="s">
        <v>232</v>
      </c>
      <c r="B1179" t="s">
        <v>231</v>
      </c>
      <c r="C1179" t="s">
        <v>238</v>
      </c>
      <c r="D1179" t="s">
        <v>10</v>
      </c>
      <c r="E1179" t="s">
        <v>8</v>
      </c>
      <c r="F1179" t="s">
        <v>12</v>
      </c>
      <c r="H1179">
        <v>0</v>
      </c>
      <c r="N1179">
        <v>0.4</v>
      </c>
      <c r="O1179">
        <v>0.2</v>
      </c>
      <c r="P1179">
        <v>0.1</v>
      </c>
      <c r="Q1179">
        <v>0</v>
      </c>
      <c r="R1179">
        <v>0</v>
      </c>
      <c r="S1179">
        <v>0</v>
      </c>
      <c r="Z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2">
      <c r="A1180" t="s">
        <v>232</v>
      </c>
      <c r="B1180" t="s">
        <v>231</v>
      </c>
      <c r="C1180" t="s">
        <v>238</v>
      </c>
      <c r="D1180" t="s">
        <v>10</v>
      </c>
      <c r="E1180" t="s">
        <v>13</v>
      </c>
      <c r="F1180" t="s">
        <v>14</v>
      </c>
      <c r="H1180">
        <v>0</v>
      </c>
      <c r="N1180">
        <v>0.1</v>
      </c>
      <c r="O1180">
        <v>0.1</v>
      </c>
      <c r="P1180">
        <v>0.1</v>
      </c>
      <c r="Q1180">
        <v>0.1</v>
      </c>
      <c r="R1180">
        <v>0.1</v>
      </c>
      <c r="S1180">
        <v>0</v>
      </c>
      <c r="Z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0.1</v>
      </c>
    </row>
    <row r="1181" spans="1:33" x14ac:dyDescent="0.2">
      <c r="A1181" t="s">
        <v>232</v>
      </c>
      <c r="B1181" t="s">
        <v>231</v>
      </c>
      <c r="C1181" t="s">
        <v>238</v>
      </c>
      <c r="D1181" t="s">
        <v>15</v>
      </c>
      <c r="E1181" t="s">
        <v>6</v>
      </c>
      <c r="F1181" t="s">
        <v>16</v>
      </c>
      <c r="H1181">
        <v>0</v>
      </c>
      <c r="N1181">
        <v>0.1</v>
      </c>
      <c r="O1181">
        <v>0.4</v>
      </c>
      <c r="P1181">
        <v>0.4</v>
      </c>
      <c r="Q1181">
        <v>0.4</v>
      </c>
      <c r="R1181">
        <v>0.1</v>
      </c>
      <c r="S1181">
        <v>0.2</v>
      </c>
      <c r="Z1181">
        <v>0.4</v>
      </c>
      <c r="AB1181">
        <v>0.5</v>
      </c>
      <c r="AC1181">
        <v>0.5</v>
      </c>
      <c r="AD1181">
        <v>0.15</v>
      </c>
      <c r="AE1181">
        <v>0.21</v>
      </c>
      <c r="AF1181">
        <v>0.28999999999999998</v>
      </c>
      <c r="AG1181">
        <v>0.5</v>
      </c>
    </row>
    <row r="1182" spans="1:33" x14ac:dyDescent="0.2">
      <c r="A1182" t="s">
        <v>232</v>
      </c>
      <c r="B1182" t="s">
        <v>231</v>
      </c>
      <c r="C1182" t="s">
        <v>238</v>
      </c>
      <c r="D1182" t="s">
        <v>15</v>
      </c>
      <c r="E1182" t="s">
        <v>8</v>
      </c>
      <c r="F1182" t="s">
        <v>17</v>
      </c>
      <c r="H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Z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2">
      <c r="A1183" t="s">
        <v>232</v>
      </c>
      <c r="B1183" t="s">
        <v>231</v>
      </c>
      <c r="C1183" t="s">
        <v>238</v>
      </c>
      <c r="D1183" t="s">
        <v>15</v>
      </c>
      <c r="E1183" t="s">
        <v>13</v>
      </c>
      <c r="F1183" t="s">
        <v>18</v>
      </c>
      <c r="Z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2">
      <c r="A1184" t="s">
        <v>232</v>
      </c>
      <c r="B1184" t="s">
        <v>231</v>
      </c>
      <c r="C1184" t="s">
        <v>238</v>
      </c>
      <c r="D1184" t="s">
        <v>19</v>
      </c>
      <c r="E1184" t="s">
        <v>6</v>
      </c>
      <c r="F1184" t="s">
        <v>20</v>
      </c>
      <c r="J1184">
        <v>0.3</v>
      </c>
      <c r="N1184">
        <v>0.2</v>
      </c>
      <c r="O1184">
        <v>0.2</v>
      </c>
      <c r="P1184">
        <v>0.2</v>
      </c>
      <c r="Q1184">
        <v>0.2</v>
      </c>
      <c r="R1184">
        <v>0</v>
      </c>
      <c r="S1184">
        <v>0</v>
      </c>
      <c r="Z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0.2</v>
      </c>
    </row>
    <row r="1185" spans="1:33" x14ac:dyDescent="0.2">
      <c r="A1185" t="s">
        <v>232</v>
      </c>
      <c r="B1185" t="s">
        <v>231</v>
      </c>
      <c r="C1185" t="s">
        <v>147</v>
      </c>
      <c r="D1185" t="s">
        <v>5</v>
      </c>
      <c r="E1185" t="s">
        <v>6</v>
      </c>
      <c r="F1185" t="s">
        <v>7</v>
      </c>
      <c r="G1185">
        <v>35.299999999999997</v>
      </c>
      <c r="H1185">
        <v>39.4</v>
      </c>
      <c r="I1185">
        <v>41</v>
      </c>
      <c r="J1185">
        <v>42.8</v>
      </c>
      <c r="K1185">
        <v>44.5</v>
      </c>
      <c r="L1185">
        <v>46.4</v>
      </c>
      <c r="M1185">
        <v>48.3</v>
      </c>
      <c r="N1185">
        <v>50.4</v>
      </c>
      <c r="O1185">
        <v>33.700000000000003</v>
      </c>
      <c r="P1185">
        <v>35.200000000000003</v>
      </c>
      <c r="Q1185">
        <v>36.700000000000003</v>
      </c>
      <c r="R1185">
        <v>41.7</v>
      </c>
      <c r="S1185">
        <v>37.5</v>
      </c>
      <c r="T1185">
        <v>34.700000000000003</v>
      </c>
      <c r="U1185">
        <v>35.299999999999997</v>
      </c>
      <c r="V1185">
        <v>33.700000000000003</v>
      </c>
      <c r="W1185">
        <v>26.4</v>
      </c>
      <c r="X1185">
        <v>18.600000000000001</v>
      </c>
      <c r="Y1185">
        <v>10.1</v>
      </c>
      <c r="Z1185">
        <v>5</v>
      </c>
      <c r="AA1185">
        <v>3.2</v>
      </c>
      <c r="AB1185">
        <v>1</v>
      </c>
      <c r="AC1185">
        <v>0</v>
      </c>
      <c r="AD1185">
        <v>0</v>
      </c>
      <c r="AE1185">
        <v>0</v>
      </c>
      <c r="AF1185">
        <v>0</v>
      </c>
      <c r="AG1185">
        <v>39.799999999999997</v>
      </c>
    </row>
    <row r="1186" spans="1:33" x14ac:dyDescent="0.2">
      <c r="A1186" t="s">
        <v>232</v>
      </c>
      <c r="B1186" t="s">
        <v>231</v>
      </c>
      <c r="C1186" t="s">
        <v>147</v>
      </c>
      <c r="D1186" t="s">
        <v>5</v>
      </c>
      <c r="E1186" t="s">
        <v>8</v>
      </c>
      <c r="F1186" t="s">
        <v>9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 x14ac:dyDescent="0.2">
      <c r="A1187" t="s">
        <v>232</v>
      </c>
      <c r="B1187" t="s">
        <v>231</v>
      </c>
      <c r="C1187" t="s">
        <v>147</v>
      </c>
      <c r="D1187" t="s">
        <v>10</v>
      </c>
      <c r="E1187" t="s">
        <v>6</v>
      </c>
      <c r="F1187" t="s">
        <v>11</v>
      </c>
      <c r="H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2">
      <c r="A1188" t="s">
        <v>232</v>
      </c>
      <c r="B1188" t="s">
        <v>231</v>
      </c>
      <c r="C1188" t="s">
        <v>147</v>
      </c>
      <c r="D1188" t="s">
        <v>10</v>
      </c>
      <c r="E1188" t="s">
        <v>8</v>
      </c>
      <c r="F1188" t="s">
        <v>12</v>
      </c>
      <c r="H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 x14ac:dyDescent="0.2">
      <c r="A1189" t="s">
        <v>232</v>
      </c>
      <c r="B1189" t="s">
        <v>231</v>
      </c>
      <c r="C1189" t="s">
        <v>147</v>
      </c>
      <c r="D1189" t="s">
        <v>10</v>
      </c>
      <c r="E1189" t="s">
        <v>13</v>
      </c>
      <c r="F1189" t="s">
        <v>14</v>
      </c>
      <c r="H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2">
      <c r="A1190" t="s">
        <v>232</v>
      </c>
      <c r="B1190" t="s">
        <v>231</v>
      </c>
      <c r="C1190" t="s">
        <v>147</v>
      </c>
      <c r="D1190" t="s">
        <v>15</v>
      </c>
      <c r="E1190" t="s">
        <v>6</v>
      </c>
      <c r="F1190" t="s">
        <v>16</v>
      </c>
      <c r="H1190">
        <v>0.5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3.5</v>
      </c>
      <c r="T1190">
        <v>3.2</v>
      </c>
      <c r="U1190">
        <v>0</v>
      </c>
      <c r="V1190">
        <v>4</v>
      </c>
      <c r="W1190">
        <v>3.7</v>
      </c>
      <c r="X1190">
        <v>3.1</v>
      </c>
      <c r="Y1190">
        <v>2.6</v>
      </c>
      <c r="Z1190">
        <v>4.9000000000000004</v>
      </c>
      <c r="AA1190">
        <v>6.2</v>
      </c>
      <c r="AB1190">
        <v>19.3</v>
      </c>
      <c r="AC1190">
        <v>20.6</v>
      </c>
      <c r="AD1190">
        <v>19.14</v>
      </c>
      <c r="AE1190">
        <v>19.8</v>
      </c>
      <c r="AF1190">
        <v>18.98</v>
      </c>
      <c r="AG1190">
        <v>20</v>
      </c>
    </row>
    <row r="1191" spans="1:33" x14ac:dyDescent="0.2">
      <c r="A1191" t="s">
        <v>232</v>
      </c>
      <c r="B1191" t="s">
        <v>231</v>
      </c>
      <c r="C1191" t="s">
        <v>147</v>
      </c>
      <c r="D1191" t="s">
        <v>15</v>
      </c>
      <c r="E1191" t="s">
        <v>8</v>
      </c>
      <c r="F1191" t="s">
        <v>17</v>
      </c>
      <c r="H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 x14ac:dyDescent="0.2">
      <c r="A1192" t="s">
        <v>232</v>
      </c>
      <c r="B1192" t="s">
        <v>231</v>
      </c>
      <c r="C1192" t="s">
        <v>147</v>
      </c>
      <c r="D1192" t="s">
        <v>15</v>
      </c>
      <c r="E1192" t="s">
        <v>13</v>
      </c>
      <c r="F1192" t="s">
        <v>18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2">
      <c r="A1193" t="s">
        <v>232</v>
      </c>
      <c r="B1193" t="s">
        <v>231</v>
      </c>
      <c r="C1193" t="s">
        <v>147</v>
      </c>
      <c r="D1193" t="s">
        <v>19</v>
      </c>
      <c r="E1193" t="s">
        <v>6</v>
      </c>
      <c r="F1193" t="s">
        <v>20</v>
      </c>
      <c r="J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2">
      <c r="A1194" t="s">
        <v>232</v>
      </c>
      <c r="B1194" t="s">
        <v>231</v>
      </c>
      <c r="C1194" t="s">
        <v>148</v>
      </c>
      <c r="D1194" t="s">
        <v>5</v>
      </c>
      <c r="E1194" t="s">
        <v>6</v>
      </c>
      <c r="F1194" t="s">
        <v>7</v>
      </c>
      <c r="G1194">
        <v>1.8</v>
      </c>
      <c r="H1194">
        <v>1.8</v>
      </c>
      <c r="N1194">
        <v>1.8</v>
      </c>
      <c r="O1194">
        <v>0.9</v>
      </c>
      <c r="P1194">
        <v>1.2</v>
      </c>
      <c r="Q1194">
        <v>0</v>
      </c>
      <c r="R1194">
        <v>83.4</v>
      </c>
      <c r="S1194">
        <v>0.5</v>
      </c>
      <c r="T1194">
        <v>0.7</v>
      </c>
      <c r="U1194">
        <v>0.8</v>
      </c>
      <c r="V1194">
        <v>0.3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1.3</v>
      </c>
    </row>
    <row r="1195" spans="1:33" x14ac:dyDescent="0.2">
      <c r="A1195" t="s">
        <v>232</v>
      </c>
      <c r="B1195" t="s">
        <v>231</v>
      </c>
      <c r="C1195" t="s">
        <v>148</v>
      </c>
      <c r="D1195" t="s">
        <v>5</v>
      </c>
      <c r="E1195" t="s">
        <v>8</v>
      </c>
      <c r="F1195" t="s">
        <v>9</v>
      </c>
      <c r="G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2">
      <c r="A1196" t="s">
        <v>232</v>
      </c>
      <c r="B1196" t="s">
        <v>231</v>
      </c>
      <c r="C1196" t="s">
        <v>148</v>
      </c>
      <c r="D1196" t="s">
        <v>10</v>
      </c>
      <c r="E1196" t="s">
        <v>6</v>
      </c>
      <c r="F1196" t="s">
        <v>11</v>
      </c>
      <c r="H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2">
      <c r="A1197" t="s">
        <v>232</v>
      </c>
      <c r="B1197" t="s">
        <v>231</v>
      </c>
      <c r="C1197" t="s">
        <v>148</v>
      </c>
      <c r="D1197" t="s">
        <v>10</v>
      </c>
      <c r="E1197" t="s">
        <v>8</v>
      </c>
      <c r="F1197" t="s">
        <v>12</v>
      </c>
      <c r="H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 x14ac:dyDescent="0.2">
      <c r="A1198" t="s">
        <v>232</v>
      </c>
      <c r="B1198" t="s">
        <v>231</v>
      </c>
      <c r="C1198" t="s">
        <v>148</v>
      </c>
      <c r="D1198" t="s">
        <v>10</v>
      </c>
      <c r="E1198" t="s">
        <v>13</v>
      </c>
      <c r="F1198" t="s">
        <v>14</v>
      </c>
      <c r="H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2">
      <c r="A1199" t="s">
        <v>232</v>
      </c>
      <c r="B1199" t="s">
        <v>231</v>
      </c>
      <c r="C1199" t="s">
        <v>148</v>
      </c>
      <c r="D1199" t="s">
        <v>15</v>
      </c>
      <c r="E1199" t="s">
        <v>6</v>
      </c>
      <c r="F1199" t="s">
        <v>16</v>
      </c>
      <c r="H1199">
        <v>0</v>
      </c>
      <c r="N1199">
        <v>0</v>
      </c>
      <c r="O1199">
        <v>0.2</v>
      </c>
      <c r="P1199">
        <v>0.2</v>
      </c>
      <c r="Q1199">
        <v>0</v>
      </c>
      <c r="R1199">
        <v>0</v>
      </c>
      <c r="S1199">
        <v>0</v>
      </c>
      <c r="T1199">
        <v>0.1</v>
      </c>
      <c r="U1199">
        <v>0.2</v>
      </c>
      <c r="V1199">
        <v>0</v>
      </c>
      <c r="W1199">
        <v>0.1</v>
      </c>
      <c r="X1199">
        <v>0</v>
      </c>
      <c r="Y1199">
        <v>0</v>
      </c>
      <c r="Z1199">
        <v>0.1</v>
      </c>
      <c r="AA1199">
        <v>0.2</v>
      </c>
      <c r="AB1199">
        <v>0.1</v>
      </c>
      <c r="AC1199">
        <v>0.1</v>
      </c>
      <c r="AD1199">
        <v>7.0000000000000007E-2</v>
      </c>
      <c r="AE1199">
        <v>0.05</v>
      </c>
      <c r="AF1199">
        <v>0.04</v>
      </c>
      <c r="AG1199">
        <v>0.1</v>
      </c>
    </row>
    <row r="1200" spans="1:33" x14ac:dyDescent="0.2">
      <c r="A1200" t="s">
        <v>232</v>
      </c>
      <c r="B1200" t="s">
        <v>231</v>
      </c>
      <c r="C1200" t="s">
        <v>148</v>
      </c>
      <c r="D1200" t="s">
        <v>15</v>
      </c>
      <c r="E1200" t="s">
        <v>8</v>
      </c>
      <c r="F1200" t="s">
        <v>17</v>
      </c>
      <c r="H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2">
      <c r="A1201" t="s">
        <v>232</v>
      </c>
      <c r="B1201" t="s">
        <v>231</v>
      </c>
      <c r="C1201" t="s">
        <v>148</v>
      </c>
      <c r="D1201" t="s">
        <v>15</v>
      </c>
      <c r="E1201" t="s">
        <v>13</v>
      </c>
      <c r="F1201" t="s">
        <v>18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2">
      <c r="A1202" t="s">
        <v>232</v>
      </c>
      <c r="B1202" t="s">
        <v>231</v>
      </c>
      <c r="C1202" t="s">
        <v>148</v>
      </c>
      <c r="D1202" t="s">
        <v>19</v>
      </c>
      <c r="E1202" t="s">
        <v>6</v>
      </c>
      <c r="F1202" t="s">
        <v>20</v>
      </c>
      <c r="J1202">
        <v>0.4</v>
      </c>
      <c r="N1202">
        <v>0.4</v>
      </c>
      <c r="O1202">
        <v>0.3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0.2</v>
      </c>
    </row>
    <row r="1203" spans="1:33" x14ac:dyDescent="0.2">
      <c r="A1203" t="s">
        <v>232</v>
      </c>
      <c r="B1203" t="s">
        <v>231</v>
      </c>
      <c r="C1203" t="s">
        <v>149</v>
      </c>
      <c r="D1203" t="s">
        <v>5</v>
      </c>
      <c r="E1203" t="s">
        <v>6</v>
      </c>
      <c r="F1203" t="s">
        <v>7</v>
      </c>
      <c r="G1203">
        <v>101.6</v>
      </c>
      <c r="H1203">
        <v>143.30000000000001</v>
      </c>
      <c r="I1203">
        <v>137.9</v>
      </c>
      <c r="J1203">
        <v>115.6</v>
      </c>
      <c r="K1203">
        <v>104</v>
      </c>
      <c r="L1203">
        <v>96.8</v>
      </c>
      <c r="M1203">
        <v>108.6</v>
      </c>
      <c r="N1203">
        <v>111.3</v>
      </c>
      <c r="O1203">
        <v>114.1</v>
      </c>
      <c r="P1203">
        <v>134.6</v>
      </c>
      <c r="Q1203">
        <v>155.6</v>
      </c>
      <c r="R1203">
        <v>81.7</v>
      </c>
      <c r="S1203">
        <v>101.3</v>
      </c>
      <c r="T1203">
        <v>79.2</v>
      </c>
      <c r="U1203">
        <v>63.6</v>
      </c>
      <c r="V1203">
        <v>62.5</v>
      </c>
      <c r="W1203">
        <v>35</v>
      </c>
      <c r="X1203">
        <v>18.3</v>
      </c>
      <c r="Y1203">
        <v>2.9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120</v>
      </c>
    </row>
    <row r="1204" spans="1:33" x14ac:dyDescent="0.2">
      <c r="A1204" t="s">
        <v>232</v>
      </c>
      <c r="B1204" t="s">
        <v>231</v>
      </c>
      <c r="C1204" t="s">
        <v>149</v>
      </c>
      <c r="D1204" t="s">
        <v>5</v>
      </c>
      <c r="E1204" t="s">
        <v>8</v>
      </c>
      <c r="F1204" t="s">
        <v>9</v>
      </c>
      <c r="G1204">
        <v>52.4</v>
      </c>
      <c r="H1204">
        <v>61.8</v>
      </c>
      <c r="I1204">
        <v>56.6</v>
      </c>
      <c r="J1204">
        <v>50.8</v>
      </c>
      <c r="K1204">
        <v>30.5</v>
      </c>
      <c r="L1204">
        <v>17.2</v>
      </c>
      <c r="M1204">
        <v>45</v>
      </c>
      <c r="N1204">
        <v>46</v>
      </c>
      <c r="O1204">
        <v>46.9</v>
      </c>
      <c r="P1204">
        <v>46.9</v>
      </c>
      <c r="Q1204">
        <v>46.9</v>
      </c>
      <c r="R1204">
        <v>5</v>
      </c>
      <c r="S1204">
        <v>0</v>
      </c>
      <c r="T1204">
        <v>0</v>
      </c>
      <c r="U1204">
        <v>1.1000000000000001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46.6</v>
      </c>
    </row>
    <row r="1205" spans="1:33" x14ac:dyDescent="0.2">
      <c r="A1205" t="s">
        <v>232</v>
      </c>
      <c r="B1205" t="s">
        <v>231</v>
      </c>
      <c r="C1205" t="s">
        <v>149</v>
      </c>
      <c r="D1205" t="s">
        <v>10</v>
      </c>
      <c r="E1205" t="s">
        <v>6</v>
      </c>
      <c r="F1205" t="s">
        <v>11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2">
      <c r="A1206" t="s">
        <v>232</v>
      </c>
      <c r="B1206" t="s">
        <v>231</v>
      </c>
      <c r="C1206" t="s">
        <v>149</v>
      </c>
      <c r="D1206" t="s">
        <v>10</v>
      </c>
      <c r="E1206" t="s">
        <v>8</v>
      </c>
      <c r="F1206" t="s">
        <v>12</v>
      </c>
      <c r="H1206">
        <v>0.1</v>
      </c>
      <c r="I1206">
        <v>0.1</v>
      </c>
      <c r="J1206">
        <v>0.3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</row>
    <row r="1207" spans="1:33" x14ac:dyDescent="0.2">
      <c r="A1207" t="s">
        <v>232</v>
      </c>
      <c r="B1207" t="s">
        <v>231</v>
      </c>
      <c r="C1207" t="s">
        <v>149</v>
      </c>
      <c r="D1207" t="s">
        <v>10</v>
      </c>
      <c r="E1207" t="s">
        <v>13</v>
      </c>
      <c r="F1207" t="s">
        <v>14</v>
      </c>
      <c r="H1207">
        <v>2</v>
      </c>
      <c r="I1207">
        <v>2</v>
      </c>
      <c r="J1207">
        <v>2</v>
      </c>
      <c r="K1207">
        <v>2.6</v>
      </c>
      <c r="L1207">
        <v>2.6</v>
      </c>
      <c r="M1207">
        <v>1.1000000000000001</v>
      </c>
      <c r="N1207">
        <v>1.1000000000000001</v>
      </c>
      <c r="O1207">
        <v>1.1000000000000001</v>
      </c>
      <c r="P1207">
        <v>1.1000000000000001</v>
      </c>
      <c r="Q1207">
        <v>1.1000000000000001</v>
      </c>
      <c r="R1207">
        <v>1</v>
      </c>
      <c r="S1207">
        <v>0</v>
      </c>
      <c r="T1207">
        <v>0.1</v>
      </c>
      <c r="U1207">
        <v>0.3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0.7</v>
      </c>
    </row>
    <row r="1208" spans="1:33" x14ac:dyDescent="0.2">
      <c r="A1208" t="s">
        <v>232</v>
      </c>
      <c r="B1208" t="s">
        <v>231</v>
      </c>
      <c r="C1208" t="s">
        <v>149</v>
      </c>
      <c r="D1208" t="s">
        <v>15</v>
      </c>
      <c r="E1208" t="s">
        <v>6</v>
      </c>
      <c r="F1208" t="s">
        <v>16</v>
      </c>
      <c r="H1208">
        <v>1.2</v>
      </c>
      <c r="J1208">
        <v>0</v>
      </c>
      <c r="K1208">
        <v>0</v>
      </c>
      <c r="L1208">
        <v>0</v>
      </c>
      <c r="M1208">
        <v>3</v>
      </c>
      <c r="N1208">
        <v>4.0999999999999996</v>
      </c>
      <c r="O1208">
        <v>6.7</v>
      </c>
      <c r="P1208">
        <v>6.9</v>
      </c>
      <c r="Q1208">
        <v>7.9</v>
      </c>
      <c r="R1208">
        <v>10.4</v>
      </c>
      <c r="S1208">
        <v>7</v>
      </c>
      <c r="T1208">
        <v>10.3</v>
      </c>
      <c r="U1208">
        <v>28.2</v>
      </c>
      <c r="V1208">
        <v>11.5</v>
      </c>
      <c r="W1208">
        <v>19.7</v>
      </c>
      <c r="X1208">
        <v>33.700000000000003</v>
      </c>
      <c r="Y1208">
        <v>69.7</v>
      </c>
      <c r="Z1208">
        <v>45.4</v>
      </c>
      <c r="AA1208">
        <v>56.4</v>
      </c>
      <c r="AB1208">
        <v>38</v>
      </c>
      <c r="AC1208">
        <v>53.9</v>
      </c>
      <c r="AD1208">
        <v>34.24</v>
      </c>
      <c r="AE1208">
        <v>88.5</v>
      </c>
      <c r="AF1208">
        <v>39.5</v>
      </c>
      <c r="AG1208">
        <v>46</v>
      </c>
    </row>
    <row r="1209" spans="1:33" x14ac:dyDescent="0.2">
      <c r="A1209" t="s">
        <v>232</v>
      </c>
      <c r="B1209" t="s">
        <v>231</v>
      </c>
      <c r="C1209" t="s">
        <v>149</v>
      </c>
      <c r="D1209" t="s">
        <v>15</v>
      </c>
      <c r="E1209" t="s">
        <v>8</v>
      </c>
      <c r="F1209" t="s">
        <v>17</v>
      </c>
      <c r="H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2">
      <c r="A1210" t="s">
        <v>232</v>
      </c>
      <c r="B1210" t="s">
        <v>231</v>
      </c>
      <c r="C1210" t="s">
        <v>149</v>
      </c>
      <c r="D1210" t="s">
        <v>15</v>
      </c>
      <c r="E1210" t="s">
        <v>13</v>
      </c>
      <c r="F1210" t="s">
        <v>18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2">
      <c r="A1211" t="s">
        <v>232</v>
      </c>
      <c r="B1211" t="s">
        <v>231</v>
      </c>
      <c r="C1211" t="s">
        <v>149</v>
      </c>
      <c r="D1211" t="s">
        <v>19</v>
      </c>
      <c r="E1211" t="s">
        <v>6</v>
      </c>
      <c r="F1211" t="s">
        <v>20</v>
      </c>
      <c r="J1211">
        <v>0</v>
      </c>
      <c r="M1211">
        <v>0</v>
      </c>
      <c r="N1211">
        <v>1.2</v>
      </c>
      <c r="O1211">
        <v>1.2</v>
      </c>
      <c r="P1211">
        <v>1.2</v>
      </c>
      <c r="Q1211">
        <v>3.3</v>
      </c>
      <c r="R1211">
        <v>2.1</v>
      </c>
      <c r="S1211">
        <v>0.8</v>
      </c>
      <c r="T1211">
        <v>1.1000000000000001</v>
      </c>
      <c r="U1211">
        <v>0.7</v>
      </c>
      <c r="V1211">
        <v>0.4</v>
      </c>
      <c r="W1211">
        <v>0.2</v>
      </c>
      <c r="X1211">
        <v>0.1</v>
      </c>
      <c r="Y1211">
        <v>0.4</v>
      </c>
      <c r="Z1211">
        <v>0.4</v>
      </c>
      <c r="AA1211">
        <v>0.4</v>
      </c>
      <c r="AB1211">
        <v>0.5</v>
      </c>
      <c r="AC1211">
        <v>0.2</v>
      </c>
      <c r="AD1211">
        <v>0.1</v>
      </c>
      <c r="AE1211">
        <v>0.4</v>
      </c>
      <c r="AF1211">
        <v>0</v>
      </c>
      <c r="AG1211">
        <v>1.7</v>
      </c>
    </row>
    <row r="1212" spans="1:33" x14ac:dyDescent="0.2">
      <c r="A1212" t="s">
        <v>232</v>
      </c>
      <c r="B1212" t="s">
        <v>231</v>
      </c>
      <c r="C1212" t="s">
        <v>150</v>
      </c>
      <c r="D1212" t="s">
        <v>5</v>
      </c>
      <c r="E1212" t="s">
        <v>6</v>
      </c>
      <c r="F1212" t="s">
        <v>7</v>
      </c>
      <c r="G1212">
        <v>584</v>
      </c>
      <c r="H1212">
        <v>725</v>
      </c>
      <c r="I1212">
        <v>730</v>
      </c>
      <c r="J1212">
        <v>1055</v>
      </c>
      <c r="K1212">
        <v>567.6</v>
      </c>
      <c r="L1212">
        <v>581.20000000000005</v>
      </c>
      <c r="M1212">
        <v>508.1</v>
      </c>
      <c r="N1212">
        <v>758</v>
      </c>
      <c r="O1212">
        <v>882</v>
      </c>
      <c r="P1212">
        <v>970.2</v>
      </c>
      <c r="Q1212">
        <v>790.6</v>
      </c>
      <c r="R1212">
        <v>566</v>
      </c>
      <c r="S1212">
        <v>555</v>
      </c>
      <c r="T1212">
        <v>570</v>
      </c>
      <c r="U1212">
        <v>465.8</v>
      </c>
      <c r="V1212">
        <v>362.5</v>
      </c>
      <c r="W1212">
        <v>271</v>
      </c>
      <c r="X1212">
        <v>205</v>
      </c>
      <c r="Y1212">
        <v>59</v>
      </c>
      <c r="Z1212">
        <v>17.7</v>
      </c>
      <c r="AA1212">
        <v>12.2</v>
      </c>
      <c r="AB1212">
        <v>16.600000000000001</v>
      </c>
      <c r="AC1212">
        <v>0</v>
      </c>
      <c r="AD1212">
        <v>0</v>
      </c>
      <c r="AE1212">
        <v>0</v>
      </c>
      <c r="AF1212">
        <v>0</v>
      </c>
      <c r="AG1212">
        <v>870.1</v>
      </c>
    </row>
    <row r="1213" spans="1:33" x14ac:dyDescent="0.2">
      <c r="A1213" t="s">
        <v>232</v>
      </c>
      <c r="B1213" t="s">
        <v>231</v>
      </c>
      <c r="C1213" t="s">
        <v>150</v>
      </c>
      <c r="D1213" t="s">
        <v>5</v>
      </c>
      <c r="E1213" t="s">
        <v>8</v>
      </c>
      <c r="F1213" t="s">
        <v>9</v>
      </c>
      <c r="G1213">
        <v>3</v>
      </c>
      <c r="H1213">
        <v>12</v>
      </c>
      <c r="I1213">
        <v>3</v>
      </c>
      <c r="J1213">
        <v>20</v>
      </c>
      <c r="K1213">
        <v>69</v>
      </c>
      <c r="L1213">
        <v>109</v>
      </c>
      <c r="M1213">
        <v>0.1</v>
      </c>
      <c r="N1213">
        <v>32</v>
      </c>
      <c r="O1213">
        <v>116</v>
      </c>
      <c r="P1213">
        <v>165</v>
      </c>
      <c r="Q1213">
        <v>160</v>
      </c>
      <c r="R1213">
        <v>150</v>
      </c>
      <c r="S1213">
        <v>42</v>
      </c>
      <c r="T1213">
        <v>45</v>
      </c>
      <c r="U1213">
        <v>45</v>
      </c>
      <c r="V1213">
        <v>42</v>
      </c>
      <c r="W1213">
        <v>42</v>
      </c>
      <c r="X1213">
        <v>39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104.3</v>
      </c>
    </row>
    <row r="1214" spans="1:33" x14ac:dyDescent="0.2">
      <c r="A1214" t="s">
        <v>232</v>
      </c>
      <c r="B1214" t="s">
        <v>231</v>
      </c>
      <c r="C1214" t="s">
        <v>150</v>
      </c>
      <c r="D1214" t="s">
        <v>10</v>
      </c>
      <c r="E1214" t="s">
        <v>6</v>
      </c>
      <c r="F1214" t="s">
        <v>11</v>
      </c>
      <c r="H1214">
        <v>0</v>
      </c>
      <c r="I1214">
        <v>0</v>
      </c>
      <c r="J1214">
        <v>10</v>
      </c>
      <c r="K1214">
        <v>0</v>
      </c>
      <c r="L1214">
        <v>116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2">
      <c r="A1215" t="s">
        <v>232</v>
      </c>
      <c r="B1215" t="s">
        <v>231</v>
      </c>
      <c r="C1215" t="s">
        <v>150</v>
      </c>
      <c r="D1215" t="s">
        <v>10</v>
      </c>
      <c r="E1215" t="s">
        <v>8</v>
      </c>
      <c r="F1215" t="s">
        <v>12</v>
      </c>
      <c r="H1215">
        <v>11.6</v>
      </c>
      <c r="I1215">
        <v>0.6</v>
      </c>
      <c r="J1215">
        <v>1.1000000000000001</v>
      </c>
      <c r="K1215">
        <v>9.9</v>
      </c>
      <c r="L1215">
        <v>0.3</v>
      </c>
      <c r="M1215">
        <v>3.7</v>
      </c>
      <c r="N1215">
        <v>5.5</v>
      </c>
      <c r="O1215">
        <v>1.1000000000000001</v>
      </c>
      <c r="P1215">
        <v>2.2000000000000002</v>
      </c>
      <c r="Q1215">
        <v>4.4000000000000004</v>
      </c>
      <c r="R1215">
        <v>3.3</v>
      </c>
      <c r="S1215">
        <v>1.1000000000000001</v>
      </c>
      <c r="T1215">
        <v>1.1000000000000001</v>
      </c>
      <c r="U1215">
        <v>1.1000000000000001</v>
      </c>
      <c r="V1215">
        <v>0.9</v>
      </c>
      <c r="W1215">
        <v>0.4</v>
      </c>
      <c r="X1215">
        <v>0.3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2.9</v>
      </c>
    </row>
    <row r="1216" spans="1:33" x14ac:dyDescent="0.2">
      <c r="A1216" t="s">
        <v>232</v>
      </c>
      <c r="B1216" t="s">
        <v>231</v>
      </c>
      <c r="C1216" t="s">
        <v>150</v>
      </c>
      <c r="D1216" t="s">
        <v>10</v>
      </c>
      <c r="E1216" t="s">
        <v>13</v>
      </c>
      <c r="F1216" t="s">
        <v>14</v>
      </c>
      <c r="H1216">
        <v>0</v>
      </c>
      <c r="I1216">
        <v>1.4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0.1</v>
      </c>
      <c r="Q1216">
        <v>0.1</v>
      </c>
      <c r="R1216">
        <v>0.1</v>
      </c>
      <c r="S1216">
        <v>0.1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0.1</v>
      </c>
    </row>
    <row r="1217" spans="1:33" x14ac:dyDescent="0.2">
      <c r="A1217" t="s">
        <v>232</v>
      </c>
      <c r="B1217" t="s">
        <v>231</v>
      </c>
      <c r="C1217" t="s">
        <v>150</v>
      </c>
      <c r="D1217" t="s">
        <v>15</v>
      </c>
      <c r="E1217" t="s">
        <v>6</v>
      </c>
      <c r="F1217" t="s">
        <v>16</v>
      </c>
      <c r="H1217">
        <v>5.7</v>
      </c>
      <c r="I1217">
        <v>7.2</v>
      </c>
      <c r="J1217">
        <v>7.7</v>
      </c>
      <c r="K1217">
        <v>0.3</v>
      </c>
      <c r="L1217">
        <v>5.2</v>
      </c>
      <c r="M1217">
        <v>5.4</v>
      </c>
      <c r="N1217">
        <v>4.0999999999999996</v>
      </c>
      <c r="O1217">
        <v>7.2</v>
      </c>
      <c r="P1217">
        <v>9.1</v>
      </c>
      <c r="Q1217">
        <v>12.4</v>
      </c>
      <c r="R1217">
        <v>12.2</v>
      </c>
      <c r="S1217">
        <v>16.600000000000001</v>
      </c>
      <c r="T1217">
        <v>28.6</v>
      </c>
      <c r="U1217">
        <v>29.8</v>
      </c>
      <c r="V1217">
        <v>24.5</v>
      </c>
      <c r="W1217">
        <v>31.9</v>
      </c>
      <c r="X1217">
        <v>30.3</v>
      </c>
      <c r="Y1217">
        <v>36.200000000000003</v>
      </c>
      <c r="Z1217">
        <v>31.3</v>
      </c>
      <c r="AA1217">
        <v>40.4</v>
      </c>
      <c r="AB1217">
        <v>44.3</v>
      </c>
      <c r="AC1217">
        <v>37</v>
      </c>
      <c r="AD1217">
        <v>33.9</v>
      </c>
      <c r="AE1217">
        <v>32.69</v>
      </c>
      <c r="AF1217">
        <v>32.11</v>
      </c>
      <c r="AG1217">
        <v>40.700000000000003</v>
      </c>
    </row>
    <row r="1218" spans="1:33" x14ac:dyDescent="0.2">
      <c r="A1218" t="s">
        <v>232</v>
      </c>
      <c r="B1218" t="s">
        <v>231</v>
      </c>
      <c r="C1218" t="s">
        <v>150</v>
      </c>
      <c r="D1218" t="s">
        <v>15</v>
      </c>
      <c r="E1218" t="s">
        <v>8</v>
      </c>
      <c r="F1218" t="s">
        <v>17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2">
      <c r="A1219" t="s">
        <v>232</v>
      </c>
      <c r="B1219" t="s">
        <v>231</v>
      </c>
      <c r="C1219" t="s">
        <v>150</v>
      </c>
      <c r="D1219" t="s">
        <v>15</v>
      </c>
      <c r="E1219" t="s">
        <v>13</v>
      </c>
      <c r="F1219" t="s">
        <v>18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</row>
    <row r="1220" spans="1:33" x14ac:dyDescent="0.2">
      <c r="A1220" t="s">
        <v>232</v>
      </c>
      <c r="B1220" t="s">
        <v>231</v>
      </c>
      <c r="C1220" t="s">
        <v>150</v>
      </c>
      <c r="D1220" t="s">
        <v>19</v>
      </c>
      <c r="E1220" t="s">
        <v>6</v>
      </c>
      <c r="F1220" t="s">
        <v>20</v>
      </c>
      <c r="J1220">
        <v>0</v>
      </c>
      <c r="L1220">
        <v>2.8</v>
      </c>
      <c r="M1220">
        <v>5.8</v>
      </c>
      <c r="N1220">
        <v>12</v>
      </c>
      <c r="O1220">
        <v>4.8</v>
      </c>
      <c r="P1220">
        <v>9</v>
      </c>
      <c r="Q1220">
        <v>7.2</v>
      </c>
      <c r="R1220">
        <v>7.8</v>
      </c>
      <c r="S1220">
        <v>10.8</v>
      </c>
      <c r="T1220">
        <v>11.4</v>
      </c>
      <c r="U1220">
        <v>10.8</v>
      </c>
      <c r="V1220">
        <v>10.199999999999999</v>
      </c>
      <c r="W1220">
        <v>10.199999999999999</v>
      </c>
      <c r="X1220">
        <v>9.9</v>
      </c>
      <c r="Y1220">
        <v>5.3</v>
      </c>
      <c r="Z1220">
        <v>6.6</v>
      </c>
      <c r="AA1220">
        <v>6.6</v>
      </c>
      <c r="AB1220">
        <v>6.6</v>
      </c>
      <c r="AC1220">
        <v>6.6</v>
      </c>
      <c r="AD1220">
        <v>6.6</v>
      </c>
      <c r="AE1220">
        <v>6.6</v>
      </c>
      <c r="AF1220">
        <v>6.6</v>
      </c>
      <c r="AG1220">
        <v>8.3000000000000007</v>
      </c>
    </row>
    <row r="1221" spans="1:33" x14ac:dyDescent="0.2">
      <c r="A1221" t="s">
        <v>232</v>
      </c>
      <c r="B1221" t="s">
        <v>231</v>
      </c>
      <c r="C1221" t="s">
        <v>151</v>
      </c>
      <c r="D1221" t="s">
        <v>5</v>
      </c>
      <c r="E1221" t="s">
        <v>6</v>
      </c>
      <c r="F1221" t="s">
        <v>7</v>
      </c>
      <c r="G1221">
        <v>4122</v>
      </c>
      <c r="H1221">
        <v>3131.3</v>
      </c>
      <c r="I1221">
        <v>3518.6</v>
      </c>
      <c r="J1221">
        <v>3223.2</v>
      </c>
      <c r="K1221">
        <v>4118.3999999999996</v>
      </c>
      <c r="L1221">
        <v>4450.8999999999996</v>
      </c>
      <c r="M1221">
        <v>2660.8</v>
      </c>
      <c r="N1221">
        <v>3788.8</v>
      </c>
      <c r="O1221">
        <v>3758.8</v>
      </c>
      <c r="P1221">
        <v>3869.6</v>
      </c>
      <c r="Q1221">
        <v>3985</v>
      </c>
      <c r="R1221">
        <v>1791.1</v>
      </c>
      <c r="S1221">
        <v>820.2</v>
      </c>
      <c r="T1221">
        <v>731.2</v>
      </c>
      <c r="U1221">
        <v>698.9</v>
      </c>
      <c r="V1221">
        <v>440.9</v>
      </c>
      <c r="W1221">
        <v>257.60000000000002</v>
      </c>
      <c r="X1221">
        <v>132.80000000000001</v>
      </c>
      <c r="Y1221">
        <v>0.2</v>
      </c>
      <c r="Z1221">
        <v>0</v>
      </c>
      <c r="AA1221">
        <v>-0.1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3805.7</v>
      </c>
    </row>
    <row r="1222" spans="1:33" x14ac:dyDescent="0.2">
      <c r="A1222" t="s">
        <v>232</v>
      </c>
      <c r="B1222" t="s">
        <v>231</v>
      </c>
      <c r="C1222" t="s">
        <v>151</v>
      </c>
      <c r="D1222" t="s">
        <v>5</v>
      </c>
      <c r="E1222" t="s">
        <v>8</v>
      </c>
      <c r="F1222" t="s">
        <v>9</v>
      </c>
      <c r="G1222">
        <v>125</v>
      </c>
      <c r="I1222">
        <v>621.9</v>
      </c>
      <c r="J1222">
        <v>201</v>
      </c>
      <c r="K1222">
        <v>164</v>
      </c>
      <c r="L1222">
        <v>166</v>
      </c>
      <c r="M1222">
        <v>172</v>
      </c>
      <c r="N1222">
        <v>88</v>
      </c>
      <c r="O1222">
        <v>226</v>
      </c>
      <c r="P1222">
        <v>109</v>
      </c>
      <c r="Q1222">
        <v>203</v>
      </c>
      <c r="R1222">
        <v>0</v>
      </c>
      <c r="S1222">
        <v>10</v>
      </c>
      <c r="T1222">
        <v>147</v>
      </c>
      <c r="U1222">
        <v>13</v>
      </c>
      <c r="V1222">
        <v>40.9</v>
      </c>
      <c r="W1222">
        <v>22</v>
      </c>
      <c r="X1222">
        <v>30</v>
      </c>
      <c r="Y1222">
        <v>30</v>
      </c>
      <c r="Z1222">
        <v>14.3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141</v>
      </c>
    </row>
    <row r="1223" spans="1:33" x14ac:dyDescent="0.2">
      <c r="A1223" t="s">
        <v>232</v>
      </c>
      <c r="B1223" t="s">
        <v>231</v>
      </c>
      <c r="C1223" t="s">
        <v>151</v>
      </c>
      <c r="D1223" t="s">
        <v>10</v>
      </c>
      <c r="E1223" t="s">
        <v>6</v>
      </c>
      <c r="F1223" t="s">
        <v>11</v>
      </c>
      <c r="H1223">
        <v>0</v>
      </c>
      <c r="K1223">
        <v>0</v>
      </c>
      <c r="L1223">
        <v>0</v>
      </c>
      <c r="M1223">
        <v>0.8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-0.3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 x14ac:dyDescent="0.2">
      <c r="A1224" t="s">
        <v>232</v>
      </c>
      <c r="B1224" t="s">
        <v>231</v>
      </c>
      <c r="C1224" t="s">
        <v>151</v>
      </c>
      <c r="D1224" t="s">
        <v>10</v>
      </c>
      <c r="E1224" t="s">
        <v>8</v>
      </c>
      <c r="F1224" t="s">
        <v>12</v>
      </c>
      <c r="H1224">
        <v>242</v>
      </c>
      <c r="I1224">
        <v>220.5</v>
      </c>
      <c r="K1224">
        <v>162.80000000000001</v>
      </c>
      <c r="L1224">
        <v>303.60000000000002</v>
      </c>
      <c r="M1224">
        <v>190.3</v>
      </c>
      <c r="N1224">
        <v>134.19999999999999</v>
      </c>
      <c r="O1224">
        <v>110</v>
      </c>
      <c r="P1224">
        <v>70.400000000000006</v>
      </c>
      <c r="Q1224">
        <v>168.3</v>
      </c>
      <c r="R1224">
        <v>90.1</v>
      </c>
      <c r="S1224">
        <v>56.9</v>
      </c>
      <c r="T1224">
        <v>16</v>
      </c>
      <c r="U1224">
        <v>13.2</v>
      </c>
      <c r="V1224">
        <v>13.2</v>
      </c>
      <c r="W1224">
        <v>0</v>
      </c>
      <c r="X1224">
        <v>2.2000000000000002</v>
      </c>
      <c r="Y1224">
        <v>0.9</v>
      </c>
      <c r="Z1224">
        <v>0</v>
      </c>
      <c r="AA1224">
        <v>0</v>
      </c>
      <c r="AB1224">
        <v>0</v>
      </c>
      <c r="AC1224">
        <v>0</v>
      </c>
      <c r="AD1224">
        <v>-0.5</v>
      </c>
      <c r="AE1224">
        <v>0</v>
      </c>
      <c r="AF1224">
        <v>0</v>
      </c>
      <c r="AG1224">
        <v>105.1</v>
      </c>
    </row>
    <row r="1225" spans="1:33" x14ac:dyDescent="0.2">
      <c r="A1225" t="s">
        <v>232</v>
      </c>
      <c r="B1225" t="s">
        <v>231</v>
      </c>
      <c r="C1225" t="s">
        <v>151</v>
      </c>
      <c r="D1225" t="s">
        <v>10</v>
      </c>
      <c r="E1225" t="s">
        <v>13</v>
      </c>
      <c r="F1225" t="s">
        <v>14</v>
      </c>
      <c r="H1225">
        <v>100</v>
      </c>
      <c r="K1225">
        <v>151.1</v>
      </c>
      <c r="L1225">
        <v>103.6</v>
      </c>
      <c r="M1225">
        <v>116</v>
      </c>
      <c r="N1225">
        <v>113.6</v>
      </c>
      <c r="O1225">
        <v>172.2</v>
      </c>
      <c r="P1225">
        <v>8.6999999999999993</v>
      </c>
      <c r="Q1225">
        <v>45.8</v>
      </c>
      <c r="R1225">
        <v>44</v>
      </c>
      <c r="S1225">
        <v>22.5</v>
      </c>
      <c r="T1225">
        <v>11.4</v>
      </c>
      <c r="U1225">
        <v>10.8</v>
      </c>
      <c r="V1225">
        <v>10.8</v>
      </c>
      <c r="W1225">
        <v>4</v>
      </c>
      <c r="X1225">
        <v>5.9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37.4</v>
      </c>
    </row>
    <row r="1226" spans="1:33" x14ac:dyDescent="0.2">
      <c r="A1226" t="s">
        <v>232</v>
      </c>
      <c r="B1226" t="s">
        <v>231</v>
      </c>
      <c r="C1226" t="s">
        <v>151</v>
      </c>
      <c r="D1226" t="s">
        <v>15</v>
      </c>
      <c r="E1226" t="s">
        <v>6</v>
      </c>
      <c r="F1226" t="s">
        <v>16</v>
      </c>
      <c r="H1226">
        <v>19.8</v>
      </c>
      <c r="K1226">
        <v>32.1</v>
      </c>
      <c r="L1226">
        <v>26.4</v>
      </c>
      <c r="M1226">
        <v>31</v>
      </c>
      <c r="N1226">
        <v>61.1</v>
      </c>
      <c r="O1226">
        <v>58.8</v>
      </c>
      <c r="P1226">
        <v>93.7</v>
      </c>
      <c r="Q1226">
        <v>143.1</v>
      </c>
      <c r="R1226">
        <v>171.2</v>
      </c>
      <c r="S1226">
        <v>339.8</v>
      </c>
      <c r="T1226">
        <v>205.5</v>
      </c>
      <c r="U1226">
        <v>275.2</v>
      </c>
      <c r="V1226">
        <v>357.6</v>
      </c>
      <c r="W1226">
        <v>493.7</v>
      </c>
      <c r="X1226">
        <v>574.9</v>
      </c>
      <c r="Y1226">
        <v>849.6</v>
      </c>
      <c r="Z1226">
        <v>922.9</v>
      </c>
      <c r="AA1226">
        <v>762.6</v>
      </c>
      <c r="AB1226">
        <v>609.9</v>
      </c>
      <c r="AC1226">
        <v>493.03</v>
      </c>
      <c r="AD1226">
        <v>427.73</v>
      </c>
      <c r="AE1226">
        <v>318.18</v>
      </c>
      <c r="AF1226">
        <v>147.02000000000001</v>
      </c>
      <c r="AG1226">
        <v>551.47</v>
      </c>
    </row>
    <row r="1227" spans="1:33" x14ac:dyDescent="0.2">
      <c r="A1227" t="s">
        <v>232</v>
      </c>
      <c r="B1227" t="s">
        <v>231</v>
      </c>
      <c r="C1227" t="s">
        <v>151</v>
      </c>
      <c r="D1227" t="s">
        <v>15</v>
      </c>
      <c r="E1227" t="s">
        <v>8</v>
      </c>
      <c r="F1227" t="s">
        <v>17</v>
      </c>
      <c r="H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  <row r="1228" spans="1:33" x14ac:dyDescent="0.2">
      <c r="A1228" t="s">
        <v>232</v>
      </c>
      <c r="B1228" t="s">
        <v>231</v>
      </c>
      <c r="C1228" t="s">
        <v>151</v>
      </c>
      <c r="D1228" t="s">
        <v>15</v>
      </c>
      <c r="E1228" t="s">
        <v>13</v>
      </c>
      <c r="F1228" t="s">
        <v>18</v>
      </c>
      <c r="U1228">
        <v>44.5</v>
      </c>
      <c r="V1228">
        <v>9.4</v>
      </c>
      <c r="W1228">
        <v>14.9</v>
      </c>
      <c r="X1228">
        <v>18.5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</row>
    <row r="1229" spans="1:33" x14ac:dyDescent="0.2">
      <c r="A1229" t="s">
        <v>232</v>
      </c>
      <c r="B1229" t="s">
        <v>231</v>
      </c>
      <c r="C1229" t="s">
        <v>151</v>
      </c>
      <c r="D1229" t="s">
        <v>19</v>
      </c>
      <c r="E1229" t="s">
        <v>6</v>
      </c>
      <c r="F1229" t="s">
        <v>20</v>
      </c>
      <c r="J1229">
        <v>296.39999999999998</v>
      </c>
      <c r="N1229">
        <v>421.2</v>
      </c>
      <c r="O1229">
        <v>578.4</v>
      </c>
      <c r="P1229">
        <v>504</v>
      </c>
      <c r="Q1229">
        <v>415.2</v>
      </c>
      <c r="R1229">
        <v>342.6</v>
      </c>
      <c r="S1229">
        <v>342.6</v>
      </c>
      <c r="T1229">
        <v>43.8</v>
      </c>
      <c r="U1229">
        <v>280.8</v>
      </c>
      <c r="V1229">
        <v>185.4</v>
      </c>
      <c r="W1229">
        <v>90.6</v>
      </c>
      <c r="X1229">
        <v>28.8</v>
      </c>
      <c r="Y1229">
        <v>20.399999999999999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479.7</v>
      </c>
    </row>
    <row r="1230" spans="1:33" x14ac:dyDescent="0.2">
      <c r="A1230" t="s">
        <v>232</v>
      </c>
      <c r="B1230" t="s">
        <v>231</v>
      </c>
      <c r="C1230" t="s">
        <v>152</v>
      </c>
      <c r="D1230" t="s">
        <v>5</v>
      </c>
      <c r="E1230" t="s">
        <v>6</v>
      </c>
      <c r="F1230" t="s">
        <v>7</v>
      </c>
      <c r="G1230">
        <v>172.4</v>
      </c>
      <c r="H1230">
        <v>170.8</v>
      </c>
      <c r="I1230">
        <v>140.80000000000001</v>
      </c>
      <c r="J1230">
        <v>96.6</v>
      </c>
      <c r="K1230">
        <v>67.099999999999994</v>
      </c>
      <c r="L1230">
        <v>61.4</v>
      </c>
      <c r="M1230">
        <v>57</v>
      </c>
      <c r="N1230">
        <v>56</v>
      </c>
      <c r="O1230">
        <v>29.6</v>
      </c>
      <c r="P1230">
        <v>26.4</v>
      </c>
      <c r="Q1230">
        <v>25.3</v>
      </c>
      <c r="R1230">
        <v>18.600000000000001</v>
      </c>
      <c r="S1230">
        <v>21</v>
      </c>
      <c r="T1230">
        <v>57.7</v>
      </c>
      <c r="U1230">
        <v>10.5</v>
      </c>
      <c r="V1230">
        <v>43.4</v>
      </c>
      <c r="W1230">
        <v>58.4</v>
      </c>
      <c r="X1230">
        <v>17.899999999999999</v>
      </c>
      <c r="Y1230">
        <v>16.8</v>
      </c>
      <c r="Z1230">
        <v>5.6</v>
      </c>
      <c r="AA1230">
        <v>1.2</v>
      </c>
      <c r="AB1230">
        <v>3.3</v>
      </c>
      <c r="AC1230">
        <v>0</v>
      </c>
      <c r="AD1230">
        <v>0</v>
      </c>
      <c r="AE1230">
        <v>0</v>
      </c>
      <c r="AF1230">
        <v>0</v>
      </c>
      <c r="AG1230">
        <v>37.299999999999997</v>
      </c>
    </row>
    <row r="1231" spans="1:33" x14ac:dyDescent="0.2">
      <c r="A1231" t="s">
        <v>232</v>
      </c>
      <c r="B1231" t="s">
        <v>231</v>
      </c>
      <c r="C1231" t="s">
        <v>152</v>
      </c>
      <c r="D1231" t="s">
        <v>5</v>
      </c>
      <c r="E1231" t="s">
        <v>8</v>
      </c>
      <c r="F1231" t="s">
        <v>9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</row>
    <row r="1232" spans="1:33" x14ac:dyDescent="0.2">
      <c r="A1232" t="s">
        <v>232</v>
      </c>
      <c r="B1232" t="s">
        <v>231</v>
      </c>
      <c r="C1232" t="s">
        <v>152</v>
      </c>
      <c r="D1232" t="s">
        <v>10</v>
      </c>
      <c r="E1232" t="s">
        <v>6</v>
      </c>
      <c r="F1232" t="s">
        <v>11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</row>
    <row r="1233" spans="1:33" x14ac:dyDescent="0.2">
      <c r="A1233" t="s">
        <v>232</v>
      </c>
      <c r="B1233" t="s">
        <v>231</v>
      </c>
      <c r="C1233" t="s">
        <v>152</v>
      </c>
      <c r="D1233" t="s">
        <v>10</v>
      </c>
      <c r="E1233" t="s">
        <v>8</v>
      </c>
      <c r="F1233" t="s">
        <v>12</v>
      </c>
      <c r="H1233">
        <v>6.3</v>
      </c>
      <c r="I1233">
        <v>3.7</v>
      </c>
      <c r="J1233">
        <v>3.3</v>
      </c>
      <c r="K1233">
        <v>2.2999999999999998</v>
      </c>
      <c r="L1233">
        <v>1.8</v>
      </c>
      <c r="M1233">
        <v>1.1000000000000001</v>
      </c>
      <c r="N1233">
        <v>0.2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0.3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</row>
    <row r="1234" spans="1:33" x14ac:dyDescent="0.2">
      <c r="A1234" t="s">
        <v>232</v>
      </c>
      <c r="B1234" t="s">
        <v>231</v>
      </c>
      <c r="C1234" t="s">
        <v>152</v>
      </c>
      <c r="D1234" t="s">
        <v>10</v>
      </c>
      <c r="E1234" t="s">
        <v>13</v>
      </c>
      <c r="F1234" t="s">
        <v>14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</row>
    <row r="1235" spans="1:33" x14ac:dyDescent="0.2">
      <c r="A1235" t="s">
        <v>232</v>
      </c>
      <c r="B1235" t="s">
        <v>231</v>
      </c>
      <c r="C1235" t="s">
        <v>152</v>
      </c>
      <c r="D1235" t="s">
        <v>15</v>
      </c>
      <c r="E1235" t="s">
        <v>6</v>
      </c>
      <c r="F1235" t="s">
        <v>16</v>
      </c>
      <c r="H1235">
        <v>0.8</v>
      </c>
      <c r="I1235">
        <v>0.7</v>
      </c>
      <c r="J1235">
        <v>0.7</v>
      </c>
      <c r="K1235">
        <v>0.6</v>
      </c>
      <c r="L1235">
        <v>0.5</v>
      </c>
      <c r="M1235">
        <v>0.5</v>
      </c>
      <c r="N1235">
        <v>0.5</v>
      </c>
      <c r="O1235">
        <v>1.5</v>
      </c>
      <c r="P1235">
        <v>0.8</v>
      </c>
      <c r="Q1235">
        <v>1.2</v>
      </c>
      <c r="R1235">
        <v>1.2</v>
      </c>
      <c r="S1235">
        <v>2.6</v>
      </c>
      <c r="T1235">
        <v>4.4000000000000004</v>
      </c>
      <c r="U1235">
        <v>0.4</v>
      </c>
      <c r="V1235">
        <v>1</v>
      </c>
      <c r="W1235">
        <v>0.8</v>
      </c>
      <c r="X1235">
        <v>3.8</v>
      </c>
      <c r="Y1235">
        <v>5.6</v>
      </c>
      <c r="Z1235">
        <v>2.7</v>
      </c>
      <c r="AA1235">
        <v>8.6</v>
      </c>
      <c r="AB1235">
        <v>6.9</v>
      </c>
      <c r="AC1235">
        <v>6.7</v>
      </c>
      <c r="AD1235">
        <v>5.83</v>
      </c>
      <c r="AE1235">
        <v>7.73</v>
      </c>
      <c r="AF1235">
        <v>0.38</v>
      </c>
      <c r="AG1235">
        <v>6.8</v>
      </c>
    </row>
    <row r="1236" spans="1:33" x14ac:dyDescent="0.2">
      <c r="A1236" t="s">
        <v>232</v>
      </c>
      <c r="B1236" t="s">
        <v>231</v>
      </c>
      <c r="C1236" t="s">
        <v>152</v>
      </c>
      <c r="D1236" t="s">
        <v>15</v>
      </c>
      <c r="E1236" t="s">
        <v>8</v>
      </c>
      <c r="F1236" t="s">
        <v>17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</row>
    <row r="1237" spans="1:33" x14ac:dyDescent="0.2">
      <c r="A1237" t="s">
        <v>232</v>
      </c>
      <c r="B1237" t="s">
        <v>231</v>
      </c>
      <c r="C1237" t="s">
        <v>152</v>
      </c>
      <c r="D1237" t="s">
        <v>15</v>
      </c>
      <c r="E1237" t="s">
        <v>13</v>
      </c>
      <c r="F1237" t="s">
        <v>18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</row>
    <row r="1238" spans="1:33" x14ac:dyDescent="0.2">
      <c r="A1238" t="s">
        <v>232</v>
      </c>
      <c r="B1238" t="s">
        <v>231</v>
      </c>
      <c r="C1238" t="s">
        <v>152</v>
      </c>
      <c r="D1238" t="s">
        <v>19</v>
      </c>
      <c r="E1238" t="s">
        <v>6</v>
      </c>
      <c r="F1238" t="s">
        <v>20</v>
      </c>
      <c r="J1238">
        <v>0</v>
      </c>
      <c r="M1238">
        <v>0</v>
      </c>
      <c r="N1238">
        <v>0</v>
      </c>
      <c r="O1238">
        <v>0</v>
      </c>
      <c r="P1238">
        <v>0</v>
      </c>
      <c r="Q1238">
        <v>14.3</v>
      </c>
      <c r="R1238">
        <v>0</v>
      </c>
      <c r="S1238">
        <v>0</v>
      </c>
      <c r="T1238">
        <v>0</v>
      </c>
      <c r="U1238">
        <v>0</v>
      </c>
      <c r="V1238">
        <v>19.2</v>
      </c>
      <c r="W1238">
        <v>0</v>
      </c>
      <c r="X1238">
        <v>5.6</v>
      </c>
      <c r="Y1238">
        <v>0</v>
      </c>
      <c r="Z1238">
        <v>0</v>
      </c>
      <c r="AA1238">
        <v>0</v>
      </c>
      <c r="AB1238">
        <v>2.9</v>
      </c>
      <c r="AC1238">
        <v>2.9</v>
      </c>
      <c r="AD1238">
        <v>0</v>
      </c>
      <c r="AE1238">
        <v>0</v>
      </c>
      <c r="AF1238">
        <v>0</v>
      </c>
      <c r="AG1238">
        <v>3.6</v>
      </c>
    </row>
    <row r="1239" spans="1:33" x14ac:dyDescent="0.2">
      <c r="A1239" t="s">
        <v>232</v>
      </c>
      <c r="B1239" t="s">
        <v>231</v>
      </c>
      <c r="C1239" t="s">
        <v>153</v>
      </c>
      <c r="D1239" t="s">
        <v>5</v>
      </c>
      <c r="E1239" t="s">
        <v>6</v>
      </c>
      <c r="F1239" t="s">
        <v>7</v>
      </c>
      <c r="G1239">
        <v>0.3</v>
      </c>
      <c r="H1239">
        <v>0.3</v>
      </c>
      <c r="L1239">
        <v>0.3</v>
      </c>
      <c r="M1239">
        <v>0.3</v>
      </c>
      <c r="N1239">
        <v>0.3</v>
      </c>
      <c r="O1239">
        <v>0.4</v>
      </c>
      <c r="P1239">
        <v>0.3</v>
      </c>
      <c r="Q1239">
        <v>0.3</v>
      </c>
      <c r="R1239">
        <v>0.2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0.3</v>
      </c>
    </row>
    <row r="1240" spans="1:33" x14ac:dyDescent="0.2">
      <c r="A1240" t="s">
        <v>232</v>
      </c>
      <c r="B1240" t="s">
        <v>231</v>
      </c>
      <c r="C1240" t="s">
        <v>153</v>
      </c>
      <c r="D1240" t="s">
        <v>5</v>
      </c>
      <c r="E1240" t="s">
        <v>8</v>
      </c>
      <c r="F1240" t="s">
        <v>9</v>
      </c>
      <c r="G1240">
        <v>0</v>
      </c>
      <c r="H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</row>
    <row r="1241" spans="1:33" x14ac:dyDescent="0.2">
      <c r="A1241" t="s">
        <v>232</v>
      </c>
      <c r="B1241" t="s">
        <v>231</v>
      </c>
      <c r="C1241" t="s">
        <v>153</v>
      </c>
      <c r="D1241" t="s">
        <v>10</v>
      </c>
      <c r="E1241" t="s">
        <v>6</v>
      </c>
      <c r="F1241" t="s">
        <v>11</v>
      </c>
      <c r="H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</row>
    <row r="1242" spans="1:33" x14ac:dyDescent="0.2">
      <c r="A1242" t="s">
        <v>232</v>
      </c>
      <c r="B1242" t="s">
        <v>231</v>
      </c>
      <c r="C1242" t="s">
        <v>153</v>
      </c>
      <c r="D1242" t="s">
        <v>10</v>
      </c>
      <c r="E1242" t="s">
        <v>8</v>
      </c>
      <c r="F1242" t="s">
        <v>12</v>
      </c>
      <c r="H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</row>
    <row r="1243" spans="1:33" x14ac:dyDescent="0.2">
      <c r="A1243" t="s">
        <v>232</v>
      </c>
      <c r="B1243" t="s">
        <v>231</v>
      </c>
      <c r="C1243" t="s">
        <v>153</v>
      </c>
      <c r="D1243" t="s">
        <v>10</v>
      </c>
      <c r="E1243" t="s">
        <v>13</v>
      </c>
      <c r="F1243" t="s">
        <v>14</v>
      </c>
      <c r="H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</row>
    <row r="1244" spans="1:33" x14ac:dyDescent="0.2">
      <c r="A1244" t="s">
        <v>232</v>
      </c>
      <c r="B1244" t="s">
        <v>231</v>
      </c>
      <c r="C1244" t="s">
        <v>153</v>
      </c>
      <c r="D1244" t="s">
        <v>15</v>
      </c>
      <c r="E1244" t="s">
        <v>6</v>
      </c>
      <c r="F1244" t="s">
        <v>16</v>
      </c>
      <c r="H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0.1</v>
      </c>
      <c r="AC1244">
        <v>0.1</v>
      </c>
      <c r="AD1244">
        <v>0.01</v>
      </c>
      <c r="AE1244">
        <v>0.02</v>
      </c>
      <c r="AF1244">
        <v>0</v>
      </c>
      <c r="AG1244">
        <v>0.1</v>
      </c>
    </row>
    <row r="1245" spans="1:33" x14ac:dyDescent="0.2">
      <c r="A1245" t="s">
        <v>232</v>
      </c>
      <c r="B1245" t="s">
        <v>231</v>
      </c>
      <c r="C1245" t="s">
        <v>153</v>
      </c>
      <c r="D1245" t="s">
        <v>15</v>
      </c>
      <c r="E1245" t="s">
        <v>8</v>
      </c>
      <c r="F1245" t="s">
        <v>17</v>
      </c>
      <c r="H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</row>
    <row r="1246" spans="1:33" x14ac:dyDescent="0.2">
      <c r="A1246" t="s">
        <v>232</v>
      </c>
      <c r="B1246" t="s">
        <v>231</v>
      </c>
      <c r="C1246" t="s">
        <v>153</v>
      </c>
      <c r="D1246" t="s">
        <v>15</v>
      </c>
      <c r="E1246" t="s">
        <v>13</v>
      </c>
      <c r="F1246" t="s">
        <v>18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</row>
    <row r="1247" spans="1:33" x14ac:dyDescent="0.2">
      <c r="A1247" t="s">
        <v>232</v>
      </c>
      <c r="B1247" t="s">
        <v>231</v>
      </c>
      <c r="C1247" t="s">
        <v>153</v>
      </c>
      <c r="D1247" t="s">
        <v>19</v>
      </c>
      <c r="E1247" t="s">
        <v>6</v>
      </c>
      <c r="F1247" t="s">
        <v>20</v>
      </c>
      <c r="H1247">
        <v>0</v>
      </c>
      <c r="J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</row>
    <row r="1248" spans="1:33" x14ac:dyDescent="0.2">
      <c r="A1248" t="s">
        <v>232</v>
      </c>
      <c r="B1248" t="s">
        <v>231</v>
      </c>
      <c r="C1248" t="s">
        <v>154</v>
      </c>
      <c r="D1248" t="s">
        <v>5</v>
      </c>
      <c r="E1248" t="s">
        <v>6</v>
      </c>
      <c r="F1248" t="s">
        <v>7</v>
      </c>
      <c r="G1248">
        <v>7.1</v>
      </c>
      <c r="H1248">
        <v>13.8</v>
      </c>
      <c r="I1248">
        <v>14.3</v>
      </c>
      <c r="J1248">
        <v>14.6</v>
      </c>
      <c r="K1248">
        <v>15.3</v>
      </c>
      <c r="L1248">
        <v>16.100000000000001</v>
      </c>
      <c r="M1248">
        <v>9.1999999999999993</v>
      </c>
      <c r="N1248">
        <v>11.8</v>
      </c>
      <c r="O1248">
        <v>12.8</v>
      </c>
      <c r="P1248">
        <v>13.9</v>
      </c>
      <c r="Q1248">
        <v>11.4</v>
      </c>
      <c r="R1248">
        <v>12.2</v>
      </c>
      <c r="S1248">
        <v>12.7</v>
      </c>
      <c r="T1248">
        <v>13.4</v>
      </c>
      <c r="U1248">
        <v>12.7</v>
      </c>
      <c r="V1248">
        <v>4.0999999999999996</v>
      </c>
      <c r="W1248">
        <v>0.2</v>
      </c>
      <c r="X1248">
        <v>0.2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12.8</v>
      </c>
    </row>
    <row r="1249" spans="1:33" x14ac:dyDescent="0.2">
      <c r="A1249" t="s">
        <v>232</v>
      </c>
      <c r="B1249" t="s">
        <v>231</v>
      </c>
      <c r="C1249" t="s">
        <v>154</v>
      </c>
      <c r="D1249" t="s">
        <v>5</v>
      </c>
      <c r="E1249" t="s">
        <v>8</v>
      </c>
      <c r="F1249" t="s">
        <v>9</v>
      </c>
      <c r="G1249">
        <v>0</v>
      </c>
      <c r="H1249">
        <v>0</v>
      </c>
      <c r="I1249">
        <v>0</v>
      </c>
      <c r="J1249">
        <v>0</v>
      </c>
      <c r="K1249">
        <v>0.5</v>
      </c>
      <c r="L1249">
        <v>4.5999999999999996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</row>
    <row r="1250" spans="1:33" x14ac:dyDescent="0.2">
      <c r="A1250" t="s">
        <v>232</v>
      </c>
      <c r="B1250" t="s">
        <v>231</v>
      </c>
      <c r="C1250" t="s">
        <v>154</v>
      </c>
      <c r="D1250" t="s">
        <v>10</v>
      </c>
      <c r="E1250" t="s">
        <v>6</v>
      </c>
      <c r="F1250" t="s">
        <v>11</v>
      </c>
      <c r="G1250">
        <v>0</v>
      </c>
      <c r="H1250">
        <v>0</v>
      </c>
      <c r="I1250">
        <v>0</v>
      </c>
      <c r="J1250">
        <v>0</v>
      </c>
      <c r="L1250">
        <v>0</v>
      </c>
      <c r="M1250">
        <v>0.1</v>
      </c>
      <c r="N1250">
        <v>0.1</v>
      </c>
      <c r="O1250">
        <v>0.1</v>
      </c>
      <c r="P1250">
        <v>0.1</v>
      </c>
      <c r="Q1250">
        <v>0</v>
      </c>
      <c r="R1250">
        <v>0.1</v>
      </c>
      <c r="S1250">
        <v>0.1</v>
      </c>
      <c r="T1250">
        <v>0.1</v>
      </c>
      <c r="U1250">
        <v>0.1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0.1</v>
      </c>
    </row>
    <row r="1251" spans="1:33" x14ac:dyDescent="0.2">
      <c r="A1251" t="s">
        <v>232</v>
      </c>
      <c r="B1251" t="s">
        <v>231</v>
      </c>
      <c r="C1251" t="s">
        <v>154</v>
      </c>
      <c r="D1251" t="s">
        <v>10</v>
      </c>
      <c r="E1251" t="s">
        <v>8</v>
      </c>
      <c r="F1251" t="s">
        <v>12</v>
      </c>
      <c r="G1251">
        <v>0.2</v>
      </c>
      <c r="H1251">
        <v>0.2</v>
      </c>
      <c r="I1251">
        <v>0.1</v>
      </c>
      <c r="J1251">
        <v>0.3</v>
      </c>
      <c r="L1251">
        <v>0.3</v>
      </c>
      <c r="M1251">
        <v>0</v>
      </c>
      <c r="N1251">
        <v>0</v>
      </c>
      <c r="O1251">
        <v>0</v>
      </c>
      <c r="P1251">
        <v>0.4</v>
      </c>
      <c r="Q1251">
        <v>0.4</v>
      </c>
      <c r="R1251">
        <v>0.4</v>
      </c>
      <c r="S1251">
        <v>0.4</v>
      </c>
      <c r="T1251">
        <v>0.4</v>
      </c>
      <c r="U1251">
        <v>0.4</v>
      </c>
      <c r="V1251">
        <v>0.3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0.4</v>
      </c>
    </row>
    <row r="1252" spans="1:33" x14ac:dyDescent="0.2">
      <c r="A1252" t="s">
        <v>232</v>
      </c>
      <c r="B1252" t="s">
        <v>231</v>
      </c>
      <c r="C1252" t="s">
        <v>154</v>
      </c>
      <c r="D1252" t="s">
        <v>10</v>
      </c>
      <c r="E1252" t="s">
        <v>13</v>
      </c>
      <c r="F1252" t="s">
        <v>14</v>
      </c>
      <c r="G1252">
        <v>0</v>
      </c>
      <c r="H1252">
        <v>0</v>
      </c>
      <c r="I1252">
        <v>0</v>
      </c>
      <c r="J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</row>
    <row r="1253" spans="1:33" x14ac:dyDescent="0.2">
      <c r="A1253" t="s">
        <v>232</v>
      </c>
      <c r="B1253" t="s">
        <v>231</v>
      </c>
      <c r="C1253" t="s">
        <v>154</v>
      </c>
      <c r="D1253" t="s">
        <v>15</v>
      </c>
      <c r="E1253" t="s">
        <v>6</v>
      </c>
      <c r="F1253" t="s">
        <v>16</v>
      </c>
      <c r="H1253">
        <v>0</v>
      </c>
      <c r="J1253">
        <v>0</v>
      </c>
      <c r="K1253">
        <v>0</v>
      </c>
      <c r="L1253">
        <v>0</v>
      </c>
      <c r="M1253">
        <v>0.9</v>
      </c>
      <c r="N1253">
        <v>0.9</v>
      </c>
      <c r="O1253">
        <v>1.1000000000000001</v>
      </c>
      <c r="P1253">
        <v>0</v>
      </c>
      <c r="Q1253">
        <v>1.2</v>
      </c>
      <c r="R1253">
        <v>1.4</v>
      </c>
      <c r="S1253">
        <v>1.5</v>
      </c>
      <c r="T1253">
        <v>1.6</v>
      </c>
      <c r="U1253">
        <v>1.7</v>
      </c>
      <c r="V1253">
        <v>0.2</v>
      </c>
      <c r="W1253">
        <v>0.1</v>
      </c>
      <c r="X1253">
        <v>0.3</v>
      </c>
      <c r="Y1253">
        <v>0</v>
      </c>
      <c r="Z1253">
        <v>0</v>
      </c>
      <c r="AA1253">
        <v>0</v>
      </c>
      <c r="AB1253">
        <v>0</v>
      </c>
      <c r="AC1253">
        <v>0.3</v>
      </c>
      <c r="AD1253">
        <v>0.12</v>
      </c>
      <c r="AE1253">
        <v>0.05</v>
      </c>
      <c r="AF1253">
        <v>0</v>
      </c>
      <c r="AG1253">
        <v>0.2</v>
      </c>
    </row>
    <row r="1254" spans="1:33" x14ac:dyDescent="0.2">
      <c r="A1254" t="s">
        <v>232</v>
      </c>
      <c r="B1254" t="s">
        <v>231</v>
      </c>
      <c r="C1254" t="s">
        <v>154</v>
      </c>
      <c r="D1254" t="s">
        <v>15</v>
      </c>
      <c r="E1254" t="s">
        <v>8</v>
      </c>
      <c r="F1254" t="s">
        <v>17</v>
      </c>
      <c r="H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</row>
    <row r="1255" spans="1:33" x14ac:dyDescent="0.2">
      <c r="A1255" t="s">
        <v>232</v>
      </c>
      <c r="B1255" t="s">
        <v>231</v>
      </c>
      <c r="C1255" t="s">
        <v>154</v>
      </c>
      <c r="D1255" t="s">
        <v>15</v>
      </c>
      <c r="E1255" t="s">
        <v>13</v>
      </c>
      <c r="F1255" t="s">
        <v>18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</row>
    <row r="1256" spans="1:33" x14ac:dyDescent="0.2">
      <c r="A1256" t="s">
        <v>232</v>
      </c>
      <c r="B1256" t="s">
        <v>231</v>
      </c>
      <c r="C1256" t="s">
        <v>154</v>
      </c>
      <c r="D1256" t="s">
        <v>19</v>
      </c>
      <c r="E1256" t="s">
        <v>6</v>
      </c>
      <c r="F1256" t="s">
        <v>20</v>
      </c>
      <c r="J1256">
        <v>0</v>
      </c>
      <c r="N1256">
        <v>1.5</v>
      </c>
      <c r="O1256">
        <v>1.8</v>
      </c>
      <c r="P1256">
        <v>10.199999999999999</v>
      </c>
      <c r="Q1256">
        <v>11.7</v>
      </c>
      <c r="R1256">
        <v>10.5</v>
      </c>
      <c r="S1256">
        <v>15.9</v>
      </c>
      <c r="T1256">
        <v>22.2</v>
      </c>
      <c r="U1256">
        <v>30</v>
      </c>
      <c r="V1256">
        <v>24</v>
      </c>
      <c r="W1256">
        <v>24</v>
      </c>
      <c r="X1256">
        <v>6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6.3</v>
      </c>
    </row>
    <row r="1257" spans="1:33" x14ac:dyDescent="0.2">
      <c r="A1257" t="s">
        <v>232</v>
      </c>
      <c r="B1257" t="s">
        <v>231</v>
      </c>
      <c r="C1257" t="s">
        <v>155</v>
      </c>
      <c r="D1257" t="s">
        <v>5</v>
      </c>
      <c r="E1257" t="s">
        <v>6</v>
      </c>
      <c r="F1257" t="s">
        <v>7</v>
      </c>
      <c r="G1257">
        <v>379.4</v>
      </c>
      <c r="H1257">
        <v>414</v>
      </c>
      <c r="I1257">
        <v>447.6</v>
      </c>
      <c r="J1257">
        <v>521.9</v>
      </c>
      <c r="K1257">
        <v>498</v>
      </c>
      <c r="L1257">
        <v>477.9</v>
      </c>
      <c r="M1257">
        <v>425</v>
      </c>
      <c r="N1257">
        <v>513.79999999999995</v>
      </c>
      <c r="O1257">
        <v>511.2</v>
      </c>
      <c r="P1257">
        <v>562.79999999999995</v>
      </c>
      <c r="Q1257">
        <v>737.4</v>
      </c>
      <c r="R1257">
        <v>529.20000000000005</v>
      </c>
      <c r="S1257">
        <v>476.2</v>
      </c>
      <c r="T1257">
        <v>423.4</v>
      </c>
      <c r="U1257">
        <v>370.4</v>
      </c>
      <c r="V1257">
        <v>317.5</v>
      </c>
      <c r="W1257">
        <v>291</v>
      </c>
      <c r="X1257">
        <v>264.60000000000002</v>
      </c>
      <c r="Y1257">
        <v>132.30000000000001</v>
      </c>
      <c r="Z1257">
        <v>79.400000000000006</v>
      </c>
      <c r="AA1257">
        <v>52.9</v>
      </c>
      <c r="AB1257">
        <v>26.5</v>
      </c>
      <c r="AC1257">
        <v>0</v>
      </c>
      <c r="AD1257">
        <v>0</v>
      </c>
      <c r="AE1257">
        <v>0</v>
      </c>
      <c r="AF1257">
        <v>0</v>
      </c>
      <c r="AG1257">
        <v>529.29999999999995</v>
      </c>
    </row>
    <row r="1258" spans="1:33" x14ac:dyDescent="0.2">
      <c r="A1258" t="s">
        <v>232</v>
      </c>
      <c r="B1258" t="s">
        <v>231</v>
      </c>
      <c r="C1258" t="s">
        <v>155</v>
      </c>
      <c r="D1258" t="s">
        <v>5</v>
      </c>
      <c r="E1258" t="s">
        <v>8</v>
      </c>
      <c r="F1258" t="s">
        <v>9</v>
      </c>
      <c r="G1258">
        <v>353</v>
      </c>
      <c r="H1258">
        <v>392.9</v>
      </c>
      <c r="I1258">
        <v>365.5</v>
      </c>
      <c r="J1258">
        <v>465.2</v>
      </c>
      <c r="K1258">
        <v>520.70000000000005</v>
      </c>
      <c r="L1258">
        <v>536</v>
      </c>
      <c r="M1258">
        <v>170.4</v>
      </c>
      <c r="N1258">
        <v>147.80000000000001</v>
      </c>
      <c r="O1258">
        <v>34</v>
      </c>
      <c r="P1258">
        <v>44.4</v>
      </c>
      <c r="Q1258">
        <v>51.3</v>
      </c>
      <c r="R1258">
        <v>49</v>
      </c>
      <c r="S1258">
        <v>44.2</v>
      </c>
      <c r="T1258">
        <v>39.4</v>
      </c>
      <c r="U1258">
        <v>34.6</v>
      </c>
      <c r="V1258">
        <v>29.8</v>
      </c>
      <c r="W1258">
        <v>26.9</v>
      </c>
      <c r="X1258">
        <v>25</v>
      </c>
      <c r="Y1258">
        <v>12.3</v>
      </c>
      <c r="Z1258">
        <v>7.4</v>
      </c>
      <c r="AA1258">
        <v>4.9000000000000004</v>
      </c>
      <c r="AB1258">
        <v>2.5</v>
      </c>
      <c r="AC1258">
        <v>0</v>
      </c>
      <c r="AD1258">
        <v>0</v>
      </c>
      <c r="AE1258">
        <v>0</v>
      </c>
      <c r="AF1258">
        <v>0</v>
      </c>
      <c r="AG1258">
        <v>75.400000000000006</v>
      </c>
    </row>
    <row r="1259" spans="1:33" x14ac:dyDescent="0.2">
      <c r="A1259" t="s">
        <v>232</v>
      </c>
      <c r="B1259" t="s">
        <v>231</v>
      </c>
      <c r="C1259" t="s">
        <v>155</v>
      </c>
      <c r="D1259" t="s">
        <v>10</v>
      </c>
      <c r="E1259" t="s">
        <v>6</v>
      </c>
      <c r="F1259" t="s">
        <v>11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</row>
    <row r="1260" spans="1:33" x14ac:dyDescent="0.2">
      <c r="A1260" t="s">
        <v>232</v>
      </c>
      <c r="B1260" t="s">
        <v>231</v>
      </c>
      <c r="C1260" t="s">
        <v>155</v>
      </c>
      <c r="D1260" t="s">
        <v>10</v>
      </c>
      <c r="E1260" t="s">
        <v>8</v>
      </c>
      <c r="F1260" t="s">
        <v>12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</row>
    <row r="1261" spans="1:33" x14ac:dyDescent="0.2">
      <c r="A1261" t="s">
        <v>232</v>
      </c>
      <c r="B1261" t="s">
        <v>231</v>
      </c>
      <c r="C1261" t="s">
        <v>155</v>
      </c>
      <c r="D1261" t="s">
        <v>10</v>
      </c>
      <c r="E1261" t="s">
        <v>13</v>
      </c>
      <c r="F1261" t="s">
        <v>14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</row>
    <row r="1262" spans="1:33" x14ac:dyDescent="0.2">
      <c r="A1262" t="s">
        <v>232</v>
      </c>
      <c r="B1262" t="s">
        <v>231</v>
      </c>
      <c r="C1262" t="s">
        <v>155</v>
      </c>
      <c r="D1262" t="s">
        <v>15</v>
      </c>
      <c r="E1262" t="s">
        <v>6</v>
      </c>
      <c r="F1262" t="s">
        <v>16</v>
      </c>
      <c r="H1262">
        <v>30.5</v>
      </c>
      <c r="I1262">
        <v>37.1</v>
      </c>
      <c r="J1262">
        <v>42.1</v>
      </c>
      <c r="K1262">
        <v>45</v>
      </c>
      <c r="L1262">
        <v>46.9</v>
      </c>
      <c r="M1262">
        <v>50.1</v>
      </c>
      <c r="N1262">
        <v>55.8</v>
      </c>
      <c r="O1262">
        <v>61.2</v>
      </c>
      <c r="P1262">
        <v>86.2</v>
      </c>
      <c r="Q1262">
        <v>68.099999999999994</v>
      </c>
      <c r="R1262">
        <v>92.8</v>
      </c>
      <c r="S1262">
        <v>105.4</v>
      </c>
      <c r="T1262">
        <v>174.7</v>
      </c>
      <c r="U1262">
        <v>219.2</v>
      </c>
      <c r="V1262">
        <v>264.7</v>
      </c>
      <c r="W1262">
        <v>327.39999999999998</v>
      </c>
      <c r="X1262">
        <v>369.8</v>
      </c>
      <c r="Y1262">
        <v>396.5</v>
      </c>
      <c r="Z1262">
        <v>426</v>
      </c>
      <c r="AA1262">
        <v>502.9</v>
      </c>
      <c r="AB1262">
        <v>530.5</v>
      </c>
      <c r="AC1262">
        <v>583.6</v>
      </c>
      <c r="AD1262">
        <v>641.79999999999995</v>
      </c>
      <c r="AE1262">
        <v>692.62</v>
      </c>
      <c r="AF1262">
        <v>539.4</v>
      </c>
      <c r="AG1262">
        <v>557.1</v>
      </c>
    </row>
    <row r="1263" spans="1:33" x14ac:dyDescent="0.2">
      <c r="A1263" t="s">
        <v>232</v>
      </c>
      <c r="B1263" t="s">
        <v>231</v>
      </c>
      <c r="C1263" t="s">
        <v>155</v>
      </c>
      <c r="D1263" t="s">
        <v>15</v>
      </c>
      <c r="E1263" t="s">
        <v>8</v>
      </c>
      <c r="F1263" t="s">
        <v>17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</row>
    <row r="1264" spans="1:33" x14ac:dyDescent="0.2">
      <c r="A1264" t="s">
        <v>232</v>
      </c>
      <c r="B1264" t="s">
        <v>231</v>
      </c>
      <c r="C1264" t="s">
        <v>155</v>
      </c>
      <c r="D1264" t="s">
        <v>15</v>
      </c>
      <c r="E1264" t="s">
        <v>13</v>
      </c>
      <c r="F1264" t="s">
        <v>18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</row>
    <row r="1265" spans="1:33" x14ac:dyDescent="0.2">
      <c r="A1265" t="s">
        <v>232</v>
      </c>
      <c r="B1265" t="s">
        <v>231</v>
      </c>
      <c r="C1265" t="s">
        <v>155</v>
      </c>
      <c r="D1265" t="s">
        <v>19</v>
      </c>
      <c r="E1265" t="s">
        <v>6</v>
      </c>
      <c r="F1265" t="s">
        <v>20</v>
      </c>
      <c r="J1265">
        <v>0</v>
      </c>
      <c r="N1265">
        <v>0</v>
      </c>
      <c r="O1265">
        <v>9.6</v>
      </c>
      <c r="P1265">
        <v>19.2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7.2</v>
      </c>
    </row>
    <row r="1266" spans="1:33" x14ac:dyDescent="0.2">
      <c r="A1266" t="s">
        <v>232</v>
      </c>
      <c r="B1266" t="s">
        <v>231</v>
      </c>
      <c r="C1266" t="s">
        <v>156</v>
      </c>
      <c r="D1266" t="s">
        <v>5</v>
      </c>
      <c r="E1266" t="s">
        <v>6</v>
      </c>
      <c r="F1266" t="s">
        <v>7</v>
      </c>
      <c r="G1266">
        <v>40.200000000000003</v>
      </c>
      <c r="H1266">
        <v>88.2</v>
      </c>
      <c r="L1266">
        <v>185.3</v>
      </c>
      <c r="M1266">
        <v>262.89999999999998</v>
      </c>
      <c r="N1266">
        <v>280.39999999999998</v>
      </c>
      <c r="O1266">
        <v>293.60000000000002</v>
      </c>
      <c r="P1266">
        <v>187.7</v>
      </c>
      <c r="Q1266">
        <v>131.5</v>
      </c>
      <c r="R1266">
        <v>88.9</v>
      </c>
      <c r="S1266">
        <v>215.5</v>
      </c>
      <c r="T1266">
        <v>131.19999999999999</v>
      </c>
      <c r="U1266">
        <v>71.5</v>
      </c>
      <c r="V1266">
        <v>148.19999999999999</v>
      </c>
      <c r="W1266">
        <v>98.8</v>
      </c>
      <c r="X1266">
        <v>98.9</v>
      </c>
      <c r="Y1266">
        <v>54</v>
      </c>
      <c r="Z1266">
        <v>26.5</v>
      </c>
      <c r="AA1266">
        <v>13.9</v>
      </c>
      <c r="AB1266">
        <v>10.3</v>
      </c>
      <c r="AC1266">
        <v>0</v>
      </c>
      <c r="AD1266">
        <v>0</v>
      </c>
      <c r="AE1266">
        <v>0</v>
      </c>
      <c r="AF1266">
        <v>0</v>
      </c>
      <c r="AG1266">
        <v>253.9</v>
      </c>
    </row>
    <row r="1267" spans="1:33" x14ac:dyDescent="0.2">
      <c r="A1267" t="s">
        <v>232</v>
      </c>
      <c r="B1267" t="s">
        <v>231</v>
      </c>
      <c r="C1267" t="s">
        <v>156</v>
      </c>
      <c r="D1267" t="s">
        <v>5</v>
      </c>
      <c r="E1267" t="s">
        <v>8</v>
      </c>
      <c r="F1267" t="s">
        <v>9</v>
      </c>
      <c r="G1267">
        <v>0.5</v>
      </c>
      <c r="L1267">
        <v>0.5</v>
      </c>
      <c r="M1267">
        <v>0.5</v>
      </c>
      <c r="N1267">
        <v>0.5</v>
      </c>
      <c r="O1267">
        <v>0.5</v>
      </c>
      <c r="P1267">
        <v>0</v>
      </c>
      <c r="Q1267">
        <v>0</v>
      </c>
      <c r="R1267">
        <v>10.7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0.3</v>
      </c>
    </row>
    <row r="1268" spans="1:33" x14ac:dyDescent="0.2">
      <c r="A1268" t="s">
        <v>232</v>
      </c>
      <c r="B1268" t="s">
        <v>231</v>
      </c>
      <c r="C1268" t="s">
        <v>156</v>
      </c>
      <c r="D1268" t="s">
        <v>10</v>
      </c>
      <c r="E1268" t="s">
        <v>6</v>
      </c>
      <c r="F1268" t="s">
        <v>11</v>
      </c>
      <c r="H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</row>
    <row r="1269" spans="1:33" x14ac:dyDescent="0.2">
      <c r="A1269" t="s">
        <v>232</v>
      </c>
      <c r="B1269" t="s">
        <v>231</v>
      </c>
      <c r="C1269" t="s">
        <v>156</v>
      </c>
      <c r="D1269" t="s">
        <v>10</v>
      </c>
      <c r="E1269" t="s">
        <v>8</v>
      </c>
      <c r="F1269" t="s">
        <v>12</v>
      </c>
      <c r="H1269">
        <v>1</v>
      </c>
      <c r="L1269">
        <v>1</v>
      </c>
      <c r="M1269">
        <v>1</v>
      </c>
      <c r="N1269">
        <v>1</v>
      </c>
      <c r="O1269">
        <v>1.1000000000000001</v>
      </c>
      <c r="P1269">
        <v>37.1</v>
      </c>
      <c r="Q1269">
        <v>0.3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0.1</v>
      </c>
    </row>
    <row r="1270" spans="1:33" x14ac:dyDescent="0.2">
      <c r="A1270" t="s">
        <v>232</v>
      </c>
      <c r="B1270" t="s">
        <v>231</v>
      </c>
      <c r="C1270" t="s">
        <v>156</v>
      </c>
      <c r="D1270" t="s">
        <v>10</v>
      </c>
      <c r="E1270" t="s">
        <v>13</v>
      </c>
      <c r="F1270" t="s">
        <v>14</v>
      </c>
      <c r="H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</row>
    <row r="1271" spans="1:33" x14ac:dyDescent="0.2">
      <c r="A1271" t="s">
        <v>232</v>
      </c>
      <c r="B1271" t="s">
        <v>231</v>
      </c>
      <c r="C1271" t="s">
        <v>156</v>
      </c>
      <c r="D1271" t="s">
        <v>15</v>
      </c>
      <c r="E1271" t="s">
        <v>6</v>
      </c>
      <c r="F1271" t="s">
        <v>16</v>
      </c>
      <c r="H1271">
        <v>0.7</v>
      </c>
      <c r="L1271">
        <v>1.5</v>
      </c>
      <c r="M1271">
        <v>1.7</v>
      </c>
      <c r="N1271">
        <v>2.2000000000000002</v>
      </c>
      <c r="O1271">
        <v>2.2999999999999998</v>
      </c>
      <c r="P1271">
        <v>0.4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5.4</v>
      </c>
      <c r="Y1271">
        <v>5.8</v>
      </c>
      <c r="Z1271">
        <v>7.7</v>
      </c>
      <c r="AA1271">
        <v>8.4</v>
      </c>
      <c r="AB1271">
        <v>1.4</v>
      </c>
      <c r="AC1271">
        <v>2</v>
      </c>
      <c r="AD1271">
        <v>9.9700000000000006</v>
      </c>
      <c r="AE1271">
        <v>9.4499999999999993</v>
      </c>
      <c r="AF1271">
        <v>1.64</v>
      </c>
      <c r="AG1271">
        <v>1.7</v>
      </c>
    </row>
    <row r="1272" spans="1:33" x14ac:dyDescent="0.2">
      <c r="A1272" t="s">
        <v>232</v>
      </c>
      <c r="B1272" t="s">
        <v>231</v>
      </c>
      <c r="C1272" t="s">
        <v>156</v>
      </c>
      <c r="D1272" t="s">
        <v>15</v>
      </c>
      <c r="E1272" t="s">
        <v>8</v>
      </c>
      <c r="F1272" t="s">
        <v>17</v>
      </c>
      <c r="H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</row>
    <row r="1273" spans="1:33" x14ac:dyDescent="0.2">
      <c r="A1273" t="s">
        <v>232</v>
      </c>
      <c r="B1273" t="s">
        <v>231</v>
      </c>
      <c r="C1273" t="s">
        <v>156</v>
      </c>
      <c r="D1273" t="s">
        <v>15</v>
      </c>
      <c r="E1273" t="s">
        <v>13</v>
      </c>
      <c r="F1273" t="s">
        <v>18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</row>
    <row r="1274" spans="1:33" x14ac:dyDescent="0.2">
      <c r="A1274" t="s">
        <v>232</v>
      </c>
      <c r="B1274" t="s">
        <v>231</v>
      </c>
      <c r="C1274" t="s">
        <v>156</v>
      </c>
      <c r="D1274" t="s">
        <v>19</v>
      </c>
      <c r="E1274" t="s">
        <v>6</v>
      </c>
      <c r="F1274" t="s">
        <v>20</v>
      </c>
      <c r="J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</row>
    <row r="1275" spans="1:33" x14ac:dyDescent="0.2">
      <c r="A1275" t="s">
        <v>232</v>
      </c>
      <c r="B1275" t="s">
        <v>231</v>
      </c>
      <c r="C1275" t="s">
        <v>157</v>
      </c>
      <c r="D1275" t="s">
        <v>5</v>
      </c>
      <c r="E1275" t="s">
        <v>6</v>
      </c>
      <c r="F1275" t="s">
        <v>7</v>
      </c>
      <c r="G1275">
        <v>322.8</v>
      </c>
      <c r="H1275">
        <v>531.4</v>
      </c>
      <c r="J1275">
        <v>416.2</v>
      </c>
      <c r="K1275">
        <v>304.60000000000002</v>
      </c>
      <c r="L1275">
        <v>223</v>
      </c>
      <c r="M1275">
        <v>311.8</v>
      </c>
      <c r="N1275">
        <v>232</v>
      </c>
      <c r="O1275">
        <v>172.1</v>
      </c>
      <c r="P1275">
        <v>193.1</v>
      </c>
      <c r="Q1275">
        <v>194</v>
      </c>
      <c r="R1275">
        <v>111.4</v>
      </c>
      <c r="S1275">
        <v>106.8</v>
      </c>
      <c r="T1275">
        <v>102.3</v>
      </c>
      <c r="U1275">
        <v>75.2</v>
      </c>
      <c r="V1275">
        <v>111.4</v>
      </c>
      <c r="W1275">
        <v>90.9</v>
      </c>
      <c r="X1275">
        <v>97.6</v>
      </c>
      <c r="Y1275">
        <v>81.900000000000006</v>
      </c>
      <c r="Z1275">
        <v>29.3</v>
      </c>
      <c r="AA1275">
        <v>26.4</v>
      </c>
      <c r="AB1275">
        <v>6.4</v>
      </c>
      <c r="AC1275">
        <v>0</v>
      </c>
      <c r="AD1275">
        <v>0</v>
      </c>
      <c r="AE1275">
        <v>0</v>
      </c>
      <c r="AF1275">
        <v>0</v>
      </c>
      <c r="AG1275">
        <v>199.1</v>
      </c>
    </row>
    <row r="1276" spans="1:33" x14ac:dyDescent="0.2">
      <c r="A1276" t="s">
        <v>232</v>
      </c>
      <c r="B1276" t="s">
        <v>231</v>
      </c>
      <c r="C1276" t="s">
        <v>157</v>
      </c>
      <c r="D1276" t="s">
        <v>5</v>
      </c>
      <c r="E1276" t="s">
        <v>8</v>
      </c>
      <c r="F1276" t="s">
        <v>9</v>
      </c>
      <c r="G1276">
        <v>29.8</v>
      </c>
      <c r="J1276">
        <v>9.5</v>
      </c>
      <c r="K1276">
        <v>3.3</v>
      </c>
      <c r="L1276">
        <v>4.5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</row>
    <row r="1277" spans="1:33" x14ac:dyDescent="0.2">
      <c r="A1277" t="s">
        <v>232</v>
      </c>
      <c r="B1277" t="s">
        <v>231</v>
      </c>
      <c r="C1277" t="s">
        <v>157</v>
      </c>
      <c r="D1277" t="s">
        <v>10</v>
      </c>
      <c r="E1277" t="s">
        <v>6</v>
      </c>
      <c r="F1277" t="s">
        <v>11</v>
      </c>
      <c r="H1277">
        <v>0</v>
      </c>
      <c r="J1277">
        <v>0</v>
      </c>
      <c r="L1277">
        <v>0</v>
      </c>
      <c r="M1277">
        <v>0.7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</row>
    <row r="1278" spans="1:33" x14ac:dyDescent="0.2">
      <c r="A1278" t="s">
        <v>232</v>
      </c>
      <c r="B1278" t="s">
        <v>231</v>
      </c>
      <c r="C1278" t="s">
        <v>157</v>
      </c>
      <c r="D1278" t="s">
        <v>10</v>
      </c>
      <c r="E1278" t="s">
        <v>8</v>
      </c>
      <c r="F1278" t="s">
        <v>12</v>
      </c>
      <c r="H1278">
        <v>27.5</v>
      </c>
      <c r="J1278">
        <v>27.5</v>
      </c>
      <c r="K1278">
        <v>5.8</v>
      </c>
      <c r="L1278">
        <v>0.1</v>
      </c>
      <c r="M1278">
        <v>5.5</v>
      </c>
      <c r="N1278">
        <v>9.1999999999999993</v>
      </c>
      <c r="O1278">
        <v>0.4</v>
      </c>
      <c r="P1278">
        <v>0.4</v>
      </c>
      <c r="Q1278">
        <v>0.3</v>
      </c>
      <c r="R1278">
        <v>0.2</v>
      </c>
      <c r="S1278">
        <v>0.6</v>
      </c>
      <c r="T1278">
        <v>0.3</v>
      </c>
      <c r="U1278">
        <v>0.4</v>
      </c>
      <c r="V1278">
        <v>0.3</v>
      </c>
      <c r="W1278">
        <v>0.3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0.4</v>
      </c>
    </row>
    <row r="1279" spans="1:33" x14ac:dyDescent="0.2">
      <c r="A1279" t="s">
        <v>232</v>
      </c>
      <c r="B1279" t="s">
        <v>231</v>
      </c>
      <c r="C1279" t="s">
        <v>157</v>
      </c>
      <c r="D1279" t="s">
        <v>10</v>
      </c>
      <c r="E1279" t="s">
        <v>13</v>
      </c>
      <c r="F1279" t="s">
        <v>14</v>
      </c>
      <c r="H1279">
        <v>0.8</v>
      </c>
      <c r="J1279">
        <v>0</v>
      </c>
      <c r="K1279">
        <v>0.5</v>
      </c>
      <c r="L1279">
        <v>0.1</v>
      </c>
      <c r="M1279">
        <v>0.1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</row>
    <row r="1280" spans="1:33" x14ac:dyDescent="0.2">
      <c r="A1280" t="s">
        <v>232</v>
      </c>
      <c r="B1280" t="s">
        <v>231</v>
      </c>
      <c r="C1280" t="s">
        <v>157</v>
      </c>
      <c r="D1280" t="s">
        <v>15</v>
      </c>
      <c r="E1280" t="s">
        <v>6</v>
      </c>
      <c r="F1280" t="s">
        <v>16</v>
      </c>
      <c r="H1280">
        <v>8.3000000000000007</v>
      </c>
      <c r="J1280">
        <v>8.3000000000000007</v>
      </c>
      <c r="K1280">
        <v>4.8</v>
      </c>
      <c r="L1280">
        <v>7.6</v>
      </c>
      <c r="M1280">
        <v>8.5</v>
      </c>
      <c r="N1280">
        <v>2.2999999999999998</v>
      </c>
      <c r="O1280">
        <v>11.9</v>
      </c>
      <c r="P1280">
        <v>13.6</v>
      </c>
      <c r="Q1280">
        <v>13.3</v>
      </c>
      <c r="R1280">
        <v>9.8000000000000007</v>
      </c>
      <c r="S1280">
        <v>10.1</v>
      </c>
      <c r="T1280">
        <v>11.6</v>
      </c>
      <c r="U1280">
        <v>7.6</v>
      </c>
      <c r="V1280">
        <v>9</v>
      </c>
      <c r="W1280">
        <v>13</v>
      </c>
      <c r="X1280">
        <v>12.9</v>
      </c>
      <c r="Y1280">
        <v>15.7</v>
      </c>
      <c r="Z1280">
        <v>18</v>
      </c>
      <c r="AA1280">
        <v>19.100000000000001</v>
      </c>
      <c r="AB1280">
        <v>22</v>
      </c>
      <c r="AC1280">
        <v>24.7</v>
      </c>
      <c r="AD1280">
        <v>17.62</v>
      </c>
      <c r="AE1280">
        <v>28.05</v>
      </c>
      <c r="AF1280">
        <v>15.47</v>
      </c>
      <c r="AG1280">
        <v>23.4</v>
      </c>
    </row>
    <row r="1281" spans="1:33" x14ac:dyDescent="0.2">
      <c r="A1281" t="s">
        <v>232</v>
      </c>
      <c r="B1281" t="s">
        <v>231</v>
      </c>
      <c r="C1281" t="s">
        <v>157</v>
      </c>
      <c r="D1281" t="s">
        <v>15</v>
      </c>
      <c r="E1281" t="s">
        <v>8</v>
      </c>
      <c r="F1281" t="s">
        <v>17</v>
      </c>
      <c r="H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</row>
    <row r="1282" spans="1:33" x14ac:dyDescent="0.2">
      <c r="A1282" t="s">
        <v>232</v>
      </c>
      <c r="B1282" t="s">
        <v>231</v>
      </c>
      <c r="C1282" t="s">
        <v>157</v>
      </c>
      <c r="D1282" t="s">
        <v>15</v>
      </c>
      <c r="E1282" t="s">
        <v>13</v>
      </c>
      <c r="F1282" t="s">
        <v>18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</row>
    <row r="1283" spans="1:33" x14ac:dyDescent="0.2">
      <c r="A1283" t="s">
        <v>232</v>
      </c>
      <c r="B1283" t="s">
        <v>231</v>
      </c>
      <c r="C1283" t="s">
        <v>157</v>
      </c>
      <c r="D1283" t="s">
        <v>19</v>
      </c>
      <c r="E1283" t="s">
        <v>6</v>
      </c>
      <c r="F1283" t="s">
        <v>20</v>
      </c>
      <c r="J1283">
        <v>3.3</v>
      </c>
      <c r="K1283">
        <v>7.8</v>
      </c>
      <c r="L1283">
        <v>5.8</v>
      </c>
      <c r="M1283">
        <v>13.8</v>
      </c>
      <c r="N1283">
        <v>14.9</v>
      </c>
      <c r="O1283">
        <v>2.7</v>
      </c>
      <c r="P1283">
        <v>16.399999999999999</v>
      </c>
      <c r="Q1283">
        <v>10.8</v>
      </c>
      <c r="R1283">
        <v>21.7</v>
      </c>
      <c r="S1283">
        <v>23.8</v>
      </c>
      <c r="T1283">
        <v>37.799999999999997</v>
      </c>
      <c r="U1283">
        <v>17.7</v>
      </c>
      <c r="V1283">
        <v>8.6999999999999993</v>
      </c>
      <c r="W1283">
        <v>11.1</v>
      </c>
      <c r="X1283">
        <v>8.6</v>
      </c>
      <c r="Y1283">
        <v>8.5</v>
      </c>
      <c r="Z1283">
        <v>8.4</v>
      </c>
      <c r="AA1283">
        <v>8.4</v>
      </c>
      <c r="AB1283">
        <v>8.4</v>
      </c>
      <c r="AC1283">
        <v>5.9</v>
      </c>
      <c r="AD1283">
        <v>6</v>
      </c>
      <c r="AE1283">
        <v>6</v>
      </c>
      <c r="AF1283">
        <v>0</v>
      </c>
      <c r="AG1283">
        <v>11.2</v>
      </c>
    </row>
    <row r="1284" spans="1:33" x14ac:dyDescent="0.2">
      <c r="A1284" t="s">
        <v>232</v>
      </c>
      <c r="B1284" t="s">
        <v>231</v>
      </c>
      <c r="C1284" t="s">
        <v>158</v>
      </c>
      <c r="D1284" t="s">
        <v>5</v>
      </c>
      <c r="E1284" t="s">
        <v>6</v>
      </c>
      <c r="F1284" t="s">
        <v>7</v>
      </c>
      <c r="G1284">
        <v>0</v>
      </c>
      <c r="H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0.3</v>
      </c>
      <c r="AA1284">
        <v>0.7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</row>
    <row r="1285" spans="1:33" x14ac:dyDescent="0.2">
      <c r="A1285" t="s">
        <v>232</v>
      </c>
      <c r="B1285" t="s">
        <v>231</v>
      </c>
      <c r="C1285" t="s">
        <v>158</v>
      </c>
      <c r="D1285" t="s">
        <v>5</v>
      </c>
      <c r="E1285" t="s">
        <v>8</v>
      </c>
      <c r="F1285" t="s">
        <v>9</v>
      </c>
      <c r="G1285">
        <v>0</v>
      </c>
      <c r="H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</row>
    <row r="1286" spans="1:33" x14ac:dyDescent="0.2">
      <c r="A1286" t="s">
        <v>232</v>
      </c>
      <c r="B1286" t="s">
        <v>231</v>
      </c>
      <c r="C1286" t="s">
        <v>158</v>
      </c>
      <c r="D1286" t="s">
        <v>10</v>
      </c>
      <c r="E1286" t="s">
        <v>6</v>
      </c>
      <c r="F1286" t="s">
        <v>11</v>
      </c>
      <c r="H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</row>
    <row r="1287" spans="1:33" x14ac:dyDescent="0.2">
      <c r="A1287" t="s">
        <v>232</v>
      </c>
      <c r="B1287" t="s">
        <v>231</v>
      </c>
      <c r="C1287" t="s">
        <v>158</v>
      </c>
      <c r="D1287" t="s">
        <v>10</v>
      </c>
      <c r="E1287" t="s">
        <v>8</v>
      </c>
      <c r="F1287" t="s">
        <v>12</v>
      </c>
      <c r="H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</row>
    <row r="1288" spans="1:33" x14ac:dyDescent="0.2">
      <c r="A1288" t="s">
        <v>232</v>
      </c>
      <c r="B1288" t="s">
        <v>231</v>
      </c>
      <c r="C1288" t="s">
        <v>158</v>
      </c>
      <c r="D1288" t="s">
        <v>10</v>
      </c>
      <c r="E1288" t="s">
        <v>13</v>
      </c>
      <c r="F1288" t="s">
        <v>14</v>
      </c>
      <c r="H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</row>
    <row r="1289" spans="1:33" x14ac:dyDescent="0.2">
      <c r="A1289" t="s">
        <v>232</v>
      </c>
      <c r="B1289" t="s">
        <v>231</v>
      </c>
      <c r="C1289" t="s">
        <v>158</v>
      </c>
      <c r="D1289" t="s">
        <v>15</v>
      </c>
      <c r="E1289" t="s">
        <v>6</v>
      </c>
      <c r="F1289" t="s">
        <v>16</v>
      </c>
      <c r="H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0.1</v>
      </c>
      <c r="Z1289">
        <v>0.3</v>
      </c>
      <c r="AA1289">
        <v>0.3</v>
      </c>
      <c r="AB1289">
        <v>0.1</v>
      </c>
      <c r="AC1289">
        <v>0.5</v>
      </c>
      <c r="AD1289">
        <v>0.08</v>
      </c>
      <c r="AE1289">
        <v>0.06</v>
      </c>
      <c r="AF1289">
        <v>0.06</v>
      </c>
      <c r="AG1289">
        <v>0.3</v>
      </c>
    </row>
    <row r="1290" spans="1:33" x14ac:dyDescent="0.2">
      <c r="A1290" t="s">
        <v>232</v>
      </c>
      <c r="B1290" t="s">
        <v>231</v>
      </c>
      <c r="C1290" t="s">
        <v>158</v>
      </c>
      <c r="D1290" t="s">
        <v>15</v>
      </c>
      <c r="E1290" t="s">
        <v>8</v>
      </c>
      <c r="F1290" t="s">
        <v>17</v>
      </c>
      <c r="H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</row>
    <row r="1291" spans="1:33" x14ac:dyDescent="0.2">
      <c r="A1291" t="s">
        <v>232</v>
      </c>
      <c r="B1291" t="s">
        <v>231</v>
      </c>
      <c r="C1291" t="s">
        <v>158</v>
      </c>
      <c r="D1291" t="s">
        <v>15</v>
      </c>
      <c r="E1291" t="s">
        <v>13</v>
      </c>
      <c r="F1291" t="s">
        <v>18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</row>
    <row r="1292" spans="1:33" x14ac:dyDescent="0.2">
      <c r="A1292" t="s">
        <v>232</v>
      </c>
      <c r="B1292" t="s">
        <v>231</v>
      </c>
      <c r="C1292" t="s">
        <v>158</v>
      </c>
      <c r="D1292" t="s">
        <v>19</v>
      </c>
      <c r="E1292" t="s">
        <v>6</v>
      </c>
      <c r="F1292" t="s">
        <v>20</v>
      </c>
      <c r="J1292">
        <v>0</v>
      </c>
      <c r="N1292">
        <v>0.5</v>
      </c>
      <c r="O1292">
        <v>0</v>
      </c>
      <c r="P1292">
        <v>0.4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0.2</v>
      </c>
    </row>
    <row r="1293" spans="1:33" x14ac:dyDescent="0.2">
      <c r="A1293" t="s">
        <v>232</v>
      </c>
      <c r="B1293" t="s">
        <v>231</v>
      </c>
      <c r="C1293" t="s">
        <v>159</v>
      </c>
      <c r="D1293" t="s">
        <v>5</v>
      </c>
      <c r="E1293" t="s">
        <v>6</v>
      </c>
      <c r="F1293" t="s">
        <v>7</v>
      </c>
      <c r="G1293">
        <v>4269.3999999999996</v>
      </c>
      <c r="H1293">
        <v>3450.6</v>
      </c>
      <c r="I1293">
        <v>3343.1</v>
      </c>
      <c r="J1293">
        <v>3786.5</v>
      </c>
      <c r="K1293">
        <v>4070.8</v>
      </c>
      <c r="L1293">
        <v>3624.1</v>
      </c>
      <c r="M1293">
        <v>3092.9</v>
      </c>
      <c r="N1293">
        <v>3220</v>
      </c>
      <c r="O1293">
        <v>3040.9</v>
      </c>
      <c r="P1293">
        <v>3703.9</v>
      </c>
      <c r="Q1293">
        <v>3213.9</v>
      </c>
      <c r="R1293">
        <v>1922.1</v>
      </c>
      <c r="S1293">
        <v>2705.9</v>
      </c>
      <c r="T1293">
        <v>2546.1999999999998</v>
      </c>
      <c r="U1293">
        <v>1552.8</v>
      </c>
      <c r="V1293">
        <v>1313.5</v>
      </c>
      <c r="W1293">
        <v>2944.6</v>
      </c>
      <c r="X1293">
        <v>1841.8</v>
      </c>
      <c r="Y1293">
        <v>2641.8</v>
      </c>
      <c r="Z1293">
        <v>-114.4</v>
      </c>
      <c r="AA1293">
        <v>-15</v>
      </c>
      <c r="AB1293">
        <v>-50.9</v>
      </c>
      <c r="AC1293">
        <v>0</v>
      </c>
      <c r="AD1293">
        <v>0</v>
      </c>
      <c r="AE1293">
        <v>0</v>
      </c>
      <c r="AG1293">
        <v>3322.4</v>
      </c>
    </row>
    <row r="1294" spans="1:33" x14ac:dyDescent="0.2">
      <c r="A1294" t="s">
        <v>232</v>
      </c>
      <c r="B1294" t="s">
        <v>231</v>
      </c>
      <c r="C1294" t="s">
        <v>159</v>
      </c>
      <c r="D1294" t="s">
        <v>5</v>
      </c>
      <c r="E1294" t="s">
        <v>8</v>
      </c>
      <c r="F1294" t="s">
        <v>9</v>
      </c>
      <c r="G1294">
        <v>324</v>
      </c>
      <c r="H1294">
        <v>282</v>
      </c>
      <c r="I1294">
        <v>166</v>
      </c>
      <c r="J1294">
        <v>243.9</v>
      </c>
      <c r="K1294">
        <v>302</v>
      </c>
      <c r="L1294">
        <v>50.1</v>
      </c>
      <c r="M1294">
        <v>40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G1294">
        <v>0</v>
      </c>
    </row>
    <row r="1295" spans="1:33" x14ac:dyDescent="0.2">
      <c r="A1295" t="s">
        <v>232</v>
      </c>
      <c r="B1295" t="s">
        <v>231</v>
      </c>
      <c r="C1295" t="s">
        <v>159</v>
      </c>
      <c r="D1295" t="s">
        <v>10</v>
      </c>
      <c r="E1295" t="s">
        <v>6</v>
      </c>
      <c r="F1295" t="s">
        <v>11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81.7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G1295">
        <v>27.2</v>
      </c>
    </row>
    <row r="1296" spans="1:33" x14ac:dyDescent="0.2">
      <c r="A1296" t="s">
        <v>232</v>
      </c>
      <c r="B1296" t="s">
        <v>231</v>
      </c>
      <c r="C1296" t="s">
        <v>159</v>
      </c>
      <c r="D1296" t="s">
        <v>10</v>
      </c>
      <c r="E1296" t="s">
        <v>8</v>
      </c>
      <c r="F1296" t="s">
        <v>12</v>
      </c>
      <c r="H1296">
        <v>62</v>
      </c>
      <c r="I1296">
        <v>1119.5</v>
      </c>
      <c r="J1296">
        <v>0</v>
      </c>
      <c r="K1296">
        <v>79</v>
      </c>
      <c r="L1296">
        <v>15.1</v>
      </c>
      <c r="M1296">
        <v>22</v>
      </c>
      <c r="N1296">
        <v>1707.8</v>
      </c>
      <c r="O1296">
        <v>1.1000000000000001</v>
      </c>
      <c r="P1296">
        <v>9.1999999999999993</v>
      </c>
      <c r="Q1296">
        <v>0</v>
      </c>
      <c r="R1296">
        <v>3321.5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-140.30000000000001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G1296">
        <v>1107.2</v>
      </c>
    </row>
    <row r="1297" spans="1:33" x14ac:dyDescent="0.2">
      <c r="A1297" t="s">
        <v>232</v>
      </c>
      <c r="B1297" t="s">
        <v>231</v>
      </c>
      <c r="C1297" t="s">
        <v>159</v>
      </c>
      <c r="D1297" t="s">
        <v>10</v>
      </c>
      <c r="E1297" t="s">
        <v>13</v>
      </c>
      <c r="F1297" t="s">
        <v>14</v>
      </c>
      <c r="H1297">
        <v>22.4</v>
      </c>
      <c r="I1297">
        <v>101.9</v>
      </c>
      <c r="J1297">
        <v>137.5</v>
      </c>
      <c r="K1297">
        <v>110.1</v>
      </c>
      <c r="L1297">
        <v>80.3</v>
      </c>
      <c r="M1297">
        <v>39.200000000000003</v>
      </c>
      <c r="N1297">
        <v>43.3</v>
      </c>
      <c r="O1297">
        <v>11.7</v>
      </c>
      <c r="P1297">
        <v>6.9</v>
      </c>
      <c r="Q1297">
        <v>3.5</v>
      </c>
      <c r="R1297">
        <v>3.5</v>
      </c>
      <c r="S1297">
        <v>7</v>
      </c>
      <c r="T1297">
        <v>0</v>
      </c>
      <c r="U1297">
        <v>1.7</v>
      </c>
      <c r="V1297">
        <v>1.9</v>
      </c>
      <c r="W1297">
        <v>0</v>
      </c>
      <c r="X1297">
        <v>1.7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G1297">
        <v>4.7</v>
      </c>
    </row>
    <row r="1298" spans="1:33" x14ac:dyDescent="0.2">
      <c r="A1298" t="s">
        <v>232</v>
      </c>
      <c r="B1298" t="s">
        <v>231</v>
      </c>
      <c r="C1298" t="s">
        <v>159</v>
      </c>
      <c r="D1298" t="s">
        <v>15</v>
      </c>
      <c r="E1298" t="s">
        <v>6</v>
      </c>
      <c r="F1298" t="s">
        <v>16</v>
      </c>
      <c r="H1298">
        <v>74.3</v>
      </c>
      <c r="I1298">
        <v>78.099999999999994</v>
      </c>
      <c r="J1298">
        <v>94.6</v>
      </c>
      <c r="K1298">
        <v>100</v>
      </c>
      <c r="L1298">
        <v>102.1</v>
      </c>
      <c r="M1298">
        <v>77.900000000000006</v>
      </c>
      <c r="N1298">
        <v>93.5</v>
      </c>
      <c r="O1298">
        <v>75.400000000000006</v>
      </c>
      <c r="P1298">
        <v>112.1</v>
      </c>
      <c r="Q1298">
        <v>66.7</v>
      </c>
      <c r="R1298">
        <v>69.5</v>
      </c>
      <c r="S1298">
        <v>192.2</v>
      </c>
      <c r="T1298">
        <v>242.4</v>
      </c>
      <c r="U1298">
        <v>98.5</v>
      </c>
      <c r="V1298">
        <v>75.3</v>
      </c>
      <c r="W1298">
        <v>229.6</v>
      </c>
      <c r="X1298">
        <v>102.5</v>
      </c>
      <c r="Y1298">
        <v>124.9</v>
      </c>
      <c r="Z1298">
        <v>260.39999999999998</v>
      </c>
      <c r="AA1298">
        <v>148.5</v>
      </c>
      <c r="AB1298">
        <v>216.2</v>
      </c>
      <c r="AC1298">
        <v>197.7</v>
      </c>
      <c r="AD1298">
        <v>165.07</v>
      </c>
      <c r="AE1298">
        <v>246.14</v>
      </c>
      <c r="AG1298">
        <v>207</v>
      </c>
    </row>
    <row r="1299" spans="1:33" x14ac:dyDescent="0.2">
      <c r="A1299" t="s">
        <v>232</v>
      </c>
      <c r="B1299" t="s">
        <v>231</v>
      </c>
      <c r="C1299" t="s">
        <v>159</v>
      </c>
      <c r="D1299" t="s">
        <v>15</v>
      </c>
      <c r="E1299" t="s">
        <v>8</v>
      </c>
      <c r="F1299" t="s">
        <v>17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G1299">
        <v>0</v>
      </c>
    </row>
    <row r="1300" spans="1:33" x14ac:dyDescent="0.2">
      <c r="A1300" t="s">
        <v>232</v>
      </c>
      <c r="B1300" t="s">
        <v>231</v>
      </c>
      <c r="C1300" t="s">
        <v>159</v>
      </c>
      <c r="D1300" t="s">
        <v>15</v>
      </c>
      <c r="E1300" t="s">
        <v>13</v>
      </c>
      <c r="F1300" t="s">
        <v>18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G1300">
        <v>0</v>
      </c>
    </row>
    <row r="1301" spans="1:33" x14ac:dyDescent="0.2">
      <c r="A1301" t="s">
        <v>232</v>
      </c>
      <c r="B1301" t="s">
        <v>231</v>
      </c>
      <c r="C1301" t="s">
        <v>159</v>
      </c>
      <c r="D1301" t="s">
        <v>19</v>
      </c>
      <c r="E1301" t="s">
        <v>6</v>
      </c>
      <c r="F1301" t="s">
        <v>20</v>
      </c>
      <c r="J1301">
        <v>0</v>
      </c>
      <c r="L1301">
        <v>13.5</v>
      </c>
      <c r="M1301">
        <v>2</v>
      </c>
      <c r="N1301">
        <v>10.199999999999999</v>
      </c>
      <c r="O1301">
        <v>10.8</v>
      </c>
      <c r="P1301">
        <v>10.1</v>
      </c>
      <c r="Q1301">
        <v>10.1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G1301">
        <v>10.3</v>
      </c>
    </row>
    <row r="1302" spans="1:33" x14ac:dyDescent="0.2">
      <c r="A1302" t="s">
        <v>232</v>
      </c>
      <c r="B1302" t="s">
        <v>231</v>
      </c>
      <c r="C1302" t="s">
        <v>160</v>
      </c>
      <c r="D1302" t="s">
        <v>5</v>
      </c>
      <c r="E1302" t="s">
        <v>6</v>
      </c>
      <c r="F1302" t="s">
        <v>7</v>
      </c>
      <c r="G1302">
        <v>24</v>
      </c>
      <c r="H1302">
        <v>303.39999999999998</v>
      </c>
      <c r="J1302">
        <v>303.39999999999998</v>
      </c>
      <c r="M1302">
        <v>380</v>
      </c>
      <c r="N1302">
        <v>480</v>
      </c>
      <c r="O1302">
        <v>520</v>
      </c>
      <c r="P1302">
        <v>500</v>
      </c>
      <c r="Q1302">
        <v>392</v>
      </c>
      <c r="R1302">
        <v>293.89999999999998</v>
      </c>
      <c r="S1302">
        <v>220</v>
      </c>
      <c r="T1302">
        <v>243</v>
      </c>
      <c r="U1302">
        <v>235.5</v>
      </c>
      <c r="V1302">
        <v>243.7</v>
      </c>
      <c r="W1302">
        <v>241</v>
      </c>
      <c r="X1302">
        <v>234.8</v>
      </c>
      <c r="Y1302">
        <v>148.69999999999999</v>
      </c>
      <c r="Z1302">
        <v>37.799999999999997</v>
      </c>
      <c r="AA1302">
        <v>20.399999999999999</v>
      </c>
      <c r="AB1302">
        <v>8</v>
      </c>
      <c r="AC1302">
        <v>0</v>
      </c>
      <c r="AD1302">
        <v>0</v>
      </c>
      <c r="AE1302">
        <v>0</v>
      </c>
      <c r="AF1302">
        <v>0</v>
      </c>
      <c r="AG1302">
        <v>500</v>
      </c>
    </row>
    <row r="1303" spans="1:33" x14ac:dyDescent="0.2">
      <c r="A1303" t="s">
        <v>232</v>
      </c>
      <c r="B1303" t="s">
        <v>231</v>
      </c>
      <c r="C1303" t="s">
        <v>160</v>
      </c>
      <c r="D1303" t="s">
        <v>5</v>
      </c>
      <c r="E1303" t="s">
        <v>8</v>
      </c>
      <c r="F1303" t="s">
        <v>9</v>
      </c>
      <c r="G1303">
        <v>38</v>
      </c>
      <c r="H1303">
        <v>24</v>
      </c>
      <c r="M1303">
        <v>12</v>
      </c>
      <c r="N1303">
        <v>22</v>
      </c>
      <c r="O1303">
        <v>23.2</v>
      </c>
      <c r="P1303">
        <v>66</v>
      </c>
      <c r="Q1303">
        <v>78</v>
      </c>
      <c r="R1303">
        <v>76</v>
      </c>
      <c r="S1303">
        <v>33</v>
      </c>
      <c r="T1303">
        <v>0</v>
      </c>
      <c r="U1303">
        <v>97.6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37.1</v>
      </c>
    </row>
    <row r="1304" spans="1:33" x14ac:dyDescent="0.2">
      <c r="A1304" t="s">
        <v>232</v>
      </c>
      <c r="B1304" t="s">
        <v>231</v>
      </c>
      <c r="C1304" t="s">
        <v>160</v>
      </c>
      <c r="D1304" t="s">
        <v>10</v>
      </c>
      <c r="E1304" t="s">
        <v>6</v>
      </c>
      <c r="F1304" t="s">
        <v>11</v>
      </c>
      <c r="H1304">
        <v>0</v>
      </c>
      <c r="M1304">
        <v>0</v>
      </c>
      <c r="N1304">
        <v>0</v>
      </c>
      <c r="O1304">
        <v>0</v>
      </c>
      <c r="P1304">
        <v>0.5</v>
      </c>
      <c r="Q1304">
        <v>0.5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0.2</v>
      </c>
    </row>
    <row r="1305" spans="1:33" x14ac:dyDescent="0.2">
      <c r="A1305" t="s">
        <v>232</v>
      </c>
      <c r="B1305" t="s">
        <v>231</v>
      </c>
      <c r="C1305" t="s">
        <v>160</v>
      </c>
      <c r="D1305" t="s">
        <v>10</v>
      </c>
      <c r="E1305" t="s">
        <v>8</v>
      </c>
      <c r="F1305" t="s">
        <v>12</v>
      </c>
      <c r="H1305">
        <v>0.2</v>
      </c>
      <c r="M1305">
        <v>0.4</v>
      </c>
      <c r="N1305">
        <v>0.6</v>
      </c>
      <c r="O1305">
        <v>0.6</v>
      </c>
      <c r="P1305">
        <v>1.3</v>
      </c>
      <c r="Q1305">
        <v>1.5</v>
      </c>
      <c r="R1305">
        <v>1.7</v>
      </c>
      <c r="S1305">
        <v>1.7</v>
      </c>
      <c r="T1305">
        <v>0</v>
      </c>
      <c r="U1305">
        <v>0.2</v>
      </c>
      <c r="V1305">
        <v>0</v>
      </c>
      <c r="W1305">
        <v>0</v>
      </c>
      <c r="X1305">
        <v>0.1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1.6</v>
      </c>
    </row>
    <row r="1306" spans="1:33" x14ac:dyDescent="0.2">
      <c r="A1306" t="s">
        <v>232</v>
      </c>
      <c r="B1306" t="s">
        <v>231</v>
      </c>
      <c r="C1306" t="s">
        <v>160</v>
      </c>
      <c r="D1306" t="s">
        <v>10</v>
      </c>
      <c r="E1306" t="s">
        <v>13</v>
      </c>
      <c r="F1306" t="s">
        <v>14</v>
      </c>
      <c r="H1306">
        <v>0</v>
      </c>
      <c r="M1306">
        <v>0.1</v>
      </c>
      <c r="N1306">
        <v>0.1</v>
      </c>
      <c r="O1306">
        <v>0.1</v>
      </c>
      <c r="P1306">
        <v>0.1</v>
      </c>
      <c r="Q1306">
        <v>0.1</v>
      </c>
      <c r="R1306">
        <v>0.2</v>
      </c>
      <c r="S1306">
        <v>0.2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0.2</v>
      </c>
    </row>
    <row r="1307" spans="1:33" x14ac:dyDescent="0.2">
      <c r="A1307" t="s">
        <v>232</v>
      </c>
      <c r="B1307" t="s">
        <v>231</v>
      </c>
      <c r="C1307" t="s">
        <v>160</v>
      </c>
      <c r="D1307" t="s">
        <v>15</v>
      </c>
      <c r="E1307" t="s">
        <v>6</v>
      </c>
      <c r="F1307" t="s">
        <v>16</v>
      </c>
      <c r="H1307">
        <v>6.6</v>
      </c>
      <c r="J1307">
        <v>0</v>
      </c>
      <c r="M1307">
        <v>0</v>
      </c>
      <c r="N1307">
        <v>44.4</v>
      </c>
      <c r="O1307">
        <v>39.700000000000003</v>
      </c>
      <c r="P1307">
        <v>42.6</v>
      </c>
      <c r="Q1307">
        <v>45.4</v>
      </c>
      <c r="R1307">
        <v>37.4</v>
      </c>
      <c r="S1307">
        <v>36.5</v>
      </c>
      <c r="T1307">
        <v>59.7</v>
      </c>
      <c r="U1307">
        <v>66.099999999999994</v>
      </c>
      <c r="V1307">
        <v>104.5</v>
      </c>
      <c r="W1307">
        <v>120.7</v>
      </c>
      <c r="X1307">
        <v>130.19999999999999</v>
      </c>
      <c r="Y1307">
        <v>156.4</v>
      </c>
      <c r="Z1307">
        <v>168</v>
      </c>
      <c r="AA1307">
        <v>173.7</v>
      </c>
      <c r="AB1307">
        <v>207.5</v>
      </c>
      <c r="AC1307">
        <v>234.9</v>
      </c>
      <c r="AD1307">
        <v>223.27</v>
      </c>
      <c r="AE1307">
        <v>199.93</v>
      </c>
      <c r="AF1307">
        <v>202.85</v>
      </c>
      <c r="AG1307">
        <v>221.2</v>
      </c>
    </row>
    <row r="1308" spans="1:33" x14ac:dyDescent="0.2">
      <c r="A1308" t="s">
        <v>232</v>
      </c>
      <c r="B1308" t="s">
        <v>231</v>
      </c>
      <c r="C1308" t="s">
        <v>160</v>
      </c>
      <c r="D1308" t="s">
        <v>15</v>
      </c>
      <c r="E1308" t="s">
        <v>8</v>
      </c>
      <c r="F1308" t="s">
        <v>17</v>
      </c>
      <c r="H1308">
        <v>0</v>
      </c>
      <c r="J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</row>
    <row r="1309" spans="1:33" x14ac:dyDescent="0.2">
      <c r="A1309" t="s">
        <v>232</v>
      </c>
      <c r="B1309" t="s">
        <v>231</v>
      </c>
      <c r="C1309" t="s">
        <v>160</v>
      </c>
      <c r="D1309" t="s">
        <v>15</v>
      </c>
      <c r="E1309" t="s">
        <v>13</v>
      </c>
      <c r="F1309" t="s">
        <v>18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</row>
    <row r="1310" spans="1:33" x14ac:dyDescent="0.2">
      <c r="A1310" t="s">
        <v>232</v>
      </c>
      <c r="B1310" t="s">
        <v>231</v>
      </c>
      <c r="C1310" t="s">
        <v>160</v>
      </c>
      <c r="D1310" t="s">
        <v>19</v>
      </c>
      <c r="E1310" t="s">
        <v>6</v>
      </c>
      <c r="F1310" t="s">
        <v>20</v>
      </c>
      <c r="J1310">
        <v>126.6</v>
      </c>
      <c r="M1310">
        <v>84</v>
      </c>
      <c r="N1310">
        <v>153</v>
      </c>
      <c r="O1310">
        <v>165</v>
      </c>
      <c r="P1310">
        <v>180</v>
      </c>
      <c r="Q1310">
        <v>48</v>
      </c>
      <c r="R1310">
        <v>57</v>
      </c>
      <c r="S1310">
        <v>78</v>
      </c>
      <c r="T1310">
        <v>51</v>
      </c>
      <c r="U1310">
        <v>48</v>
      </c>
      <c r="V1310">
        <v>56.4</v>
      </c>
      <c r="W1310">
        <v>57.6</v>
      </c>
      <c r="X1310">
        <v>93.6</v>
      </c>
      <c r="Y1310">
        <v>96</v>
      </c>
      <c r="Z1310">
        <v>92.4</v>
      </c>
      <c r="AA1310">
        <v>83.4</v>
      </c>
      <c r="AB1310">
        <v>73.8</v>
      </c>
      <c r="AC1310">
        <v>76.8</v>
      </c>
      <c r="AD1310">
        <v>69.599999999999994</v>
      </c>
      <c r="AE1310">
        <v>70</v>
      </c>
      <c r="AF1310">
        <v>50</v>
      </c>
      <c r="AG1310">
        <v>136.5</v>
      </c>
    </row>
    <row r="1311" spans="1:33" x14ac:dyDescent="0.2">
      <c r="A1311" t="s">
        <v>232</v>
      </c>
      <c r="B1311" t="s">
        <v>231</v>
      </c>
      <c r="C1311" t="s">
        <v>161</v>
      </c>
      <c r="D1311" t="s">
        <v>5</v>
      </c>
      <c r="E1311" t="s">
        <v>6</v>
      </c>
      <c r="F1311" t="s">
        <v>7</v>
      </c>
      <c r="G1311">
        <v>180</v>
      </c>
      <c r="N1311">
        <v>2350.1999999999998</v>
      </c>
      <c r="O1311">
        <v>1673.7</v>
      </c>
      <c r="P1311">
        <v>1364.4</v>
      </c>
      <c r="Q1311">
        <v>1060.8</v>
      </c>
      <c r="R1311">
        <v>1040.7</v>
      </c>
      <c r="S1311">
        <v>1045</v>
      </c>
      <c r="T1311">
        <v>1023.4</v>
      </c>
      <c r="U1311">
        <v>959.9</v>
      </c>
      <c r="V1311">
        <v>758.6</v>
      </c>
      <c r="W1311">
        <v>746.4</v>
      </c>
      <c r="X1311">
        <v>710.5</v>
      </c>
      <c r="Y1311">
        <v>394.7</v>
      </c>
      <c r="Z1311">
        <v>268.7</v>
      </c>
      <c r="AA1311">
        <v>247.7</v>
      </c>
      <c r="AB1311">
        <v>130.6</v>
      </c>
      <c r="AC1311">
        <v>0</v>
      </c>
      <c r="AD1311">
        <v>0</v>
      </c>
      <c r="AE1311">
        <v>0</v>
      </c>
      <c r="AF1311">
        <v>0</v>
      </c>
      <c r="AG1311">
        <v>1796.1</v>
      </c>
    </row>
    <row r="1312" spans="1:33" x14ac:dyDescent="0.2">
      <c r="A1312" t="s">
        <v>232</v>
      </c>
      <c r="B1312" t="s">
        <v>231</v>
      </c>
      <c r="C1312" t="s">
        <v>161</v>
      </c>
      <c r="D1312" t="s">
        <v>5</v>
      </c>
      <c r="E1312" t="s">
        <v>8</v>
      </c>
      <c r="F1312" t="s">
        <v>9</v>
      </c>
      <c r="G1312">
        <v>0</v>
      </c>
      <c r="N1312">
        <v>142</v>
      </c>
      <c r="O1312">
        <v>159</v>
      </c>
      <c r="P1312">
        <v>119</v>
      </c>
      <c r="Q1312">
        <v>116</v>
      </c>
      <c r="R1312">
        <v>100.5</v>
      </c>
      <c r="S1312">
        <v>107.5</v>
      </c>
      <c r="T1312">
        <v>92.1</v>
      </c>
      <c r="U1312">
        <v>72.2</v>
      </c>
      <c r="V1312">
        <v>11.5</v>
      </c>
      <c r="W1312">
        <v>5.6</v>
      </c>
      <c r="X1312">
        <v>0.3</v>
      </c>
      <c r="Y1312">
        <v>1.2</v>
      </c>
      <c r="Z1312">
        <v>0.7</v>
      </c>
      <c r="AA1312">
        <v>0.6</v>
      </c>
      <c r="AB1312">
        <v>1.2</v>
      </c>
      <c r="AC1312">
        <v>0</v>
      </c>
      <c r="AD1312">
        <v>0</v>
      </c>
      <c r="AE1312">
        <v>0</v>
      </c>
      <c r="AF1312">
        <v>0</v>
      </c>
      <c r="AG1312">
        <v>140</v>
      </c>
    </row>
    <row r="1313" spans="1:33" x14ac:dyDescent="0.2">
      <c r="A1313" t="s">
        <v>232</v>
      </c>
      <c r="B1313" t="s">
        <v>231</v>
      </c>
      <c r="C1313" t="s">
        <v>161</v>
      </c>
      <c r="D1313" t="s">
        <v>10</v>
      </c>
      <c r="E1313" t="s">
        <v>6</v>
      </c>
      <c r="F1313" t="s">
        <v>11</v>
      </c>
      <c r="H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</row>
    <row r="1314" spans="1:33" x14ac:dyDescent="0.2">
      <c r="A1314" t="s">
        <v>232</v>
      </c>
      <c r="B1314" t="s">
        <v>231</v>
      </c>
      <c r="C1314" t="s">
        <v>161</v>
      </c>
      <c r="D1314" t="s">
        <v>10</v>
      </c>
      <c r="E1314" t="s">
        <v>8</v>
      </c>
      <c r="F1314" t="s">
        <v>12</v>
      </c>
      <c r="H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8.3000000000000007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</row>
    <row r="1315" spans="1:33" x14ac:dyDescent="0.2">
      <c r="A1315" t="s">
        <v>232</v>
      </c>
      <c r="B1315" t="s">
        <v>231</v>
      </c>
      <c r="C1315" t="s">
        <v>161</v>
      </c>
      <c r="D1315" t="s">
        <v>10</v>
      </c>
      <c r="E1315" t="s">
        <v>13</v>
      </c>
      <c r="F1315" t="s">
        <v>14</v>
      </c>
      <c r="H1315">
        <v>0.4</v>
      </c>
      <c r="N1315">
        <v>0.4</v>
      </c>
      <c r="O1315">
        <v>0.5</v>
      </c>
      <c r="P1315">
        <v>0.6</v>
      </c>
      <c r="Q1315">
        <v>0.9</v>
      </c>
      <c r="R1315">
        <v>1</v>
      </c>
      <c r="S1315">
        <v>0.8</v>
      </c>
      <c r="T1315">
        <v>0</v>
      </c>
      <c r="U1315">
        <v>0.8</v>
      </c>
      <c r="V1315">
        <v>0.2</v>
      </c>
      <c r="W1315">
        <v>0.1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0.9</v>
      </c>
    </row>
    <row r="1316" spans="1:33" x14ac:dyDescent="0.2">
      <c r="A1316" t="s">
        <v>232</v>
      </c>
      <c r="B1316" t="s">
        <v>231</v>
      </c>
      <c r="C1316" t="s">
        <v>161</v>
      </c>
      <c r="D1316" t="s">
        <v>15</v>
      </c>
      <c r="E1316" t="s">
        <v>6</v>
      </c>
      <c r="F1316" t="s">
        <v>16</v>
      </c>
      <c r="H1316">
        <v>20.5</v>
      </c>
      <c r="N1316">
        <v>34</v>
      </c>
      <c r="O1316">
        <v>35.200000000000003</v>
      </c>
      <c r="P1316">
        <v>37.1</v>
      </c>
      <c r="Q1316">
        <v>38.299999999999997</v>
      </c>
      <c r="R1316">
        <v>38.9</v>
      </c>
      <c r="S1316">
        <v>40.1</v>
      </c>
      <c r="T1316">
        <v>47</v>
      </c>
      <c r="U1316">
        <v>50.1</v>
      </c>
      <c r="V1316">
        <v>53.5</v>
      </c>
      <c r="W1316">
        <v>62.7</v>
      </c>
      <c r="X1316">
        <v>69.5</v>
      </c>
      <c r="Y1316">
        <v>102.7</v>
      </c>
      <c r="Z1316">
        <v>122.4</v>
      </c>
      <c r="AA1316">
        <v>152.9</v>
      </c>
      <c r="AB1316">
        <v>157.80000000000001</v>
      </c>
      <c r="AC1316">
        <v>158.59</v>
      </c>
      <c r="AD1316">
        <v>71.88</v>
      </c>
      <c r="AE1316">
        <v>101.94</v>
      </c>
      <c r="AF1316">
        <v>116.16</v>
      </c>
      <c r="AG1316">
        <v>158.19999999999999</v>
      </c>
    </row>
    <row r="1317" spans="1:33" x14ac:dyDescent="0.2">
      <c r="A1317" t="s">
        <v>232</v>
      </c>
      <c r="B1317" t="s">
        <v>231</v>
      </c>
      <c r="C1317" t="s">
        <v>161</v>
      </c>
      <c r="D1317" t="s">
        <v>15</v>
      </c>
      <c r="E1317" t="s">
        <v>8</v>
      </c>
      <c r="F1317" t="s">
        <v>17</v>
      </c>
      <c r="H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</row>
    <row r="1318" spans="1:33" x14ac:dyDescent="0.2">
      <c r="A1318" t="s">
        <v>232</v>
      </c>
      <c r="B1318" t="s">
        <v>231</v>
      </c>
      <c r="C1318" t="s">
        <v>161</v>
      </c>
      <c r="D1318" t="s">
        <v>15</v>
      </c>
      <c r="E1318" t="s">
        <v>13</v>
      </c>
      <c r="F1318" t="s">
        <v>18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</row>
    <row r="1319" spans="1:33" x14ac:dyDescent="0.2">
      <c r="A1319" t="s">
        <v>232</v>
      </c>
      <c r="B1319" t="s">
        <v>231</v>
      </c>
      <c r="C1319" t="s">
        <v>161</v>
      </c>
      <c r="D1319" t="s">
        <v>19</v>
      </c>
      <c r="E1319" t="s">
        <v>6</v>
      </c>
      <c r="F1319" t="s">
        <v>20</v>
      </c>
      <c r="J1319">
        <v>27</v>
      </c>
      <c r="N1319">
        <v>37.200000000000003</v>
      </c>
      <c r="O1319">
        <v>57</v>
      </c>
      <c r="P1319">
        <v>60</v>
      </c>
      <c r="Q1319">
        <v>63.6</v>
      </c>
      <c r="R1319">
        <v>57.6</v>
      </c>
      <c r="S1319">
        <v>60</v>
      </c>
      <c r="T1319">
        <v>65.400000000000006</v>
      </c>
      <c r="U1319">
        <v>52.8</v>
      </c>
      <c r="V1319">
        <v>49.8</v>
      </c>
      <c r="W1319">
        <v>42</v>
      </c>
      <c r="X1319">
        <v>38</v>
      </c>
      <c r="Y1319">
        <v>36.700000000000003</v>
      </c>
      <c r="Z1319">
        <v>35.700000000000003</v>
      </c>
      <c r="AA1319">
        <v>29.8</v>
      </c>
      <c r="AB1319">
        <v>25</v>
      </c>
      <c r="AC1319">
        <v>19.600000000000001</v>
      </c>
      <c r="AD1319">
        <v>18.100000000000001</v>
      </c>
      <c r="AE1319">
        <v>11</v>
      </c>
      <c r="AF1319">
        <v>11</v>
      </c>
      <c r="AG1319">
        <v>54.5</v>
      </c>
    </row>
    <row r="1320" spans="1:33" x14ac:dyDescent="0.2">
      <c r="A1320" t="s">
        <v>232</v>
      </c>
      <c r="B1320" t="s">
        <v>231</v>
      </c>
      <c r="C1320" t="s">
        <v>162</v>
      </c>
      <c r="D1320" t="s">
        <v>5</v>
      </c>
      <c r="E1320" t="s">
        <v>6</v>
      </c>
      <c r="F1320" t="s">
        <v>7</v>
      </c>
      <c r="G1320">
        <v>34.6</v>
      </c>
      <c r="H1320">
        <v>22.3</v>
      </c>
      <c r="I1320">
        <v>34.6</v>
      </c>
      <c r="J1320">
        <v>22.1</v>
      </c>
      <c r="K1320">
        <v>24.1</v>
      </c>
      <c r="L1320">
        <v>25.4</v>
      </c>
      <c r="M1320">
        <v>37.799999999999997</v>
      </c>
      <c r="N1320">
        <v>23</v>
      </c>
      <c r="O1320">
        <v>30.4</v>
      </c>
      <c r="P1320">
        <v>28.7</v>
      </c>
      <c r="Q1320">
        <v>26.7</v>
      </c>
      <c r="R1320">
        <v>24.3</v>
      </c>
      <c r="S1320">
        <v>23.3</v>
      </c>
      <c r="T1320">
        <v>11.8</v>
      </c>
      <c r="U1320">
        <v>10.6</v>
      </c>
      <c r="V1320">
        <v>10.4</v>
      </c>
      <c r="W1320">
        <v>10</v>
      </c>
      <c r="X1320">
        <v>9.5</v>
      </c>
      <c r="Y1320">
        <v>6.6</v>
      </c>
      <c r="Z1320">
        <v>4.0999999999999996</v>
      </c>
      <c r="AA1320">
        <v>2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27.4</v>
      </c>
    </row>
    <row r="1321" spans="1:33" x14ac:dyDescent="0.2">
      <c r="A1321" t="s">
        <v>232</v>
      </c>
      <c r="B1321" t="s">
        <v>231</v>
      </c>
      <c r="C1321" t="s">
        <v>162</v>
      </c>
      <c r="D1321" t="s">
        <v>5</v>
      </c>
      <c r="E1321" t="s">
        <v>8</v>
      </c>
      <c r="F1321" t="s">
        <v>9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</row>
    <row r="1322" spans="1:33" x14ac:dyDescent="0.2">
      <c r="A1322" t="s">
        <v>232</v>
      </c>
      <c r="B1322" t="s">
        <v>231</v>
      </c>
      <c r="C1322" t="s">
        <v>162</v>
      </c>
      <c r="D1322" t="s">
        <v>10</v>
      </c>
      <c r="E1322" t="s">
        <v>6</v>
      </c>
      <c r="F1322" t="s">
        <v>11</v>
      </c>
      <c r="H1322">
        <v>0</v>
      </c>
      <c r="I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</row>
    <row r="1323" spans="1:33" x14ac:dyDescent="0.2">
      <c r="A1323" t="s">
        <v>232</v>
      </c>
      <c r="B1323" t="s">
        <v>231</v>
      </c>
      <c r="C1323" t="s">
        <v>162</v>
      </c>
      <c r="D1323" t="s">
        <v>10</v>
      </c>
      <c r="E1323" t="s">
        <v>8</v>
      </c>
      <c r="F1323" t="s">
        <v>12</v>
      </c>
      <c r="H1323">
        <v>0</v>
      </c>
      <c r="I1323">
        <v>0</v>
      </c>
      <c r="K1323">
        <v>1.5</v>
      </c>
      <c r="L1323">
        <v>3.5</v>
      </c>
      <c r="M1323">
        <v>0.6</v>
      </c>
      <c r="N1323">
        <v>0.1</v>
      </c>
      <c r="O1323">
        <v>0.5</v>
      </c>
      <c r="P1323">
        <v>1.4</v>
      </c>
      <c r="Q1323">
        <v>0.5</v>
      </c>
      <c r="R1323">
        <v>1.1000000000000001</v>
      </c>
      <c r="S1323">
        <v>0.4</v>
      </c>
      <c r="T1323">
        <v>0.2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0.7</v>
      </c>
    </row>
    <row r="1324" spans="1:33" x14ac:dyDescent="0.2">
      <c r="A1324" t="s">
        <v>232</v>
      </c>
      <c r="B1324" t="s">
        <v>231</v>
      </c>
      <c r="C1324" t="s">
        <v>162</v>
      </c>
      <c r="D1324" t="s">
        <v>10</v>
      </c>
      <c r="E1324" t="s">
        <v>13</v>
      </c>
      <c r="F1324" t="s">
        <v>14</v>
      </c>
      <c r="H1324">
        <v>0</v>
      </c>
      <c r="I1324">
        <v>0</v>
      </c>
      <c r="K1324">
        <v>0.1</v>
      </c>
      <c r="L1324">
        <v>0.4</v>
      </c>
      <c r="M1324">
        <v>0.3</v>
      </c>
      <c r="N1324">
        <v>0</v>
      </c>
      <c r="O1324">
        <v>0.2</v>
      </c>
      <c r="P1324">
        <v>0</v>
      </c>
      <c r="Q1324">
        <v>0.1</v>
      </c>
      <c r="R1324">
        <v>0.1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0.1</v>
      </c>
    </row>
    <row r="1325" spans="1:33" x14ac:dyDescent="0.2">
      <c r="A1325" t="s">
        <v>232</v>
      </c>
      <c r="B1325" t="s">
        <v>231</v>
      </c>
      <c r="C1325" t="s">
        <v>162</v>
      </c>
      <c r="D1325" t="s">
        <v>15</v>
      </c>
      <c r="E1325" t="s">
        <v>6</v>
      </c>
      <c r="F1325" t="s">
        <v>16</v>
      </c>
      <c r="H1325">
        <v>0</v>
      </c>
      <c r="I1325">
        <v>0</v>
      </c>
      <c r="K1325">
        <v>1</v>
      </c>
      <c r="L1325">
        <v>1</v>
      </c>
      <c r="M1325">
        <v>1.3</v>
      </c>
      <c r="N1325">
        <v>0.7</v>
      </c>
      <c r="O1325">
        <v>0.8</v>
      </c>
      <c r="P1325">
        <v>0.8</v>
      </c>
      <c r="Q1325">
        <v>0.9</v>
      </c>
      <c r="R1325">
        <v>1</v>
      </c>
      <c r="S1325">
        <v>1</v>
      </c>
      <c r="T1325">
        <v>0.5</v>
      </c>
      <c r="U1325">
        <v>0.8</v>
      </c>
      <c r="V1325">
        <v>0.8</v>
      </c>
      <c r="W1325">
        <v>0.8</v>
      </c>
      <c r="X1325">
        <v>0.8</v>
      </c>
      <c r="Y1325">
        <v>0.7</v>
      </c>
      <c r="Z1325">
        <v>0.7</v>
      </c>
      <c r="AA1325">
        <v>0.7</v>
      </c>
      <c r="AB1325">
        <v>0.7</v>
      </c>
      <c r="AC1325">
        <v>9.1999999999999993</v>
      </c>
      <c r="AD1325">
        <v>9.23</v>
      </c>
      <c r="AE1325">
        <v>8.8000000000000007</v>
      </c>
      <c r="AF1325">
        <v>4.99</v>
      </c>
      <c r="AG1325">
        <v>5</v>
      </c>
    </row>
    <row r="1326" spans="1:33" x14ac:dyDescent="0.2">
      <c r="A1326" t="s">
        <v>232</v>
      </c>
      <c r="B1326" t="s">
        <v>231</v>
      </c>
      <c r="C1326" t="s">
        <v>162</v>
      </c>
      <c r="D1326" t="s">
        <v>15</v>
      </c>
      <c r="E1326" t="s">
        <v>8</v>
      </c>
      <c r="F1326" t="s">
        <v>17</v>
      </c>
      <c r="H1326">
        <v>0</v>
      </c>
      <c r="I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</row>
    <row r="1327" spans="1:33" x14ac:dyDescent="0.2">
      <c r="A1327" t="s">
        <v>232</v>
      </c>
      <c r="B1327" t="s">
        <v>231</v>
      </c>
      <c r="C1327" t="s">
        <v>162</v>
      </c>
      <c r="D1327" t="s">
        <v>15</v>
      </c>
      <c r="E1327" t="s">
        <v>13</v>
      </c>
      <c r="F1327" t="s">
        <v>18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</row>
    <row r="1328" spans="1:33" x14ac:dyDescent="0.2">
      <c r="A1328" t="s">
        <v>232</v>
      </c>
      <c r="B1328" t="s">
        <v>231</v>
      </c>
      <c r="C1328" t="s">
        <v>162</v>
      </c>
      <c r="D1328" t="s">
        <v>19</v>
      </c>
      <c r="E1328" t="s">
        <v>6</v>
      </c>
      <c r="F1328" t="s">
        <v>20</v>
      </c>
      <c r="J1328">
        <v>4.2</v>
      </c>
      <c r="K1328">
        <v>5.0999999999999996</v>
      </c>
      <c r="L1328">
        <v>0.9</v>
      </c>
      <c r="M1328">
        <v>24</v>
      </c>
      <c r="N1328">
        <v>26.4</v>
      </c>
      <c r="O1328">
        <v>29</v>
      </c>
      <c r="P1328">
        <v>32.5</v>
      </c>
      <c r="Q1328">
        <v>29.5</v>
      </c>
      <c r="R1328">
        <v>28.9</v>
      </c>
      <c r="S1328">
        <v>28.5</v>
      </c>
      <c r="T1328">
        <v>14.3</v>
      </c>
      <c r="U1328">
        <v>12.6</v>
      </c>
      <c r="V1328">
        <v>11.7</v>
      </c>
      <c r="W1328">
        <v>11.4</v>
      </c>
      <c r="X1328">
        <v>10.199999999999999</v>
      </c>
      <c r="Y1328">
        <v>6</v>
      </c>
      <c r="Z1328">
        <v>6</v>
      </c>
      <c r="AA1328">
        <v>4.2</v>
      </c>
      <c r="AB1328">
        <v>3.2</v>
      </c>
      <c r="AC1328">
        <v>2</v>
      </c>
      <c r="AD1328">
        <v>0</v>
      </c>
      <c r="AE1328">
        <v>0</v>
      </c>
      <c r="AF1328">
        <v>0</v>
      </c>
      <c r="AG1328">
        <v>29.4</v>
      </c>
    </row>
    <row r="1329" spans="1:35" x14ac:dyDescent="0.2">
      <c r="A1329" t="s">
        <v>232</v>
      </c>
      <c r="B1329" t="s">
        <v>231</v>
      </c>
      <c r="C1329" t="s">
        <v>163</v>
      </c>
      <c r="D1329" t="s">
        <v>5</v>
      </c>
      <c r="E1329" t="s">
        <v>6</v>
      </c>
      <c r="F1329" t="s">
        <v>7</v>
      </c>
      <c r="G1329">
        <v>281</v>
      </c>
      <c r="H1329">
        <v>475.6</v>
      </c>
      <c r="L1329">
        <v>217.8</v>
      </c>
      <c r="M1329">
        <v>475.6</v>
      </c>
      <c r="N1329">
        <v>462.1</v>
      </c>
      <c r="O1329">
        <v>456.6</v>
      </c>
      <c r="P1329">
        <v>435.4</v>
      </c>
      <c r="Q1329">
        <v>390.2</v>
      </c>
      <c r="R1329">
        <v>229.1</v>
      </c>
      <c r="S1329">
        <v>145</v>
      </c>
      <c r="T1329">
        <v>259.39999999999998</v>
      </c>
      <c r="U1329">
        <v>129.1</v>
      </c>
      <c r="V1329">
        <v>117.5</v>
      </c>
      <c r="W1329">
        <v>112.9</v>
      </c>
      <c r="X1329">
        <v>49</v>
      </c>
      <c r="Y1329">
        <v>63</v>
      </c>
      <c r="Z1329">
        <v>54.3</v>
      </c>
      <c r="AA1329">
        <v>7</v>
      </c>
      <c r="AB1329">
        <v>2.7</v>
      </c>
      <c r="AC1329">
        <v>0</v>
      </c>
      <c r="AD1329">
        <v>0</v>
      </c>
      <c r="AE1329">
        <v>0</v>
      </c>
      <c r="AF1329">
        <v>0</v>
      </c>
      <c r="AG1329">
        <v>451.4</v>
      </c>
    </row>
    <row r="1330" spans="1:35" x14ac:dyDescent="0.2">
      <c r="A1330" t="s">
        <v>232</v>
      </c>
      <c r="B1330" t="s">
        <v>231</v>
      </c>
      <c r="C1330" t="s">
        <v>163</v>
      </c>
      <c r="D1330" t="s">
        <v>5</v>
      </c>
      <c r="E1330" t="s">
        <v>8</v>
      </c>
      <c r="F1330" t="s">
        <v>9</v>
      </c>
      <c r="G1330">
        <v>130</v>
      </c>
      <c r="L1330">
        <v>97</v>
      </c>
      <c r="M1330">
        <v>36</v>
      </c>
      <c r="N1330">
        <v>4.5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0.1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1.5</v>
      </c>
    </row>
    <row r="1331" spans="1:35" x14ac:dyDescent="0.2">
      <c r="A1331" t="s">
        <v>232</v>
      </c>
      <c r="B1331" t="s">
        <v>231</v>
      </c>
      <c r="C1331" t="s">
        <v>163</v>
      </c>
      <c r="D1331" t="s">
        <v>10</v>
      </c>
      <c r="E1331" t="s">
        <v>6</v>
      </c>
      <c r="F1331" t="s">
        <v>11</v>
      </c>
      <c r="H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</row>
    <row r="1332" spans="1:35" x14ac:dyDescent="0.2">
      <c r="A1332" t="s">
        <v>232</v>
      </c>
      <c r="B1332" t="s">
        <v>231</v>
      </c>
      <c r="C1332" t="s">
        <v>163</v>
      </c>
      <c r="D1332" t="s">
        <v>10</v>
      </c>
      <c r="E1332" t="s">
        <v>8</v>
      </c>
      <c r="F1332" t="s">
        <v>12</v>
      </c>
      <c r="H1332">
        <v>0</v>
      </c>
      <c r="L1332">
        <v>0</v>
      </c>
      <c r="M1332">
        <v>0</v>
      </c>
      <c r="N1332">
        <v>0</v>
      </c>
      <c r="O1332">
        <v>0</v>
      </c>
      <c r="P1332">
        <v>33.6</v>
      </c>
      <c r="Q1332">
        <v>33.6</v>
      </c>
      <c r="R1332">
        <v>0</v>
      </c>
      <c r="S1332">
        <v>1.1000000000000001</v>
      </c>
      <c r="T1332">
        <v>17.600000000000001</v>
      </c>
      <c r="U1332">
        <v>10.3</v>
      </c>
      <c r="V1332">
        <v>9.1</v>
      </c>
      <c r="W1332">
        <v>2.6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11.6</v>
      </c>
    </row>
    <row r="1333" spans="1:35" x14ac:dyDescent="0.2">
      <c r="A1333" t="s">
        <v>232</v>
      </c>
      <c r="B1333" t="s">
        <v>231</v>
      </c>
      <c r="C1333" t="s">
        <v>163</v>
      </c>
      <c r="D1333" t="s">
        <v>10</v>
      </c>
      <c r="E1333" t="s">
        <v>13</v>
      </c>
      <c r="F1333" t="s">
        <v>14</v>
      </c>
      <c r="H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0.1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</row>
    <row r="1334" spans="1:35" x14ac:dyDescent="0.2">
      <c r="A1334" t="s">
        <v>232</v>
      </c>
      <c r="B1334" t="s">
        <v>231</v>
      </c>
      <c r="C1334" t="s">
        <v>163</v>
      </c>
      <c r="D1334" t="s">
        <v>15</v>
      </c>
      <c r="E1334" t="s">
        <v>6</v>
      </c>
      <c r="F1334" t="s">
        <v>16</v>
      </c>
      <c r="H1334">
        <v>18.7</v>
      </c>
      <c r="L1334">
        <v>1.5</v>
      </c>
      <c r="M1334">
        <v>18.7</v>
      </c>
      <c r="N1334">
        <v>19</v>
      </c>
      <c r="O1334">
        <v>20.5</v>
      </c>
      <c r="P1334">
        <v>3.3</v>
      </c>
      <c r="Q1334">
        <v>6.8</v>
      </c>
      <c r="R1334">
        <v>0.1</v>
      </c>
      <c r="S1334">
        <v>8.1</v>
      </c>
      <c r="T1334">
        <v>15.4</v>
      </c>
      <c r="U1334">
        <v>4.0999999999999996</v>
      </c>
      <c r="V1334">
        <v>3.4</v>
      </c>
      <c r="W1334">
        <v>3.6</v>
      </c>
      <c r="X1334">
        <v>7.9</v>
      </c>
      <c r="Y1334">
        <v>9.6</v>
      </c>
      <c r="Z1334">
        <v>16.399999999999999</v>
      </c>
      <c r="AA1334">
        <v>8.6999999999999993</v>
      </c>
      <c r="AB1334">
        <v>17.100000000000001</v>
      </c>
      <c r="AC1334">
        <v>18.5</v>
      </c>
      <c r="AD1334">
        <v>19.82</v>
      </c>
      <c r="AE1334">
        <v>16.2</v>
      </c>
      <c r="AF1334">
        <v>15.76</v>
      </c>
      <c r="AG1334">
        <v>17.8</v>
      </c>
    </row>
    <row r="1335" spans="1:35" x14ac:dyDescent="0.2">
      <c r="A1335" t="s">
        <v>232</v>
      </c>
      <c r="B1335" t="s">
        <v>231</v>
      </c>
      <c r="C1335" t="s">
        <v>163</v>
      </c>
      <c r="D1335" t="s">
        <v>15</v>
      </c>
      <c r="E1335" t="s">
        <v>8</v>
      </c>
      <c r="F1335" t="s">
        <v>17</v>
      </c>
      <c r="H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</row>
    <row r="1336" spans="1:35" x14ac:dyDescent="0.2">
      <c r="A1336" t="s">
        <v>232</v>
      </c>
      <c r="B1336" t="s">
        <v>231</v>
      </c>
      <c r="C1336" t="s">
        <v>163</v>
      </c>
      <c r="D1336" t="s">
        <v>15</v>
      </c>
      <c r="E1336" t="s">
        <v>13</v>
      </c>
      <c r="F1336" t="s">
        <v>18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</row>
    <row r="1337" spans="1:35" x14ac:dyDescent="0.2">
      <c r="A1337" t="s">
        <v>232</v>
      </c>
      <c r="B1337" t="s">
        <v>231</v>
      </c>
      <c r="C1337" t="s">
        <v>163</v>
      </c>
      <c r="D1337" t="s">
        <v>19</v>
      </c>
      <c r="E1337" t="s">
        <v>6</v>
      </c>
      <c r="F1337" t="s">
        <v>20</v>
      </c>
      <c r="J1337">
        <v>390</v>
      </c>
      <c r="L1337">
        <v>360</v>
      </c>
      <c r="M1337">
        <v>376.8</v>
      </c>
      <c r="N1337">
        <v>405.6</v>
      </c>
      <c r="O1337">
        <v>424.2</v>
      </c>
      <c r="P1337">
        <v>579</v>
      </c>
      <c r="Q1337">
        <v>819</v>
      </c>
      <c r="R1337">
        <v>490.3</v>
      </c>
      <c r="S1337">
        <v>370.7</v>
      </c>
      <c r="T1337">
        <v>544.20000000000005</v>
      </c>
      <c r="U1337">
        <v>202.3</v>
      </c>
      <c r="V1337">
        <v>97.4</v>
      </c>
      <c r="W1337">
        <v>184.2</v>
      </c>
      <c r="X1337">
        <v>155.4</v>
      </c>
      <c r="Y1337">
        <v>156.80000000000001</v>
      </c>
      <c r="Z1337">
        <v>21.6</v>
      </c>
      <c r="AA1337">
        <v>21.6</v>
      </c>
      <c r="AB1337">
        <v>21</v>
      </c>
      <c r="AC1337">
        <v>10.8</v>
      </c>
      <c r="AD1337">
        <v>2.4</v>
      </c>
      <c r="AE1337">
        <v>0</v>
      </c>
      <c r="AF1337">
        <v>0</v>
      </c>
      <c r="AG1337">
        <v>557</v>
      </c>
    </row>
    <row r="1339" spans="1:35" x14ac:dyDescent="0.2"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I1339" s="1"/>
    </row>
    <row r="1340" spans="1:35" x14ac:dyDescent="0.2"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I1340" s="1"/>
    </row>
    <row r="1407" spans="10:11" x14ac:dyDescent="0.2">
      <c r="J1407" s="1"/>
      <c r="K1407" s="1"/>
    </row>
    <row r="1416" spans="10:35" x14ac:dyDescent="0.2"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I1416" s="1"/>
    </row>
    <row r="1447" spans="10:35" x14ac:dyDescent="0.2">
      <c r="J1447" s="1"/>
      <c r="K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I1447" s="1"/>
    </row>
    <row r="1448" spans="10:35" x14ac:dyDescent="0.2">
      <c r="J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B1448" s="1"/>
      <c r="AC1448" s="1"/>
      <c r="AE1448" s="1"/>
      <c r="AF1448" s="1"/>
      <c r="AI1448" s="1"/>
    </row>
    <row r="1461" spans="10:17" x14ac:dyDescent="0.2">
      <c r="J1461" s="1"/>
    </row>
    <row r="1465" spans="10:17" x14ac:dyDescent="0.2">
      <c r="J1465" s="1"/>
      <c r="L1465" s="1"/>
      <c r="N1465" s="1"/>
      <c r="O1465" s="1"/>
    </row>
    <row r="1466" spans="10:17" x14ac:dyDescent="0.2">
      <c r="J1466" s="1"/>
      <c r="L1466" s="1"/>
      <c r="M1466" s="1"/>
    </row>
    <row r="1470" spans="10:17" x14ac:dyDescent="0.2">
      <c r="J1470" s="1"/>
      <c r="K1470" s="1"/>
      <c r="L1470" s="1"/>
      <c r="M1470" s="1"/>
      <c r="N1470" s="1"/>
      <c r="O1470" s="1"/>
      <c r="P1470" s="1"/>
      <c r="Q1470" s="1"/>
    </row>
    <row r="1488" spans="10:35" x14ac:dyDescent="0.2"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AI1488" s="1"/>
    </row>
    <row r="1501" spans="17:35" x14ac:dyDescent="0.2">
      <c r="Q1501" s="1"/>
      <c r="R1501" s="1"/>
      <c r="S1501" s="1"/>
      <c r="T1501" s="1"/>
      <c r="U1501" s="1"/>
      <c r="V1501" s="1"/>
      <c r="W1501" s="1"/>
      <c r="AI1501" s="1"/>
    </row>
  </sheetData>
  <sortState ref="A6:AH1347">
    <sortCondition ref="C6:C1347"/>
  </sortState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101"/>
  <sheetViews>
    <sheetView zoomScale="90" workbookViewId="0">
      <pane xSplit="8" ySplit="1" topLeftCell="P23" activePane="bottomRight" state="frozen"/>
      <selection activeCell="J150" sqref="J150"/>
      <selection pane="topRight" activeCell="J150" sqref="J150"/>
      <selection pane="bottomLeft" activeCell="J150" sqref="J150"/>
      <selection pane="bottomRight" activeCell="U38" sqref="U38:U42"/>
    </sheetView>
  </sheetViews>
  <sheetFormatPr defaultRowHeight="12.75" x14ac:dyDescent="0.2"/>
  <cols>
    <col min="1" max="1" width="7.140625" customWidth="1"/>
    <col min="2" max="2" width="8.7109375" customWidth="1"/>
    <col min="3" max="3" width="13.7109375" customWidth="1"/>
    <col min="4" max="4" width="8.42578125" customWidth="1"/>
    <col min="5" max="5" width="11.5703125" customWidth="1"/>
    <col min="6" max="7" width="6.42578125" customWidth="1"/>
    <col min="10" max="10" width="12.42578125" customWidth="1"/>
    <col min="12" max="12" width="12.42578125" customWidth="1"/>
  </cols>
  <sheetData>
    <row r="1" spans="1:38" x14ac:dyDescent="0.2">
      <c r="A1" t="s">
        <v>227</v>
      </c>
      <c r="B1" t="s">
        <v>259</v>
      </c>
      <c r="C1" t="s">
        <v>228</v>
      </c>
      <c r="E1" t="s">
        <v>226</v>
      </c>
      <c r="F1" t="s">
        <v>1</v>
      </c>
      <c r="G1" t="s">
        <v>2</v>
      </c>
      <c r="H1" t="s">
        <v>3</v>
      </c>
      <c r="I1">
        <v>1986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J1" s="48" t="s">
        <v>4</v>
      </c>
    </row>
    <row r="2" spans="1:38" x14ac:dyDescent="0.2">
      <c r="A2" t="s">
        <v>232</v>
      </c>
      <c r="B2" t="s">
        <v>230</v>
      </c>
      <c r="C2" t="s">
        <v>164</v>
      </c>
      <c r="E2" t="s">
        <v>287</v>
      </c>
      <c r="F2" t="s">
        <v>15</v>
      </c>
      <c r="G2" t="s">
        <v>6</v>
      </c>
      <c r="H2" t="s">
        <v>16</v>
      </c>
      <c r="I2" s="6"/>
      <c r="J2" s="6">
        <v>148.5</v>
      </c>
      <c r="K2" s="6"/>
      <c r="L2" s="6"/>
      <c r="M2" s="6">
        <v>127.7</v>
      </c>
      <c r="N2" s="6">
        <v>194.4</v>
      </c>
      <c r="O2" s="6">
        <v>119.2</v>
      </c>
      <c r="P2" s="6">
        <v>152.69999999999999</v>
      </c>
      <c r="Q2" s="6">
        <v>213.8</v>
      </c>
      <c r="R2" s="6">
        <v>222.3</v>
      </c>
      <c r="S2" s="6">
        <v>253.2</v>
      </c>
      <c r="T2" s="6">
        <v>253.9</v>
      </c>
      <c r="U2" s="6">
        <v>219.1</v>
      </c>
      <c r="V2" s="6">
        <v>157.6</v>
      </c>
      <c r="W2" s="6">
        <v>190</v>
      </c>
      <c r="X2" s="6">
        <v>168.4</v>
      </c>
      <c r="Y2" s="6">
        <v>160.5</v>
      </c>
      <c r="Z2" s="6">
        <v>151.1</v>
      </c>
      <c r="AA2" s="6">
        <v>116.2</v>
      </c>
      <c r="AB2" s="6">
        <v>114.1</v>
      </c>
      <c r="AC2" s="6">
        <v>85.7</v>
      </c>
      <c r="AD2" s="6">
        <v>83.6</v>
      </c>
      <c r="AE2" s="6">
        <v>53</v>
      </c>
      <c r="AF2" s="6">
        <v>56.91</v>
      </c>
      <c r="AG2" s="6">
        <v>31.89</v>
      </c>
      <c r="AH2" s="6">
        <v>37.22</v>
      </c>
      <c r="AJ2">
        <v>548.70000000000005</v>
      </c>
      <c r="AL2" s="1"/>
    </row>
    <row r="3" spans="1:38" x14ac:dyDescent="0.2">
      <c r="A3" t="s">
        <v>232</v>
      </c>
      <c r="B3" t="s">
        <v>230</v>
      </c>
      <c r="C3" t="s">
        <v>170</v>
      </c>
      <c r="E3" t="s">
        <v>287</v>
      </c>
      <c r="F3" t="s">
        <v>15</v>
      </c>
      <c r="G3" t="s">
        <v>6</v>
      </c>
      <c r="H3" t="s">
        <v>16</v>
      </c>
      <c r="I3" s="6"/>
      <c r="J3" s="6">
        <v>364.7</v>
      </c>
      <c r="K3" s="6">
        <v>500.1</v>
      </c>
      <c r="L3" s="6">
        <v>390.7</v>
      </c>
      <c r="M3" s="6">
        <v>395.8</v>
      </c>
      <c r="N3" s="6">
        <v>465.6</v>
      </c>
      <c r="O3" s="6">
        <v>586.70000000000005</v>
      </c>
      <c r="P3" s="6">
        <v>641.5</v>
      </c>
      <c r="Q3" s="6">
        <v>743.7</v>
      </c>
      <c r="R3" s="6">
        <v>789.9</v>
      </c>
      <c r="S3" s="6">
        <v>851.4</v>
      </c>
      <c r="T3" s="6">
        <v>804</v>
      </c>
      <c r="U3" s="6">
        <v>865.5</v>
      </c>
      <c r="V3" s="6">
        <v>872.3</v>
      </c>
      <c r="W3" s="6">
        <v>878.4</v>
      </c>
      <c r="X3" s="6">
        <v>797.8</v>
      </c>
      <c r="Y3" s="6">
        <v>567.9</v>
      </c>
      <c r="Z3" s="6">
        <v>561.5</v>
      </c>
      <c r="AA3" s="6">
        <v>550.9</v>
      </c>
      <c r="AB3" s="6">
        <v>536.20000000000005</v>
      </c>
      <c r="AC3" s="6">
        <v>489.9</v>
      </c>
      <c r="AD3" s="6">
        <v>257.2</v>
      </c>
      <c r="AE3" s="6">
        <v>51</v>
      </c>
      <c r="AF3" s="6">
        <v>47.03</v>
      </c>
      <c r="AG3" s="6">
        <v>54.33</v>
      </c>
      <c r="AH3" s="6">
        <v>55.71</v>
      </c>
      <c r="AJ3">
        <v>892.3</v>
      </c>
      <c r="AL3" s="1"/>
    </row>
    <row r="4" spans="1:38" x14ac:dyDescent="0.2">
      <c r="A4" t="s">
        <v>232</v>
      </c>
      <c r="B4" t="s">
        <v>230</v>
      </c>
      <c r="C4" t="s">
        <v>180</v>
      </c>
      <c r="E4" t="s">
        <v>287</v>
      </c>
      <c r="F4" t="s">
        <v>15</v>
      </c>
      <c r="G4" t="s">
        <v>6</v>
      </c>
      <c r="H4" t="s">
        <v>16</v>
      </c>
      <c r="I4" s="6"/>
      <c r="J4" s="6">
        <v>4.8</v>
      </c>
      <c r="K4" s="6">
        <v>6.1</v>
      </c>
      <c r="L4" s="6">
        <v>6</v>
      </c>
      <c r="M4" s="6">
        <v>5.0999999999999996</v>
      </c>
      <c r="N4" s="6">
        <v>6</v>
      </c>
      <c r="O4" s="6">
        <v>7.2</v>
      </c>
      <c r="P4" s="6">
        <v>7.6</v>
      </c>
      <c r="Q4" s="6">
        <v>7.5</v>
      </c>
      <c r="R4" s="6">
        <v>8.9</v>
      </c>
      <c r="S4" s="6">
        <v>7</v>
      </c>
      <c r="T4" s="6">
        <v>6.6</v>
      </c>
      <c r="U4" s="6">
        <v>6.7</v>
      </c>
      <c r="V4" s="6">
        <v>7.1</v>
      </c>
      <c r="W4" s="6">
        <v>2.6</v>
      </c>
      <c r="X4" s="6">
        <v>2.7</v>
      </c>
      <c r="Y4" s="6">
        <v>2</v>
      </c>
      <c r="Z4" s="6">
        <v>1.7</v>
      </c>
      <c r="AA4" s="6">
        <v>2.4</v>
      </c>
      <c r="AB4" s="6">
        <v>2.2000000000000002</v>
      </c>
      <c r="AC4" s="6">
        <v>2.2000000000000002</v>
      </c>
      <c r="AD4" s="6">
        <v>1.8</v>
      </c>
      <c r="AE4" s="6">
        <v>0</v>
      </c>
      <c r="AF4" s="6">
        <v>0</v>
      </c>
      <c r="AG4" s="6">
        <v>0</v>
      </c>
      <c r="AH4" s="6">
        <v>0</v>
      </c>
      <c r="AJ4">
        <v>8.6999999999999993</v>
      </c>
      <c r="AL4" s="1"/>
    </row>
    <row r="5" spans="1:38" x14ac:dyDescent="0.2">
      <c r="A5" t="s">
        <v>232</v>
      </c>
      <c r="B5" t="s">
        <v>230</v>
      </c>
      <c r="C5" t="s">
        <v>193</v>
      </c>
      <c r="E5" t="s">
        <v>287</v>
      </c>
      <c r="F5" t="s">
        <v>15</v>
      </c>
      <c r="G5" t="s">
        <v>6</v>
      </c>
      <c r="H5" t="s">
        <v>16</v>
      </c>
      <c r="I5" s="6"/>
      <c r="J5" s="6">
        <v>22.9</v>
      </c>
      <c r="K5" s="6"/>
      <c r="L5" s="6"/>
      <c r="M5" s="6">
        <v>19.600000000000001</v>
      </c>
      <c r="N5" s="6">
        <v>26.3</v>
      </c>
      <c r="O5" s="6">
        <v>23.1</v>
      </c>
      <c r="P5" s="6">
        <v>40</v>
      </c>
      <c r="Q5" s="6">
        <v>38.6</v>
      </c>
      <c r="R5" s="6">
        <v>22.3</v>
      </c>
      <c r="S5" s="6">
        <v>28.5</v>
      </c>
      <c r="T5" s="6">
        <v>28.3</v>
      </c>
      <c r="U5" s="6">
        <v>24.8</v>
      </c>
      <c r="V5" s="6">
        <v>21.6</v>
      </c>
      <c r="W5" s="6">
        <v>21.2</v>
      </c>
      <c r="X5" s="6">
        <v>22.8</v>
      </c>
      <c r="Y5" s="6">
        <v>23.5</v>
      </c>
      <c r="Z5" s="6">
        <v>24.3</v>
      </c>
      <c r="AA5" s="6">
        <v>21.9</v>
      </c>
      <c r="AB5" s="6">
        <v>23.2</v>
      </c>
      <c r="AC5" s="6">
        <v>17.8</v>
      </c>
      <c r="AD5" s="6">
        <v>17.5</v>
      </c>
      <c r="AE5" s="6">
        <v>11.5</v>
      </c>
      <c r="AF5" s="6">
        <v>11.5</v>
      </c>
      <c r="AG5" s="6">
        <v>9.4700000000000006</v>
      </c>
      <c r="AH5" s="6">
        <v>10.3</v>
      </c>
      <c r="AJ5">
        <v>56.1</v>
      </c>
      <c r="AL5" s="1"/>
    </row>
    <row r="6" spans="1:38" x14ac:dyDescent="0.2">
      <c r="A6" t="s">
        <v>232</v>
      </c>
      <c r="B6" t="s">
        <v>230</v>
      </c>
      <c r="C6" t="s">
        <v>194</v>
      </c>
      <c r="E6" t="s">
        <v>287</v>
      </c>
      <c r="F6" t="s">
        <v>15</v>
      </c>
      <c r="G6" t="s">
        <v>6</v>
      </c>
      <c r="H6" t="s">
        <v>16</v>
      </c>
      <c r="I6" s="6"/>
      <c r="J6" s="6">
        <v>50.6</v>
      </c>
      <c r="K6" s="6">
        <v>41.7</v>
      </c>
      <c r="L6" s="6">
        <v>54.8</v>
      </c>
      <c r="M6" s="6">
        <v>47.7</v>
      </c>
      <c r="N6" s="6">
        <v>42.8</v>
      </c>
      <c r="O6" s="6">
        <v>54.9</v>
      </c>
      <c r="P6" s="6">
        <v>52.8</v>
      </c>
      <c r="Q6" s="6">
        <v>62.4</v>
      </c>
      <c r="R6" s="6">
        <v>61.9</v>
      </c>
      <c r="S6" s="6">
        <v>64</v>
      </c>
      <c r="T6" s="6">
        <v>56.7</v>
      </c>
      <c r="U6" s="6">
        <v>55.1</v>
      </c>
      <c r="V6" s="6">
        <v>46.1</v>
      </c>
      <c r="W6" s="6">
        <v>29.4</v>
      </c>
      <c r="X6" s="6">
        <v>21.4</v>
      </c>
      <c r="Y6" s="6">
        <v>17.5</v>
      </c>
      <c r="Z6" s="6">
        <v>14.7</v>
      </c>
      <c r="AA6" s="6">
        <v>16.8</v>
      </c>
      <c r="AB6" s="6">
        <v>17.5</v>
      </c>
      <c r="AC6" s="6">
        <v>14.6</v>
      </c>
      <c r="AD6" s="6">
        <v>15.8</v>
      </c>
      <c r="AE6" s="6">
        <v>0</v>
      </c>
      <c r="AF6" s="6">
        <v>-0.06</v>
      </c>
      <c r="AG6" s="6">
        <v>0</v>
      </c>
      <c r="AH6" s="6">
        <v>0</v>
      </c>
      <c r="AJ6">
        <v>76</v>
      </c>
      <c r="AL6" s="1"/>
    </row>
    <row r="7" spans="1:38" x14ac:dyDescent="0.2">
      <c r="A7" t="s">
        <v>232</v>
      </c>
      <c r="B7" t="s">
        <v>230</v>
      </c>
      <c r="C7" t="s">
        <v>202</v>
      </c>
      <c r="E7" t="s">
        <v>287</v>
      </c>
      <c r="F7" t="s">
        <v>15</v>
      </c>
      <c r="G7" t="s">
        <v>6</v>
      </c>
      <c r="H7" t="s">
        <v>16</v>
      </c>
      <c r="I7" s="6"/>
      <c r="J7" s="6">
        <v>17.899999999999999</v>
      </c>
      <c r="K7" s="6"/>
      <c r="L7" s="6">
        <v>79.400000000000006</v>
      </c>
      <c r="M7" s="6">
        <v>81.099999999999994</v>
      </c>
      <c r="N7" s="6">
        <v>75.900000000000006</v>
      </c>
      <c r="O7" s="6">
        <v>74.2</v>
      </c>
      <c r="P7" s="6">
        <v>57.5</v>
      </c>
      <c r="Q7" s="6">
        <v>40.1</v>
      </c>
      <c r="R7" s="6">
        <v>38.6</v>
      </c>
      <c r="S7" s="6">
        <v>30.8</v>
      </c>
      <c r="T7" s="6">
        <v>22.2</v>
      </c>
      <c r="U7" s="6">
        <v>16.8</v>
      </c>
      <c r="V7" s="6">
        <v>14.5</v>
      </c>
      <c r="W7" s="6">
        <v>14.3</v>
      </c>
      <c r="X7" s="6">
        <v>16.5</v>
      </c>
      <c r="Y7" s="6">
        <v>10.9</v>
      </c>
      <c r="Z7" s="6">
        <v>9.5</v>
      </c>
      <c r="AA7" s="6">
        <v>7.5</v>
      </c>
      <c r="AB7" s="6">
        <v>9.1</v>
      </c>
      <c r="AC7" s="6">
        <v>9</v>
      </c>
      <c r="AD7" s="6">
        <v>9.6</v>
      </c>
      <c r="AE7" s="6">
        <v>1</v>
      </c>
      <c r="AF7" s="6">
        <v>0.05</v>
      </c>
      <c r="AG7" s="6">
        <v>0</v>
      </c>
      <c r="AH7" s="6"/>
      <c r="AJ7">
        <v>130.5</v>
      </c>
      <c r="AL7" s="1"/>
    </row>
    <row r="8" spans="1:38" x14ac:dyDescent="0.2">
      <c r="A8" t="s">
        <v>232</v>
      </c>
      <c r="B8" t="s">
        <v>230</v>
      </c>
      <c r="C8" t="s">
        <v>233</v>
      </c>
      <c r="E8" t="s">
        <v>287</v>
      </c>
      <c r="F8" t="s">
        <v>15</v>
      </c>
      <c r="G8" t="s">
        <v>6</v>
      </c>
      <c r="H8" t="s">
        <v>16</v>
      </c>
      <c r="I8" s="6"/>
      <c r="J8" s="6">
        <v>5.5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>
        <v>1.9</v>
      </c>
      <c r="AE8" s="6">
        <v>0</v>
      </c>
      <c r="AF8" s="6">
        <v>0</v>
      </c>
      <c r="AG8" s="6">
        <v>0</v>
      </c>
      <c r="AH8" s="6">
        <v>0</v>
      </c>
      <c r="AJ8">
        <v>6.9</v>
      </c>
      <c r="AL8" s="1"/>
    </row>
    <row r="9" spans="1:38" x14ac:dyDescent="0.2">
      <c r="A9" t="s">
        <v>232</v>
      </c>
      <c r="B9" t="s">
        <v>230</v>
      </c>
      <c r="C9" t="s">
        <v>235</v>
      </c>
      <c r="E9" t="s">
        <v>287</v>
      </c>
      <c r="F9" t="s">
        <v>15</v>
      </c>
      <c r="G9" t="s">
        <v>6</v>
      </c>
      <c r="H9" t="s">
        <v>16</v>
      </c>
      <c r="I9" s="6"/>
      <c r="J9" s="6">
        <v>0.2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>
        <v>0.1</v>
      </c>
      <c r="AD9" s="6">
        <v>0</v>
      </c>
      <c r="AE9" s="6">
        <v>0</v>
      </c>
      <c r="AF9" s="6">
        <v>0.02</v>
      </c>
      <c r="AG9" s="6">
        <v>0</v>
      </c>
      <c r="AH9" s="6">
        <v>0</v>
      </c>
      <c r="AJ9">
        <v>0.2</v>
      </c>
      <c r="AL9" s="1"/>
    </row>
    <row r="10" spans="1:38" x14ac:dyDescent="0.2">
      <c r="A10" t="s">
        <v>232</v>
      </c>
      <c r="B10" t="s">
        <v>230</v>
      </c>
      <c r="C10" t="s">
        <v>182</v>
      </c>
      <c r="E10" t="s">
        <v>287</v>
      </c>
      <c r="F10" t="s">
        <v>15</v>
      </c>
      <c r="G10" t="s">
        <v>6</v>
      </c>
      <c r="H10" t="s">
        <v>16</v>
      </c>
      <c r="I10" s="6"/>
      <c r="J10" s="6">
        <v>201.3</v>
      </c>
      <c r="K10" s="6">
        <v>0</v>
      </c>
      <c r="L10" s="6"/>
      <c r="M10" s="6">
        <v>208.5</v>
      </c>
      <c r="N10" s="6">
        <v>210.1</v>
      </c>
      <c r="O10" s="6">
        <v>262.89999999999998</v>
      </c>
      <c r="P10" s="6">
        <v>318.5</v>
      </c>
      <c r="Q10" s="6">
        <v>129.19999999999999</v>
      </c>
      <c r="R10" s="6">
        <v>134</v>
      </c>
      <c r="S10" s="6">
        <v>42.4</v>
      </c>
      <c r="T10" s="6">
        <v>165.4</v>
      </c>
      <c r="U10" s="6">
        <v>122.7</v>
      </c>
      <c r="V10" s="6">
        <v>114.9</v>
      </c>
      <c r="W10" s="6">
        <v>116.9</v>
      </c>
      <c r="X10" s="6">
        <v>115.4</v>
      </c>
      <c r="Y10" s="6">
        <v>140.5</v>
      </c>
      <c r="Z10" s="6">
        <v>82.5</v>
      </c>
      <c r="AA10" s="6">
        <v>80.5</v>
      </c>
      <c r="AB10" s="6">
        <v>120.3</v>
      </c>
      <c r="AC10" s="6">
        <v>115</v>
      </c>
      <c r="AD10" s="6">
        <v>196.9</v>
      </c>
      <c r="AE10" s="6">
        <v>81.599999999999994</v>
      </c>
      <c r="AF10" s="6">
        <v>82.03</v>
      </c>
      <c r="AG10" s="6">
        <v>82.09</v>
      </c>
      <c r="AH10" s="6">
        <v>81.260000000000005</v>
      </c>
      <c r="AJ10">
        <v>329</v>
      </c>
      <c r="AL10" s="1"/>
    </row>
    <row r="11" spans="1:38" x14ac:dyDescent="0.2">
      <c r="A11" t="s">
        <v>232</v>
      </c>
      <c r="B11" t="s">
        <v>230</v>
      </c>
      <c r="C11" t="s">
        <v>187</v>
      </c>
      <c r="E11" t="s">
        <v>287</v>
      </c>
      <c r="F11" t="s">
        <v>15</v>
      </c>
      <c r="G11" t="s">
        <v>6</v>
      </c>
      <c r="H11" t="s">
        <v>16</v>
      </c>
      <c r="I11" s="6"/>
      <c r="J11" s="6">
        <v>0.3</v>
      </c>
      <c r="K11" s="6">
        <v>0.3</v>
      </c>
      <c r="L11" s="6">
        <v>0.3</v>
      </c>
      <c r="M11" s="6">
        <v>0.3</v>
      </c>
      <c r="N11" s="6">
        <v>0.3</v>
      </c>
      <c r="O11" s="6">
        <v>0.3</v>
      </c>
      <c r="P11" s="6">
        <v>0.3</v>
      </c>
      <c r="Q11" s="6">
        <v>0.2</v>
      </c>
      <c r="R11" s="6">
        <v>0.2</v>
      </c>
      <c r="S11" s="6">
        <v>0.1</v>
      </c>
      <c r="T11" s="6">
        <v>0.1</v>
      </c>
      <c r="U11" s="6">
        <v>0.1</v>
      </c>
      <c r="V11" s="6">
        <v>0.1</v>
      </c>
      <c r="W11" s="6">
        <v>0.1</v>
      </c>
      <c r="X11" s="6">
        <v>0.1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/>
      <c r="AJ11">
        <v>0.7</v>
      </c>
      <c r="AL11" s="1"/>
    </row>
    <row r="12" spans="1:38" x14ac:dyDescent="0.2">
      <c r="A12" t="s">
        <v>232</v>
      </c>
      <c r="B12" t="s">
        <v>230</v>
      </c>
      <c r="C12" t="s">
        <v>191</v>
      </c>
      <c r="E12" t="s">
        <v>287</v>
      </c>
      <c r="F12" t="s">
        <v>15</v>
      </c>
      <c r="G12" t="s">
        <v>6</v>
      </c>
      <c r="H12" t="s">
        <v>16</v>
      </c>
      <c r="I12" s="6">
        <v>2.2000000000000002</v>
      </c>
      <c r="J12" s="6">
        <v>2.2000000000000002</v>
      </c>
      <c r="K12" s="6"/>
      <c r="L12" s="6"/>
      <c r="M12" s="6">
        <v>2.2000000000000002</v>
      </c>
      <c r="N12" s="6">
        <v>1.8</v>
      </c>
      <c r="O12" s="6">
        <v>1.5</v>
      </c>
      <c r="P12" s="6">
        <v>0.9</v>
      </c>
      <c r="Q12" s="6">
        <v>0</v>
      </c>
      <c r="R12" s="6">
        <v>0</v>
      </c>
      <c r="S12" s="6">
        <v>0</v>
      </c>
      <c r="T12" s="6">
        <v>0</v>
      </c>
      <c r="U12" s="6">
        <v>0.1</v>
      </c>
      <c r="V12" s="6">
        <v>0.1</v>
      </c>
      <c r="W12" s="6">
        <v>0.1</v>
      </c>
      <c r="X12" s="6">
        <v>1.5</v>
      </c>
      <c r="Y12" s="6">
        <v>0.2</v>
      </c>
      <c r="Z12" s="6">
        <v>0.1</v>
      </c>
      <c r="AA12" s="6">
        <v>0.1</v>
      </c>
      <c r="AB12" s="6">
        <v>0.1</v>
      </c>
      <c r="AC12" s="6">
        <v>0.1</v>
      </c>
      <c r="AD12" s="6">
        <v>0.1</v>
      </c>
      <c r="AE12" s="6">
        <v>0</v>
      </c>
      <c r="AF12" s="6">
        <v>0.01</v>
      </c>
      <c r="AG12" s="6">
        <v>0.01</v>
      </c>
      <c r="AH12" s="6">
        <v>0.01</v>
      </c>
      <c r="AJ12">
        <v>2.4</v>
      </c>
      <c r="AL12" s="1"/>
    </row>
    <row r="13" spans="1:38" x14ac:dyDescent="0.2">
      <c r="A13" t="s">
        <v>232</v>
      </c>
      <c r="B13" t="s">
        <v>230</v>
      </c>
      <c r="C13" t="s">
        <v>236</v>
      </c>
      <c r="E13" t="s">
        <v>287</v>
      </c>
      <c r="F13" t="s">
        <v>15</v>
      </c>
      <c r="G13" t="s">
        <v>6</v>
      </c>
      <c r="H13" t="s">
        <v>16</v>
      </c>
      <c r="I13" s="6"/>
      <c r="J13" s="6">
        <v>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0</v>
      </c>
      <c r="AE13" s="6">
        <v>0</v>
      </c>
      <c r="AF13" s="6">
        <v>0</v>
      </c>
      <c r="AG13" s="6">
        <v>0</v>
      </c>
      <c r="AH13" s="6"/>
      <c r="AJ13">
        <v>0.4</v>
      </c>
      <c r="AL13" s="1"/>
    </row>
    <row r="14" spans="1:38" x14ac:dyDescent="0.2">
      <c r="A14" t="s">
        <v>232</v>
      </c>
      <c r="B14" t="s">
        <v>230</v>
      </c>
      <c r="C14" t="s">
        <v>234</v>
      </c>
      <c r="E14" s="48" t="s">
        <v>262</v>
      </c>
      <c r="F14" t="s">
        <v>15</v>
      </c>
      <c r="G14" t="s">
        <v>6</v>
      </c>
      <c r="H14" t="s">
        <v>16</v>
      </c>
      <c r="I14" s="6"/>
      <c r="J14" s="6">
        <v>1900.5</v>
      </c>
      <c r="K14" s="6">
        <v>2603.5</v>
      </c>
      <c r="L14" s="6">
        <v>2697.5</v>
      </c>
      <c r="M14" s="6">
        <v>3324.6</v>
      </c>
      <c r="N14" s="6">
        <v>3720.8</v>
      </c>
      <c r="O14" s="6">
        <v>5570.7</v>
      </c>
      <c r="P14" s="6">
        <v>7588</v>
      </c>
      <c r="Q14" s="6">
        <v>7317.4</v>
      </c>
      <c r="R14" s="6">
        <v>7544</v>
      </c>
      <c r="S14" s="6">
        <v>8003.5</v>
      </c>
      <c r="T14" s="6">
        <v>7695.6</v>
      </c>
      <c r="U14" s="6">
        <v>6855.9</v>
      </c>
      <c r="V14" s="6">
        <v>5413.6</v>
      </c>
      <c r="W14" s="6">
        <v>3272.5</v>
      </c>
      <c r="X14" s="6">
        <v>2734.9</v>
      </c>
      <c r="Y14" s="6">
        <v>1450.9</v>
      </c>
      <c r="Z14" s="6">
        <v>1319</v>
      </c>
      <c r="AA14" s="6">
        <v>1086.9000000000001</v>
      </c>
      <c r="AB14" s="6">
        <v>1087.4000000000001</v>
      </c>
      <c r="AC14" s="6">
        <v>2329.9</v>
      </c>
      <c r="AD14" s="6">
        <v>890.7</v>
      </c>
      <c r="AE14" s="6">
        <v>-27.7</v>
      </c>
      <c r="AF14" s="6">
        <v>-34.08</v>
      </c>
      <c r="AG14" s="6">
        <v>-38.74</v>
      </c>
      <c r="AH14" s="6">
        <v>-21.32</v>
      </c>
      <c r="AJ14">
        <v>8228.1</v>
      </c>
      <c r="AL14" s="1"/>
    </row>
    <row r="15" spans="1:38" x14ac:dyDescent="0.2">
      <c r="A15" t="s">
        <v>232</v>
      </c>
      <c r="B15" t="s">
        <v>230</v>
      </c>
      <c r="C15" t="s">
        <v>184</v>
      </c>
      <c r="E15" t="s">
        <v>266</v>
      </c>
      <c r="F15" t="s">
        <v>15</v>
      </c>
      <c r="G15" t="s">
        <v>6</v>
      </c>
      <c r="H15" t="s">
        <v>16</v>
      </c>
      <c r="I15" s="6"/>
      <c r="J15" s="6">
        <v>1449.9</v>
      </c>
      <c r="K15" s="6"/>
      <c r="L15" s="6">
        <v>2065.6</v>
      </c>
      <c r="M15" s="6">
        <v>2244.6</v>
      </c>
      <c r="N15" s="6">
        <v>4158.7</v>
      </c>
      <c r="O15" s="6">
        <v>2746.5</v>
      </c>
      <c r="P15" s="6">
        <v>5748.7</v>
      </c>
      <c r="Q15" s="6">
        <v>4141.1000000000004</v>
      </c>
      <c r="R15" s="6">
        <v>4150.7</v>
      </c>
      <c r="S15" s="6">
        <v>3998</v>
      </c>
      <c r="T15" s="6">
        <v>4098</v>
      </c>
      <c r="U15" s="6">
        <v>3449.1</v>
      </c>
      <c r="V15" s="6">
        <v>3538.8</v>
      </c>
      <c r="W15" s="6">
        <v>2670.5</v>
      </c>
      <c r="X15" s="6">
        <v>2699</v>
      </c>
      <c r="Y15" s="6">
        <v>1425.7</v>
      </c>
      <c r="Z15" s="6">
        <v>679.3</v>
      </c>
      <c r="AA15" s="6">
        <v>733.2</v>
      </c>
      <c r="AB15" s="6">
        <v>722.1</v>
      </c>
      <c r="AC15" s="6">
        <v>786.9</v>
      </c>
      <c r="AD15" s="6">
        <v>518</v>
      </c>
      <c r="AE15" s="6">
        <v>327.8</v>
      </c>
      <c r="AF15" s="6">
        <v>340.73</v>
      </c>
      <c r="AG15" s="6">
        <v>210.14</v>
      </c>
      <c r="AH15" s="6">
        <v>205.69</v>
      </c>
      <c r="AJ15">
        <v>5554.9</v>
      </c>
      <c r="AL15" s="1"/>
    </row>
    <row r="16" spans="1:38" x14ac:dyDescent="0.2">
      <c r="A16" t="s">
        <v>232</v>
      </c>
      <c r="B16" t="s">
        <v>230</v>
      </c>
      <c r="C16" t="s">
        <v>166</v>
      </c>
      <c r="E16" t="s">
        <v>261</v>
      </c>
      <c r="F16" t="s">
        <v>15</v>
      </c>
      <c r="G16" t="s">
        <v>6</v>
      </c>
      <c r="H16" t="s">
        <v>16</v>
      </c>
      <c r="I16" s="6"/>
      <c r="J16" s="6">
        <v>1.4</v>
      </c>
      <c r="K16" s="6"/>
      <c r="L16" s="6"/>
      <c r="M16" s="6"/>
      <c r="N16" s="6"/>
      <c r="O16" s="6"/>
      <c r="P16" s="6"/>
      <c r="Q16" s="6">
        <v>5.0999999999999996</v>
      </c>
      <c r="R16" s="6">
        <v>0.5</v>
      </c>
      <c r="S16" s="6">
        <v>0.2</v>
      </c>
      <c r="T16" s="6">
        <v>0.8</v>
      </c>
      <c r="U16" s="6">
        <v>0.4</v>
      </c>
      <c r="V16" s="6">
        <v>0.1</v>
      </c>
      <c r="W16" s="6">
        <v>0.1</v>
      </c>
      <c r="X16" s="6">
        <v>0</v>
      </c>
      <c r="Y16" s="6">
        <v>0</v>
      </c>
      <c r="Z16" s="6">
        <v>0</v>
      </c>
      <c r="AA16" s="6">
        <v>0.9</v>
      </c>
      <c r="AB16" s="6">
        <v>0.8</v>
      </c>
      <c r="AC16" s="6">
        <v>0.8</v>
      </c>
      <c r="AD16" s="6">
        <v>3.5</v>
      </c>
      <c r="AE16" s="6">
        <v>0.3</v>
      </c>
      <c r="AF16" s="6">
        <v>7.63</v>
      </c>
      <c r="AG16" s="6">
        <v>3.52</v>
      </c>
      <c r="AH16" s="6">
        <v>1.76</v>
      </c>
      <c r="AJ16">
        <v>14.9</v>
      </c>
      <c r="AL16" s="1"/>
    </row>
    <row r="17" spans="1:38" x14ac:dyDescent="0.2">
      <c r="A17" t="s">
        <v>232</v>
      </c>
      <c r="B17" t="s">
        <v>230</v>
      </c>
      <c r="C17" t="s">
        <v>167</v>
      </c>
      <c r="E17" t="s">
        <v>261</v>
      </c>
      <c r="F17" t="s">
        <v>15</v>
      </c>
      <c r="G17" t="s">
        <v>6</v>
      </c>
      <c r="H17" t="s">
        <v>16</v>
      </c>
      <c r="I17" s="6"/>
      <c r="J17" s="6">
        <v>3</v>
      </c>
      <c r="K17" s="6">
        <v>0</v>
      </c>
      <c r="L17" s="6">
        <v>3.1</v>
      </c>
      <c r="M17" s="6">
        <v>1.7</v>
      </c>
      <c r="N17" s="6">
        <v>1.3</v>
      </c>
      <c r="O17" s="6">
        <v>1.5</v>
      </c>
      <c r="P17" s="6">
        <v>0.8</v>
      </c>
      <c r="Q17" s="6">
        <v>5.3</v>
      </c>
      <c r="R17" s="6">
        <v>1.2</v>
      </c>
      <c r="S17" s="6">
        <v>2.1</v>
      </c>
      <c r="T17" s="6">
        <v>4.3</v>
      </c>
      <c r="U17" s="6">
        <v>16</v>
      </c>
      <c r="V17" s="6">
        <v>9.3000000000000007</v>
      </c>
      <c r="W17" s="6">
        <v>2.7</v>
      </c>
      <c r="X17" s="6">
        <v>4.5</v>
      </c>
      <c r="Y17" s="6">
        <v>3.1</v>
      </c>
      <c r="Z17" s="6">
        <v>0.6</v>
      </c>
      <c r="AA17" s="6">
        <v>1.3</v>
      </c>
      <c r="AB17" s="6">
        <v>0.8</v>
      </c>
      <c r="AC17" s="6">
        <v>0.4</v>
      </c>
      <c r="AD17" s="6">
        <v>10.4</v>
      </c>
      <c r="AE17" s="6">
        <v>10</v>
      </c>
      <c r="AF17" s="6">
        <v>9.02</v>
      </c>
      <c r="AG17" s="6">
        <v>8.0500000000000007</v>
      </c>
      <c r="AH17" s="6">
        <v>6.95</v>
      </c>
      <c r="AJ17">
        <v>50</v>
      </c>
      <c r="AL17" s="1"/>
    </row>
    <row r="18" spans="1:38" x14ac:dyDescent="0.2">
      <c r="A18" t="s">
        <v>232</v>
      </c>
      <c r="B18" t="s">
        <v>230</v>
      </c>
      <c r="C18" t="s">
        <v>185</v>
      </c>
      <c r="E18" t="s">
        <v>261</v>
      </c>
      <c r="F18" t="s">
        <v>15</v>
      </c>
      <c r="G18" t="s">
        <v>6</v>
      </c>
      <c r="H18" t="s">
        <v>16</v>
      </c>
      <c r="I18" s="6"/>
      <c r="J18" s="6">
        <v>0.5</v>
      </c>
      <c r="K18" s="6">
        <v>0.5</v>
      </c>
      <c r="L18" s="6">
        <v>0.4</v>
      </c>
      <c r="M18" s="6"/>
      <c r="N18" s="6">
        <v>0.4</v>
      </c>
      <c r="O18" s="6"/>
      <c r="P18" s="6"/>
      <c r="Q18" s="6">
        <v>0.2</v>
      </c>
      <c r="R18" s="6">
        <v>0.3</v>
      </c>
      <c r="S18" s="6">
        <v>0.3</v>
      </c>
      <c r="T18" s="6">
        <v>4.7</v>
      </c>
      <c r="U18" s="6">
        <v>42.2</v>
      </c>
      <c r="V18" s="6">
        <v>48.4</v>
      </c>
      <c r="W18" s="6">
        <v>32.5</v>
      </c>
      <c r="X18" s="6">
        <v>33.6</v>
      </c>
      <c r="Y18" s="6">
        <v>34.299999999999997</v>
      </c>
      <c r="Z18" s="6">
        <v>40</v>
      </c>
      <c r="AA18" s="6">
        <v>60.1</v>
      </c>
      <c r="AB18" s="6">
        <v>60.9</v>
      </c>
      <c r="AC18" s="6">
        <v>62.8</v>
      </c>
      <c r="AD18" s="6">
        <v>63</v>
      </c>
      <c r="AE18" s="6">
        <v>110</v>
      </c>
      <c r="AF18" s="6">
        <v>90.75</v>
      </c>
      <c r="AG18" s="6">
        <v>21.36</v>
      </c>
      <c r="AH18" s="6">
        <v>83.32</v>
      </c>
      <c r="AJ18">
        <v>39.5</v>
      </c>
      <c r="AL18" s="1"/>
    </row>
    <row r="19" spans="1:38" x14ac:dyDescent="0.2">
      <c r="A19" t="s">
        <v>232</v>
      </c>
      <c r="B19" t="s">
        <v>230</v>
      </c>
      <c r="C19" t="s">
        <v>197</v>
      </c>
      <c r="E19" t="s">
        <v>261</v>
      </c>
      <c r="F19" t="s">
        <v>15</v>
      </c>
      <c r="G19" t="s">
        <v>6</v>
      </c>
      <c r="H19" t="s">
        <v>16</v>
      </c>
      <c r="I19" s="6"/>
      <c r="J19" s="6">
        <v>1194</v>
      </c>
      <c r="K19" s="6">
        <v>436.5</v>
      </c>
      <c r="L19" s="6">
        <v>315.5</v>
      </c>
      <c r="M19" s="6">
        <v>267.2</v>
      </c>
      <c r="N19" s="6">
        <v>172</v>
      </c>
      <c r="O19" s="6">
        <v>107.4</v>
      </c>
      <c r="P19" s="6">
        <v>83.7</v>
      </c>
      <c r="Q19" s="6">
        <v>72.8</v>
      </c>
      <c r="R19" s="6">
        <v>94.2</v>
      </c>
      <c r="S19" s="6">
        <v>85.4</v>
      </c>
      <c r="T19" s="6">
        <v>146.9</v>
      </c>
      <c r="U19" s="6">
        <v>132.80000000000001</v>
      </c>
      <c r="V19" s="6">
        <v>761.5</v>
      </c>
      <c r="W19" s="6">
        <v>898.7</v>
      </c>
      <c r="X19" s="6">
        <v>640</v>
      </c>
      <c r="Y19" s="6">
        <v>731.6</v>
      </c>
      <c r="Z19" s="6">
        <v>505</v>
      </c>
      <c r="AA19" s="6">
        <v>845</v>
      </c>
      <c r="AB19" s="6">
        <v>1028.3</v>
      </c>
      <c r="AC19" s="6">
        <v>1133.5999999999999</v>
      </c>
      <c r="AD19" s="6">
        <v>940.4</v>
      </c>
      <c r="AE19" s="6">
        <v>733.8</v>
      </c>
      <c r="AF19" s="6">
        <v>842.69</v>
      </c>
      <c r="AG19" s="6">
        <v>666.93</v>
      </c>
      <c r="AH19" s="6">
        <v>548.46</v>
      </c>
      <c r="AJ19">
        <v>3996.9</v>
      </c>
      <c r="AL19" s="1"/>
    </row>
    <row r="20" spans="1:38" x14ac:dyDescent="0.2">
      <c r="A20" t="s">
        <v>232</v>
      </c>
      <c r="B20" t="s">
        <v>230</v>
      </c>
      <c r="C20" t="s">
        <v>203</v>
      </c>
      <c r="E20" t="s">
        <v>261</v>
      </c>
      <c r="F20" t="s">
        <v>15</v>
      </c>
      <c r="G20" t="s">
        <v>6</v>
      </c>
      <c r="H20" t="s">
        <v>16</v>
      </c>
      <c r="I20" s="6">
        <v>0.6</v>
      </c>
      <c r="J20" s="6">
        <v>0.7</v>
      </c>
      <c r="K20" s="6"/>
      <c r="L20" s="6">
        <v>1.1000000000000001</v>
      </c>
      <c r="M20" s="6"/>
      <c r="N20" s="6"/>
      <c r="O20" s="6"/>
      <c r="P20" s="6">
        <v>0.7</v>
      </c>
      <c r="Q20" s="6">
        <v>1.2</v>
      </c>
      <c r="R20" s="6">
        <v>1.7</v>
      </c>
      <c r="S20" s="6">
        <v>1.8</v>
      </c>
      <c r="T20" s="6">
        <v>1.6</v>
      </c>
      <c r="U20" s="6">
        <v>0.7</v>
      </c>
      <c r="V20" s="6">
        <v>1.1000000000000001</v>
      </c>
      <c r="W20" s="6">
        <v>0.8</v>
      </c>
      <c r="X20" s="6">
        <v>1.2</v>
      </c>
      <c r="Y20" s="6">
        <v>3.1</v>
      </c>
      <c r="Z20" s="6">
        <v>3.5</v>
      </c>
      <c r="AA20" s="6">
        <v>3.6</v>
      </c>
      <c r="AB20" s="6">
        <v>3.8</v>
      </c>
      <c r="AC20" s="6">
        <v>3.9</v>
      </c>
      <c r="AD20" s="6">
        <v>2.6</v>
      </c>
      <c r="AE20" s="6">
        <v>2.8</v>
      </c>
      <c r="AF20" s="6">
        <v>2.9</v>
      </c>
      <c r="AG20" s="6">
        <v>3.03</v>
      </c>
      <c r="AH20" s="6">
        <v>2.2799999999999998</v>
      </c>
      <c r="AJ20">
        <v>18.7</v>
      </c>
      <c r="AL20" s="1"/>
    </row>
    <row r="21" spans="1:38" x14ac:dyDescent="0.2">
      <c r="A21" t="s">
        <v>232</v>
      </c>
      <c r="B21" t="s">
        <v>230</v>
      </c>
      <c r="C21" t="s">
        <v>204</v>
      </c>
      <c r="E21" t="s">
        <v>261</v>
      </c>
      <c r="F21" t="s">
        <v>15</v>
      </c>
      <c r="G21" t="s">
        <v>6</v>
      </c>
      <c r="H21" t="s">
        <v>16</v>
      </c>
      <c r="I21" s="6"/>
      <c r="J21" s="6">
        <v>37.700000000000003</v>
      </c>
      <c r="K21" s="6">
        <v>37.700000000000003</v>
      </c>
      <c r="L21" s="6">
        <v>37.700000000000003</v>
      </c>
      <c r="M21" s="6">
        <v>20.7</v>
      </c>
      <c r="N21" s="6">
        <v>8.1999999999999993</v>
      </c>
      <c r="O21" s="6">
        <v>12.1</v>
      </c>
      <c r="P21" s="6">
        <v>30.5</v>
      </c>
      <c r="Q21" s="6">
        <v>21.1</v>
      </c>
      <c r="R21" s="6">
        <v>17.399999999999999</v>
      </c>
      <c r="S21" s="6">
        <v>13.9</v>
      </c>
      <c r="T21" s="6">
        <v>4.7</v>
      </c>
      <c r="U21" s="6">
        <v>25.4</v>
      </c>
      <c r="V21" s="6">
        <v>23.1</v>
      </c>
      <c r="W21" s="6">
        <v>25.8</v>
      </c>
      <c r="X21" s="6">
        <v>80.400000000000006</v>
      </c>
      <c r="Y21" s="6">
        <v>84.3</v>
      </c>
      <c r="Z21" s="6">
        <v>80.400000000000006</v>
      </c>
      <c r="AA21" s="6">
        <v>97.3</v>
      </c>
      <c r="AB21" s="6">
        <v>93.5</v>
      </c>
      <c r="AC21" s="6">
        <v>75</v>
      </c>
      <c r="AD21" s="6">
        <v>63.5</v>
      </c>
      <c r="AE21" s="6">
        <v>86.9</v>
      </c>
      <c r="AF21" s="6">
        <v>93.29</v>
      </c>
      <c r="AG21" s="6">
        <v>93.29</v>
      </c>
      <c r="AH21" s="6">
        <v>59.4</v>
      </c>
      <c r="AJ21">
        <v>164.2</v>
      </c>
      <c r="AL21" s="1"/>
    </row>
    <row r="22" spans="1:38" x14ac:dyDescent="0.2">
      <c r="A22" t="s">
        <v>232</v>
      </c>
      <c r="B22" t="s">
        <v>230</v>
      </c>
      <c r="C22" t="s">
        <v>207</v>
      </c>
      <c r="E22" t="s">
        <v>261</v>
      </c>
      <c r="F22" t="s">
        <v>15</v>
      </c>
      <c r="G22" t="s">
        <v>6</v>
      </c>
      <c r="H22" t="s">
        <v>16</v>
      </c>
      <c r="I22" s="6"/>
      <c r="J22" s="6">
        <v>6</v>
      </c>
      <c r="K22" s="6"/>
      <c r="L22" s="6"/>
      <c r="M22" s="6"/>
      <c r="N22" s="6">
        <v>6.4</v>
      </c>
      <c r="O22" s="6">
        <v>5.7</v>
      </c>
      <c r="P22" s="6">
        <v>2.7</v>
      </c>
      <c r="Q22" s="6">
        <v>2.2000000000000002</v>
      </c>
      <c r="R22" s="6">
        <v>2.1</v>
      </c>
      <c r="S22" s="6">
        <v>0.3</v>
      </c>
      <c r="T22" s="6">
        <v>0.3</v>
      </c>
      <c r="U22" s="6">
        <v>2.1</v>
      </c>
      <c r="V22" s="6">
        <v>0.6</v>
      </c>
      <c r="W22" s="6">
        <v>0.8</v>
      </c>
      <c r="X22" s="6">
        <v>2.2999999999999998</v>
      </c>
      <c r="Y22" s="6">
        <v>1.8</v>
      </c>
      <c r="Z22" s="6">
        <v>3.5</v>
      </c>
      <c r="AA22" s="6">
        <v>3.8</v>
      </c>
      <c r="AB22" s="6">
        <v>0.1</v>
      </c>
      <c r="AC22" s="6">
        <v>2.2999999999999998</v>
      </c>
      <c r="AD22" s="6">
        <v>1.8</v>
      </c>
      <c r="AE22" s="6">
        <v>0.9</v>
      </c>
      <c r="AF22" s="6">
        <v>4.1399999999999997</v>
      </c>
      <c r="AG22" s="6">
        <v>2.44</v>
      </c>
      <c r="AH22" s="6">
        <v>4.58</v>
      </c>
      <c r="AJ22">
        <v>74.7</v>
      </c>
      <c r="AL22" s="1"/>
    </row>
    <row r="23" spans="1:38" x14ac:dyDescent="0.2">
      <c r="A23" t="s">
        <v>232</v>
      </c>
      <c r="B23" t="s">
        <v>230</v>
      </c>
      <c r="C23" t="s">
        <v>206</v>
      </c>
      <c r="E23" t="s">
        <v>267</v>
      </c>
      <c r="F23" t="s">
        <v>15</v>
      </c>
      <c r="G23" t="s">
        <v>6</v>
      </c>
      <c r="H23" t="s">
        <v>16</v>
      </c>
      <c r="I23" s="6"/>
      <c r="J23" s="6">
        <v>6357.1</v>
      </c>
      <c r="K23" s="6"/>
      <c r="L23" s="6"/>
      <c r="M23" s="6">
        <v>5559.9</v>
      </c>
      <c r="N23" s="6">
        <v>6720.4</v>
      </c>
      <c r="O23" s="6">
        <v>10813.6</v>
      </c>
      <c r="P23" s="6">
        <v>13881.1</v>
      </c>
      <c r="Q23" s="6">
        <v>11227.9</v>
      </c>
      <c r="R23" s="6">
        <v>10736</v>
      </c>
      <c r="S23" s="6">
        <v>14139.9</v>
      </c>
      <c r="T23" s="6">
        <v>13851.9</v>
      </c>
      <c r="U23" s="6">
        <v>13166.5</v>
      </c>
      <c r="V23" s="6">
        <v>12094.9</v>
      </c>
      <c r="W23" s="6">
        <v>13978.5</v>
      </c>
      <c r="X23" s="6">
        <v>7327.3</v>
      </c>
      <c r="Y23" s="6">
        <v>6280.2</v>
      </c>
      <c r="Z23" s="6">
        <v>6769.8</v>
      </c>
      <c r="AA23" s="6">
        <v>6204.9</v>
      </c>
      <c r="AB23" s="6">
        <v>6281.7</v>
      </c>
      <c r="AC23" s="6">
        <v>5652.1</v>
      </c>
      <c r="AD23" s="6">
        <v>3396</v>
      </c>
      <c r="AE23" s="6">
        <v>2431.1</v>
      </c>
      <c r="AF23" s="6">
        <v>2338.58</v>
      </c>
      <c r="AG23" s="6">
        <v>1449.82</v>
      </c>
      <c r="AH23" s="6">
        <v>1640.86</v>
      </c>
      <c r="AJ23">
        <v>15248.3</v>
      </c>
      <c r="AL23" s="1"/>
    </row>
    <row r="24" spans="1:38" x14ac:dyDescent="0.2">
      <c r="A24" t="s">
        <v>232</v>
      </c>
      <c r="B24" s="70" t="s">
        <v>231</v>
      </c>
      <c r="C24" t="s">
        <v>54</v>
      </c>
      <c r="E24" t="s">
        <v>262</v>
      </c>
      <c r="F24" t="s">
        <v>15</v>
      </c>
      <c r="G24" t="s">
        <v>6</v>
      </c>
      <c r="H24" t="s">
        <v>16</v>
      </c>
      <c r="J24">
        <v>0.1</v>
      </c>
      <c r="K24">
        <v>0.1</v>
      </c>
      <c r="L24">
        <v>1.9</v>
      </c>
      <c r="M24">
        <v>3.4</v>
      </c>
      <c r="N24">
        <v>2.2000000000000002</v>
      </c>
      <c r="O24">
        <v>4.7</v>
      </c>
      <c r="P24">
        <v>4.9000000000000004</v>
      </c>
      <c r="Q24">
        <v>4.5</v>
      </c>
      <c r="R24">
        <v>6.7</v>
      </c>
      <c r="S24">
        <v>3.7</v>
      </c>
      <c r="T24">
        <v>3.9</v>
      </c>
      <c r="U24">
        <v>6.4</v>
      </c>
      <c r="V24">
        <v>13.1</v>
      </c>
      <c r="W24">
        <v>4.5999999999999996</v>
      </c>
      <c r="X24">
        <v>2</v>
      </c>
      <c r="Y24">
        <v>7.7</v>
      </c>
      <c r="Z24">
        <v>10.4</v>
      </c>
      <c r="AA24">
        <v>-0.5</v>
      </c>
      <c r="AB24">
        <v>7.7</v>
      </c>
      <c r="AC24">
        <v>7.5</v>
      </c>
      <c r="AD24">
        <v>4.5999999999999996</v>
      </c>
      <c r="AE24">
        <v>3.3</v>
      </c>
      <c r="AF24">
        <v>4.16</v>
      </c>
      <c r="AG24">
        <v>3.63</v>
      </c>
      <c r="AJ24">
        <v>4</v>
      </c>
      <c r="AL24" s="1"/>
    </row>
    <row r="25" spans="1:38" x14ac:dyDescent="0.2">
      <c r="A25" t="s">
        <v>232</v>
      </c>
      <c r="B25" s="70" t="s">
        <v>231</v>
      </c>
      <c r="C25" t="s">
        <v>21</v>
      </c>
      <c r="E25" t="s">
        <v>261</v>
      </c>
      <c r="F25" t="s">
        <v>15</v>
      </c>
      <c r="G25" t="s">
        <v>6</v>
      </c>
      <c r="H25" t="s">
        <v>16</v>
      </c>
      <c r="J25">
        <v>0</v>
      </c>
      <c r="L25" s="1"/>
      <c r="M25" s="1"/>
      <c r="P25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2.5</v>
      </c>
      <c r="AC25">
        <v>4.0999999999999996</v>
      </c>
      <c r="AD25">
        <v>5.4</v>
      </c>
      <c r="AE25">
        <v>6.5</v>
      </c>
      <c r="AF25">
        <v>6.49</v>
      </c>
      <c r="AG25">
        <v>6.59</v>
      </c>
      <c r="AH25">
        <v>5.67</v>
      </c>
      <c r="AJ25">
        <v>6</v>
      </c>
      <c r="AL25" s="1"/>
    </row>
    <row r="26" spans="1:38" x14ac:dyDescent="0.2">
      <c r="A26" t="s">
        <v>232</v>
      </c>
      <c r="B26" s="70" t="s">
        <v>231</v>
      </c>
      <c r="C26" t="s">
        <v>26</v>
      </c>
      <c r="E26" t="s">
        <v>261</v>
      </c>
      <c r="F26" t="s">
        <v>15</v>
      </c>
      <c r="G26" t="s">
        <v>6</v>
      </c>
      <c r="H26" t="s">
        <v>16</v>
      </c>
      <c r="J26">
        <v>0</v>
      </c>
      <c r="L26">
        <v>0</v>
      </c>
      <c r="P26">
        <v>0</v>
      </c>
      <c r="Q26">
        <v>0</v>
      </c>
      <c r="R26">
        <v>0</v>
      </c>
      <c r="S26">
        <v>0</v>
      </c>
      <c r="T26">
        <v>0.8</v>
      </c>
      <c r="U26">
        <v>0.7</v>
      </c>
      <c r="V26">
        <v>1.7</v>
      </c>
      <c r="W26">
        <v>1.7</v>
      </c>
      <c r="X26">
        <v>1.7</v>
      </c>
      <c r="Y26">
        <v>2.9</v>
      </c>
      <c r="Z26">
        <v>3</v>
      </c>
      <c r="AA26">
        <v>3.8</v>
      </c>
      <c r="AB26">
        <v>4.4000000000000004</v>
      </c>
      <c r="AC26">
        <v>4.8</v>
      </c>
      <c r="AD26">
        <v>6.8</v>
      </c>
      <c r="AE26">
        <v>7.1</v>
      </c>
      <c r="AF26">
        <v>7.5</v>
      </c>
      <c r="AG26">
        <v>5.67</v>
      </c>
      <c r="AH26">
        <v>4.54</v>
      </c>
      <c r="AJ26">
        <v>7</v>
      </c>
      <c r="AL26" s="1"/>
    </row>
    <row r="27" spans="1:38" x14ac:dyDescent="0.2">
      <c r="A27" t="s">
        <v>232</v>
      </c>
      <c r="B27" s="70" t="s">
        <v>231</v>
      </c>
      <c r="C27" t="s">
        <v>35</v>
      </c>
      <c r="E27" t="s">
        <v>261</v>
      </c>
      <c r="F27" t="s">
        <v>15</v>
      </c>
      <c r="G27" t="s">
        <v>6</v>
      </c>
      <c r="H27" t="s">
        <v>16</v>
      </c>
      <c r="J27">
        <v>0.7</v>
      </c>
      <c r="K27">
        <v>0</v>
      </c>
      <c r="L27">
        <v>0.5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0.5</v>
      </c>
      <c r="U27">
        <v>0.9</v>
      </c>
      <c r="V27">
        <v>0.9</v>
      </c>
      <c r="W27">
        <v>0.2</v>
      </c>
      <c r="X27">
        <v>0.1</v>
      </c>
      <c r="Y27">
        <v>0.1</v>
      </c>
      <c r="Z27">
        <v>10.1</v>
      </c>
      <c r="AA27">
        <v>4</v>
      </c>
      <c r="AB27">
        <v>5.5</v>
      </c>
      <c r="AC27">
        <v>7.6</v>
      </c>
      <c r="AD27">
        <v>5.8</v>
      </c>
      <c r="AE27">
        <v>3.5</v>
      </c>
      <c r="AF27">
        <v>3.35</v>
      </c>
      <c r="AG27">
        <v>4.0599999999999996</v>
      </c>
      <c r="AH27">
        <v>5.13</v>
      </c>
      <c r="AJ27">
        <v>4.7</v>
      </c>
      <c r="AL27" s="1"/>
    </row>
    <row r="28" spans="1:38" x14ac:dyDescent="0.2">
      <c r="A28" t="s">
        <v>232</v>
      </c>
      <c r="B28" s="70" t="s">
        <v>231</v>
      </c>
      <c r="C28" t="s">
        <v>70</v>
      </c>
      <c r="E28" t="s">
        <v>261</v>
      </c>
      <c r="F28" t="s">
        <v>15</v>
      </c>
      <c r="G28" t="s">
        <v>6</v>
      </c>
      <c r="H28" t="s">
        <v>16</v>
      </c>
      <c r="J28">
        <v>7.2</v>
      </c>
      <c r="O28">
        <v>0</v>
      </c>
      <c r="P28">
        <v>0.2</v>
      </c>
      <c r="Q28">
        <v>1.1000000000000001</v>
      </c>
      <c r="R28">
        <v>1.5</v>
      </c>
      <c r="S28">
        <v>0.7</v>
      </c>
      <c r="T28">
        <v>0.5</v>
      </c>
      <c r="U28">
        <v>0.8</v>
      </c>
      <c r="V28">
        <v>0.8</v>
      </c>
      <c r="W28">
        <v>0.9</v>
      </c>
      <c r="X28">
        <v>0.9</v>
      </c>
      <c r="Y28">
        <v>1.1000000000000001</v>
      </c>
      <c r="Z28">
        <v>1.1000000000000001</v>
      </c>
      <c r="AA28">
        <v>1.6</v>
      </c>
      <c r="AB28">
        <v>1.8</v>
      </c>
      <c r="AC28">
        <v>5.9</v>
      </c>
      <c r="AD28">
        <v>4.5999999999999996</v>
      </c>
      <c r="AE28">
        <v>5.9</v>
      </c>
      <c r="AF28">
        <v>4.3099999999999996</v>
      </c>
      <c r="AG28">
        <v>2.66</v>
      </c>
      <c r="AH28">
        <v>1.38</v>
      </c>
      <c r="AJ28">
        <v>5.3</v>
      </c>
      <c r="AL28" s="1"/>
    </row>
    <row r="29" spans="1:38" x14ac:dyDescent="0.2">
      <c r="A29" t="s">
        <v>232</v>
      </c>
      <c r="B29" s="70" t="s">
        <v>231</v>
      </c>
      <c r="C29" t="s">
        <v>87</v>
      </c>
      <c r="E29" t="s">
        <v>261</v>
      </c>
      <c r="F29" t="s">
        <v>15</v>
      </c>
      <c r="G29" t="s">
        <v>6</v>
      </c>
      <c r="H29" t="s">
        <v>16</v>
      </c>
      <c r="J29">
        <v>0.1</v>
      </c>
      <c r="L29">
        <v>0.1</v>
      </c>
      <c r="M29">
        <v>0.1</v>
      </c>
      <c r="N29">
        <v>0.2</v>
      </c>
      <c r="O29">
        <v>0.1</v>
      </c>
      <c r="P29">
        <v>0.1</v>
      </c>
      <c r="Q29">
        <v>0.1</v>
      </c>
      <c r="R29">
        <v>0.1</v>
      </c>
      <c r="S29">
        <v>0.2</v>
      </c>
      <c r="T29">
        <v>0.1</v>
      </c>
      <c r="U29">
        <v>0.2</v>
      </c>
      <c r="V29">
        <v>0.2</v>
      </c>
      <c r="W29">
        <v>0.2</v>
      </c>
      <c r="X29">
        <v>0.5</v>
      </c>
      <c r="Y29">
        <v>0.7</v>
      </c>
      <c r="Z29">
        <v>0.7</v>
      </c>
      <c r="AA29">
        <v>0.8</v>
      </c>
      <c r="AB29">
        <v>1.6</v>
      </c>
      <c r="AC29">
        <v>7.4</v>
      </c>
      <c r="AD29">
        <v>4.4000000000000004</v>
      </c>
      <c r="AE29">
        <v>3.7</v>
      </c>
      <c r="AF29">
        <v>2.96</v>
      </c>
      <c r="AG29">
        <v>2.91</v>
      </c>
      <c r="AH29">
        <v>3.99</v>
      </c>
      <c r="AJ29">
        <v>4.0999999999999996</v>
      </c>
      <c r="AL29" s="1"/>
    </row>
    <row r="30" spans="1:38" x14ac:dyDescent="0.2">
      <c r="A30" t="s">
        <v>232</v>
      </c>
      <c r="B30" s="70" t="s">
        <v>231</v>
      </c>
      <c r="C30" t="s">
        <v>103</v>
      </c>
      <c r="E30" t="s">
        <v>261</v>
      </c>
      <c r="F30" t="s">
        <v>15</v>
      </c>
      <c r="G30" t="s">
        <v>6</v>
      </c>
      <c r="H30" t="s">
        <v>16</v>
      </c>
      <c r="J30">
        <v>0</v>
      </c>
      <c r="AA30">
        <v>1.3</v>
      </c>
      <c r="AB30">
        <v>0.7</v>
      </c>
      <c r="AC30">
        <v>0.4</v>
      </c>
      <c r="AD30">
        <v>0.9</v>
      </c>
      <c r="AE30">
        <v>0.6</v>
      </c>
      <c r="AF30">
        <v>0.72</v>
      </c>
      <c r="AG30">
        <v>0.94</v>
      </c>
      <c r="AH30">
        <v>0.75</v>
      </c>
      <c r="AJ30">
        <v>0.8</v>
      </c>
      <c r="AL30" s="1"/>
    </row>
    <row r="31" spans="1:38" x14ac:dyDescent="0.2">
      <c r="A31" t="s">
        <v>232</v>
      </c>
      <c r="B31" s="70" t="s">
        <v>231</v>
      </c>
      <c r="C31" t="s">
        <v>124</v>
      </c>
      <c r="E31" t="s">
        <v>261</v>
      </c>
      <c r="F31" t="s">
        <v>15</v>
      </c>
      <c r="G31" t="s">
        <v>6</v>
      </c>
      <c r="H31" t="s">
        <v>16</v>
      </c>
      <c r="J31">
        <v>0.8</v>
      </c>
      <c r="Q31">
        <v>0.2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1.5</v>
      </c>
      <c r="Z31">
        <v>0.9</v>
      </c>
      <c r="AA31">
        <v>0.7</v>
      </c>
      <c r="AB31">
        <v>2.1</v>
      </c>
      <c r="AC31">
        <v>2.8</v>
      </c>
      <c r="AD31">
        <v>1.2</v>
      </c>
      <c r="AE31">
        <v>0.7</v>
      </c>
      <c r="AF31">
        <v>1.31</v>
      </c>
      <c r="AG31">
        <v>1.88</v>
      </c>
      <c r="AH31">
        <v>0.99</v>
      </c>
      <c r="AJ31">
        <v>1</v>
      </c>
      <c r="AL31" s="1"/>
    </row>
    <row r="32" spans="1:38" x14ac:dyDescent="0.2">
      <c r="A32" t="s">
        <v>232</v>
      </c>
      <c r="B32" s="70" t="s">
        <v>231</v>
      </c>
      <c r="C32" t="s">
        <v>134</v>
      </c>
      <c r="E32" t="s">
        <v>261</v>
      </c>
      <c r="F32" t="s">
        <v>15</v>
      </c>
      <c r="G32" t="s">
        <v>6</v>
      </c>
      <c r="H32" t="s">
        <v>16</v>
      </c>
      <c r="J32">
        <v>0</v>
      </c>
      <c r="U32">
        <v>5.2</v>
      </c>
      <c r="V32">
        <v>6.6</v>
      </c>
      <c r="W32">
        <v>6.6</v>
      </c>
      <c r="X32">
        <v>0</v>
      </c>
      <c r="Y32">
        <v>14.6</v>
      </c>
      <c r="Z32">
        <v>18.8</v>
      </c>
      <c r="AA32">
        <v>9.1</v>
      </c>
      <c r="AB32">
        <v>9.1999999999999993</v>
      </c>
      <c r="AC32">
        <v>7.4</v>
      </c>
      <c r="AD32">
        <v>9</v>
      </c>
      <c r="AE32">
        <v>7.8</v>
      </c>
      <c r="AF32">
        <v>12.54</v>
      </c>
      <c r="AG32">
        <v>10.95</v>
      </c>
      <c r="AH32">
        <v>8.06</v>
      </c>
      <c r="AJ32">
        <v>8.4</v>
      </c>
      <c r="AL32" s="1"/>
    </row>
    <row r="33" spans="1:38" x14ac:dyDescent="0.2">
      <c r="A33" t="s">
        <v>232</v>
      </c>
      <c r="B33" s="70" t="s">
        <v>231</v>
      </c>
      <c r="C33" t="s">
        <v>146</v>
      </c>
      <c r="E33" t="s">
        <v>261</v>
      </c>
      <c r="F33" t="s">
        <v>15</v>
      </c>
      <c r="G33" t="s">
        <v>6</v>
      </c>
      <c r="H33" t="s">
        <v>16</v>
      </c>
      <c r="J33">
        <v>0</v>
      </c>
      <c r="P33">
        <v>1.5</v>
      </c>
      <c r="Q33">
        <v>2.4</v>
      </c>
      <c r="R33">
        <v>1.8</v>
      </c>
      <c r="S33">
        <v>3.6</v>
      </c>
      <c r="T33">
        <v>1.2</v>
      </c>
      <c r="U33">
        <v>5</v>
      </c>
      <c r="V33">
        <v>10.4</v>
      </c>
      <c r="W33">
        <v>3.8</v>
      </c>
      <c r="X33">
        <v>6</v>
      </c>
      <c r="Y33">
        <v>4.8</v>
      </c>
      <c r="Z33">
        <v>1.9</v>
      </c>
      <c r="AA33">
        <v>2.4</v>
      </c>
      <c r="AB33">
        <v>1.2</v>
      </c>
      <c r="AC33">
        <v>2</v>
      </c>
      <c r="AD33">
        <v>2.29</v>
      </c>
      <c r="AE33">
        <v>1.3</v>
      </c>
      <c r="AF33">
        <v>0.9</v>
      </c>
      <c r="AG33">
        <v>0.74</v>
      </c>
      <c r="AH33">
        <v>0.72</v>
      </c>
      <c r="AJ33">
        <v>1.8</v>
      </c>
      <c r="AL33" s="1"/>
    </row>
    <row r="34" spans="1:38" x14ac:dyDescent="0.2">
      <c r="A34" t="s">
        <v>232</v>
      </c>
      <c r="B34" s="70" t="s">
        <v>231</v>
      </c>
      <c r="C34" t="s">
        <v>152</v>
      </c>
      <c r="E34" t="s">
        <v>261</v>
      </c>
      <c r="F34" t="s">
        <v>15</v>
      </c>
      <c r="G34" t="s">
        <v>6</v>
      </c>
      <c r="H34" t="s">
        <v>16</v>
      </c>
      <c r="J34">
        <v>0.8</v>
      </c>
      <c r="K34">
        <v>0.7</v>
      </c>
      <c r="L34">
        <v>0.7</v>
      </c>
      <c r="M34">
        <v>0.6</v>
      </c>
      <c r="N34">
        <v>0.5</v>
      </c>
      <c r="O34">
        <v>0.5</v>
      </c>
      <c r="P34">
        <v>0.5</v>
      </c>
      <c r="Q34">
        <v>1.5</v>
      </c>
      <c r="R34">
        <v>0.8</v>
      </c>
      <c r="S34">
        <v>1.2</v>
      </c>
      <c r="T34">
        <v>1.2</v>
      </c>
      <c r="U34">
        <v>2.6</v>
      </c>
      <c r="V34">
        <v>4.4000000000000004</v>
      </c>
      <c r="W34">
        <v>0.4</v>
      </c>
      <c r="X34">
        <v>1</v>
      </c>
      <c r="Y34">
        <v>0.8</v>
      </c>
      <c r="Z34">
        <v>3.8</v>
      </c>
      <c r="AA34">
        <v>5.6</v>
      </c>
      <c r="AB34">
        <v>2.7</v>
      </c>
      <c r="AC34">
        <v>8.6</v>
      </c>
      <c r="AD34">
        <v>6.9</v>
      </c>
      <c r="AE34">
        <v>6.7</v>
      </c>
      <c r="AF34">
        <v>5.83</v>
      </c>
      <c r="AG34">
        <v>7.73</v>
      </c>
      <c r="AH34">
        <v>0.38</v>
      </c>
      <c r="AJ34">
        <v>6.8</v>
      </c>
      <c r="AL34" s="1"/>
    </row>
    <row r="35" spans="1:38" x14ac:dyDescent="0.2">
      <c r="A35" t="s">
        <v>232</v>
      </c>
      <c r="B35" s="70" t="s">
        <v>231</v>
      </c>
      <c r="C35" t="s">
        <v>151</v>
      </c>
      <c r="E35" s="48" t="s">
        <v>287</v>
      </c>
      <c r="F35" t="s">
        <v>15</v>
      </c>
      <c r="G35" t="s">
        <v>6</v>
      </c>
      <c r="H35" t="s">
        <v>16</v>
      </c>
      <c r="J35">
        <v>19.8</v>
      </c>
      <c r="M35">
        <v>32.1</v>
      </c>
      <c r="N35">
        <v>26.4</v>
      </c>
      <c r="O35">
        <v>31</v>
      </c>
      <c r="P35">
        <v>61.1</v>
      </c>
      <c r="Q35">
        <v>58.8</v>
      </c>
      <c r="R35">
        <v>93.7</v>
      </c>
      <c r="S35">
        <v>143.1</v>
      </c>
      <c r="T35">
        <v>171.2</v>
      </c>
      <c r="U35">
        <v>339.8</v>
      </c>
      <c r="V35">
        <v>205.5</v>
      </c>
      <c r="W35">
        <v>275.2</v>
      </c>
      <c r="X35">
        <v>357.6</v>
      </c>
      <c r="Y35">
        <v>493.7</v>
      </c>
      <c r="Z35">
        <v>574.9</v>
      </c>
      <c r="AA35">
        <v>849.6</v>
      </c>
      <c r="AB35">
        <v>922.9</v>
      </c>
      <c r="AC35">
        <v>762.6</v>
      </c>
      <c r="AD35">
        <v>609.9</v>
      </c>
      <c r="AE35">
        <v>493.03</v>
      </c>
      <c r="AF35">
        <v>427.73</v>
      </c>
      <c r="AG35">
        <v>318.18</v>
      </c>
      <c r="AH35">
        <v>147.02000000000001</v>
      </c>
      <c r="AJ35">
        <v>551.47</v>
      </c>
      <c r="AL35" s="1"/>
    </row>
    <row r="36" spans="1:38" x14ac:dyDescent="0.2"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8" x14ac:dyDescent="0.2"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8" x14ac:dyDescent="0.2">
      <c r="E38" s="57" t="s">
        <v>262</v>
      </c>
      <c r="F38" s="57"/>
      <c r="G38" s="57"/>
      <c r="H38" s="57"/>
      <c r="I38" s="58"/>
      <c r="J38" s="58">
        <f t="shared" ref="J38:S42" si="0">SUMIF($E$2:$E$36,$E38,J$2:J$36)</f>
        <v>1900.6</v>
      </c>
      <c r="K38" s="58">
        <f t="shared" si="0"/>
        <v>2603.6</v>
      </c>
      <c r="L38" s="58">
        <f t="shared" si="0"/>
        <v>2699.4</v>
      </c>
      <c r="M38" s="58">
        <f t="shared" si="0"/>
        <v>3328</v>
      </c>
      <c r="N38" s="58">
        <f t="shared" si="0"/>
        <v>3723</v>
      </c>
      <c r="O38" s="58">
        <f t="shared" si="0"/>
        <v>5575.4</v>
      </c>
      <c r="P38" s="58">
        <f t="shared" si="0"/>
        <v>7592.9</v>
      </c>
      <c r="Q38" s="58">
        <f t="shared" si="0"/>
        <v>7321.9</v>
      </c>
      <c r="R38" s="58">
        <f t="shared" si="0"/>
        <v>7550.7</v>
      </c>
      <c r="S38" s="58">
        <f t="shared" si="0"/>
        <v>8007.2</v>
      </c>
      <c r="T38" s="58">
        <f t="shared" ref="T38:AH42" si="1">SUMIF($E$2:$E$36,$E38,T$2:T$36)</f>
        <v>7699.5</v>
      </c>
      <c r="U38" s="58">
        <f t="shared" si="1"/>
        <v>6862.2999999999993</v>
      </c>
      <c r="V38" s="58">
        <f t="shared" si="1"/>
        <v>5426.7000000000007</v>
      </c>
      <c r="W38" s="58">
        <f t="shared" si="1"/>
        <v>3277.1</v>
      </c>
      <c r="X38" s="58">
        <f t="shared" si="1"/>
        <v>2736.9</v>
      </c>
      <c r="Y38" s="58">
        <f t="shared" si="1"/>
        <v>1458.6000000000001</v>
      </c>
      <c r="Z38" s="58">
        <f t="shared" si="1"/>
        <v>1329.4</v>
      </c>
      <c r="AA38" s="58">
        <f t="shared" si="1"/>
        <v>1086.4000000000001</v>
      </c>
      <c r="AB38" s="58">
        <f t="shared" si="1"/>
        <v>1095.1000000000001</v>
      </c>
      <c r="AC38" s="58">
        <f t="shared" si="1"/>
        <v>2337.4</v>
      </c>
      <c r="AD38" s="58">
        <f t="shared" si="1"/>
        <v>895.30000000000007</v>
      </c>
      <c r="AE38" s="58">
        <f t="shared" si="1"/>
        <v>-24.4</v>
      </c>
      <c r="AF38" s="58">
        <f t="shared" si="1"/>
        <v>-29.919999999999998</v>
      </c>
      <c r="AG38" s="58">
        <f t="shared" si="1"/>
        <v>-35.11</v>
      </c>
      <c r="AH38" s="58">
        <f t="shared" si="1"/>
        <v>-21.32</v>
      </c>
      <c r="AJ38" s="58">
        <f>SUMIF($E$2:$E$36,$E38,AJ$2:AJ$36)</f>
        <v>8232.1</v>
      </c>
    </row>
    <row r="39" spans="1:38" x14ac:dyDescent="0.2">
      <c r="E39" s="59" t="s">
        <v>267</v>
      </c>
      <c r="F39" s="57"/>
      <c r="G39" s="57"/>
      <c r="H39" s="57"/>
      <c r="I39" s="58"/>
      <c r="J39" s="58">
        <f t="shared" si="0"/>
        <v>6357.1</v>
      </c>
      <c r="K39" s="58">
        <f t="shared" si="0"/>
        <v>0</v>
      </c>
      <c r="L39" s="58">
        <f t="shared" si="0"/>
        <v>0</v>
      </c>
      <c r="M39" s="58">
        <f t="shared" si="0"/>
        <v>5559.9</v>
      </c>
      <c r="N39" s="58">
        <f t="shared" si="0"/>
        <v>6720.4</v>
      </c>
      <c r="O39" s="58">
        <f t="shared" si="0"/>
        <v>10813.6</v>
      </c>
      <c r="P39" s="58">
        <f t="shared" si="0"/>
        <v>13881.1</v>
      </c>
      <c r="Q39" s="58">
        <f t="shared" si="0"/>
        <v>11227.9</v>
      </c>
      <c r="R39" s="58">
        <f t="shared" si="0"/>
        <v>10736</v>
      </c>
      <c r="S39" s="58">
        <f t="shared" si="0"/>
        <v>14139.9</v>
      </c>
      <c r="T39" s="58">
        <f t="shared" si="1"/>
        <v>13851.9</v>
      </c>
      <c r="U39" s="58">
        <f t="shared" si="1"/>
        <v>13166.5</v>
      </c>
      <c r="V39" s="58">
        <f t="shared" si="1"/>
        <v>12094.9</v>
      </c>
      <c r="W39" s="58">
        <f t="shared" si="1"/>
        <v>13978.5</v>
      </c>
      <c r="X39" s="58">
        <f t="shared" si="1"/>
        <v>7327.3</v>
      </c>
      <c r="Y39" s="58">
        <f t="shared" si="1"/>
        <v>6280.2</v>
      </c>
      <c r="Z39" s="58">
        <f t="shared" si="1"/>
        <v>6769.8</v>
      </c>
      <c r="AA39" s="58">
        <f t="shared" si="1"/>
        <v>6204.9</v>
      </c>
      <c r="AB39" s="58">
        <f t="shared" si="1"/>
        <v>6281.7</v>
      </c>
      <c r="AC39" s="58">
        <f t="shared" si="1"/>
        <v>5652.1</v>
      </c>
      <c r="AD39" s="58">
        <f t="shared" si="1"/>
        <v>3396</v>
      </c>
      <c r="AE39" s="58">
        <f t="shared" si="1"/>
        <v>2431.1</v>
      </c>
      <c r="AF39" s="58">
        <f t="shared" si="1"/>
        <v>2338.58</v>
      </c>
      <c r="AG39" s="58">
        <f t="shared" si="1"/>
        <v>1449.82</v>
      </c>
      <c r="AH39" s="58">
        <f t="shared" si="1"/>
        <v>1640.86</v>
      </c>
      <c r="AJ39" s="58">
        <f>SUMIF($E$2:$E$36,$E39,AJ$2:AJ$36)</f>
        <v>15248.3</v>
      </c>
    </row>
    <row r="40" spans="1:38" x14ac:dyDescent="0.2">
      <c r="E40" s="59" t="s">
        <v>266</v>
      </c>
      <c r="F40" s="57"/>
      <c r="G40" s="57"/>
      <c r="H40" s="57"/>
      <c r="I40" s="58"/>
      <c r="J40" s="58">
        <f t="shared" si="0"/>
        <v>1449.9</v>
      </c>
      <c r="K40" s="58">
        <f t="shared" si="0"/>
        <v>0</v>
      </c>
      <c r="L40" s="58">
        <f t="shared" si="0"/>
        <v>2065.6</v>
      </c>
      <c r="M40" s="58">
        <f t="shared" si="0"/>
        <v>2244.6</v>
      </c>
      <c r="N40" s="58">
        <f t="shared" si="0"/>
        <v>4158.7</v>
      </c>
      <c r="O40" s="58">
        <f t="shared" si="0"/>
        <v>2746.5</v>
      </c>
      <c r="P40" s="58">
        <f t="shared" si="0"/>
        <v>5748.7</v>
      </c>
      <c r="Q40" s="58">
        <f t="shared" si="0"/>
        <v>4141.1000000000004</v>
      </c>
      <c r="R40" s="58">
        <f t="shared" si="0"/>
        <v>4150.7</v>
      </c>
      <c r="S40" s="58">
        <f t="shared" si="0"/>
        <v>3998</v>
      </c>
      <c r="T40" s="58">
        <f t="shared" si="1"/>
        <v>4098</v>
      </c>
      <c r="U40" s="58">
        <f t="shared" si="1"/>
        <v>3449.1</v>
      </c>
      <c r="V40" s="58">
        <f t="shared" si="1"/>
        <v>3538.8</v>
      </c>
      <c r="W40" s="58">
        <f t="shared" si="1"/>
        <v>2670.5</v>
      </c>
      <c r="X40" s="58">
        <f t="shared" si="1"/>
        <v>2699</v>
      </c>
      <c r="Y40" s="58">
        <f t="shared" si="1"/>
        <v>1425.7</v>
      </c>
      <c r="Z40" s="58">
        <f t="shared" si="1"/>
        <v>679.3</v>
      </c>
      <c r="AA40" s="58">
        <f t="shared" si="1"/>
        <v>733.2</v>
      </c>
      <c r="AB40" s="58">
        <f t="shared" si="1"/>
        <v>722.1</v>
      </c>
      <c r="AC40" s="58">
        <f t="shared" si="1"/>
        <v>786.9</v>
      </c>
      <c r="AD40" s="58">
        <f t="shared" si="1"/>
        <v>518</v>
      </c>
      <c r="AE40" s="58">
        <f t="shared" si="1"/>
        <v>327.8</v>
      </c>
      <c r="AF40" s="58">
        <f t="shared" si="1"/>
        <v>340.73</v>
      </c>
      <c r="AG40" s="58">
        <f t="shared" si="1"/>
        <v>210.14</v>
      </c>
      <c r="AH40" s="58">
        <f t="shared" si="1"/>
        <v>205.69</v>
      </c>
      <c r="AJ40" s="58">
        <f>SUMIF($E$2:$E$36,$E40,AJ$2:AJ$36)</f>
        <v>5554.9</v>
      </c>
    </row>
    <row r="41" spans="1:38" x14ac:dyDescent="0.2">
      <c r="E41" s="59" t="s">
        <v>287</v>
      </c>
      <c r="F41" s="57"/>
      <c r="G41" s="57"/>
      <c r="H41" s="57"/>
      <c r="I41" s="58"/>
      <c r="J41" s="58">
        <f t="shared" si="0"/>
        <v>838.7</v>
      </c>
      <c r="K41" s="58">
        <f t="shared" si="0"/>
        <v>548.20000000000005</v>
      </c>
      <c r="L41" s="58">
        <f t="shared" si="0"/>
        <v>531.19999999999993</v>
      </c>
      <c r="M41" s="58">
        <f t="shared" si="0"/>
        <v>920.10000000000014</v>
      </c>
      <c r="N41" s="58">
        <f t="shared" si="0"/>
        <v>1049.5999999999999</v>
      </c>
      <c r="O41" s="58">
        <f t="shared" si="0"/>
        <v>1161.0000000000002</v>
      </c>
      <c r="P41" s="58">
        <f t="shared" si="0"/>
        <v>1332.8999999999999</v>
      </c>
      <c r="Q41" s="58">
        <f t="shared" si="0"/>
        <v>1294.3</v>
      </c>
      <c r="R41" s="58">
        <f t="shared" si="0"/>
        <v>1371.8000000000002</v>
      </c>
      <c r="S41" s="58">
        <f t="shared" si="0"/>
        <v>1420.4999999999998</v>
      </c>
      <c r="T41" s="58">
        <f t="shared" si="1"/>
        <v>1508.4</v>
      </c>
      <c r="U41" s="58">
        <f t="shared" si="1"/>
        <v>1650.6999999999996</v>
      </c>
      <c r="V41" s="58">
        <f t="shared" si="1"/>
        <v>1439.7999999999995</v>
      </c>
      <c r="W41" s="58">
        <f t="shared" si="1"/>
        <v>1528.2</v>
      </c>
      <c r="X41" s="58">
        <f t="shared" si="1"/>
        <v>1504.1999999999998</v>
      </c>
      <c r="Y41" s="58">
        <f t="shared" si="1"/>
        <v>1416.7</v>
      </c>
      <c r="Z41" s="58">
        <f t="shared" si="1"/>
        <v>1420.3000000000002</v>
      </c>
      <c r="AA41" s="58">
        <f t="shared" si="1"/>
        <v>1645.9</v>
      </c>
      <c r="AB41" s="58">
        <f t="shared" si="1"/>
        <v>1745.6000000000001</v>
      </c>
      <c r="AC41" s="58">
        <f t="shared" si="1"/>
        <v>1497</v>
      </c>
      <c r="AD41" s="58">
        <f t="shared" si="1"/>
        <v>1194.3</v>
      </c>
      <c r="AE41" s="58">
        <f t="shared" si="1"/>
        <v>691.13</v>
      </c>
      <c r="AF41" s="58">
        <f t="shared" si="1"/>
        <v>625.22</v>
      </c>
      <c r="AG41" s="58">
        <f t="shared" si="1"/>
        <v>495.97</v>
      </c>
      <c r="AH41" s="58">
        <f t="shared" si="1"/>
        <v>331.52</v>
      </c>
      <c r="AJ41" s="58">
        <f>SUMIF($E$2:$E$36,$E41,AJ$2:AJ$36)</f>
        <v>2603.37</v>
      </c>
    </row>
    <row r="42" spans="1:38" x14ac:dyDescent="0.2">
      <c r="E42" s="59" t="s">
        <v>261</v>
      </c>
      <c r="F42" s="57"/>
      <c r="G42" s="57"/>
      <c r="H42" s="57"/>
      <c r="I42" s="58"/>
      <c r="J42" s="58">
        <f t="shared" si="0"/>
        <v>1252.9000000000001</v>
      </c>
      <c r="K42" s="58">
        <f t="shared" si="0"/>
        <v>475.4</v>
      </c>
      <c r="L42" s="58">
        <f t="shared" si="0"/>
        <v>359.1</v>
      </c>
      <c r="M42" s="58">
        <f t="shared" si="0"/>
        <v>290.3</v>
      </c>
      <c r="N42" s="58">
        <f t="shared" si="0"/>
        <v>188.99999999999997</v>
      </c>
      <c r="O42" s="58">
        <f t="shared" si="0"/>
        <v>127.3</v>
      </c>
      <c r="P42" s="58">
        <f t="shared" si="0"/>
        <v>120.7</v>
      </c>
      <c r="Q42" s="58">
        <f t="shared" si="0"/>
        <v>113.19999999999999</v>
      </c>
      <c r="R42" s="58">
        <f t="shared" si="0"/>
        <v>121.6</v>
      </c>
      <c r="S42" s="58">
        <f t="shared" si="0"/>
        <v>109.7</v>
      </c>
      <c r="T42" s="58">
        <f t="shared" si="1"/>
        <v>167.6</v>
      </c>
      <c r="U42" s="58">
        <f t="shared" si="1"/>
        <v>234.99999999999997</v>
      </c>
      <c r="V42" s="58">
        <f t="shared" si="1"/>
        <v>869.1</v>
      </c>
      <c r="W42" s="58">
        <f t="shared" si="1"/>
        <v>975.19999999999993</v>
      </c>
      <c r="X42" s="58">
        <f t="shared" si="1"/>
        <v>772.2</v>
      </c>
      <c r="Y42" s="58">
        <f t="shared" si="1"/>
        <v>884.69999999999993</v>
      </c>
      <c r="Z42" s="58">
        <f t="shared" si="1"/>
        <v>673.3</v>
      </c>
      <c r="AA42" s="58">
        <f t="shared" si="1"/>
        <v>1041.2999999999997</v>
      </c>
      <c r="AB42" s="58">
        <f t="shared" si="1"/>
        <v>1219.8999999999999</v>
      </c>
      <c r="AC42" s="58">
        <f t="shared" si="1"/>
        <v>1329.8</v>
      </c>
      <c r="AD42" s="58">
        <f t="shared" si="1"/>
        <v>1132.4900000000002</v>
      </c>
      <c r="AE42" s="58">
        <f t="shared" si="1"/>
        <v>988.49999999999989</v>
      </c>
      <c r="AF42" s="58">
        <f t="shared" si="1"/>
        <v>1096.33</v>
      </c>
      <c r="AG42" s="58">
        <f t="shared" si="1"/>
        <v>842.74999999999989</v>
      </c>
      <c r="AH42" s="58">
        <f t="shared" si="1"/>
        <v>738.3599999999999</v>
      </c>
      <c r="AJ42" s="58">
        <f>SUMIF($E$2:$E$36,$E42,AJ$2:AJ$36)</f>
        <v>4404.8</v>
      </c>
    </row>
    <row r="44" spans="1:38" x14ac:dyDescent="0.2">
      <c r="AH44" s="76" t="s">
        <v>288</v>
      </c>
    </row>
    <row r="45" spans="1:38" x14ac:dyDescent="0.2">
      <c r="C45" s="62"/>
      <c r="D45" s="62"/>
      <c r="E45" s="69" t="s">
        <v>213</v>
      </c>
      <c r="F45" s="62" t="s">
        <v>274</v>
      </c>
      <c r="G45" s="62" t="s">
        <v>273</v>
      </c>
      <c r="I45" s="63"/>
      <c r="J45" s="64" t="s">
        <v>276</v>
      </c>
    </row>
    <row r="46" spans="1:38" x14ac:dyDescent="0.2">
      <c r="B46" s="5" t="s">
        <v>210</v>
      </c>
      <c r="C46" s="6"/>
      <c r="D46" s="6"/>
      <c r="E46">
        <v>5.5E-2</v>
      </c>
      <c r="F46" s="74">
        <v>1</v>
      </c>
      <c r="G46">
        <v>1780</v>
      </c>
      <c r="I46" s="63" t="s">
        <v>265</v>
      </c>
      <c r="J46" s="63">
        <f>J38*SUMPRODUCT(F$46:F$48,G$46:G$48)/E$49</f>
        <v>61510327.272727273</v>
      </c>
      <c r="L46" s="68">
        <f>J46/1000000</f>
        <v>61.510327272727274</v>
      </c>
      <c r="N46" t="s">
        <v>279</v>
      </c>
    </row>
    <row r="47" spans="1:38" x14ac:dyDescent="0.2">
      <c r="B47" s="5" t="s">
        <v>211</v>
      </c>
      <c r="C47" s="6"/>
      <c r="D47" s="6"/>
      <c r="E47">
        <v>0.11</v>
      </c>
      <c r="F47" s="74">
        <v>0</v>
      </c>
      <c r="G47">
        <v>800</v>
      </c>
      <c r="I47" s="65" t="s">
        <v>267</v>
      </c>
      <c r="J47" s="63">
        <f>J39*SUMPRODUCT(F$46:F$48,G$46:G$48)/E$49</f>
        <v>205738872.72727272</v>
      </c>
      <c r="L47" s="68">
        <f>J47/1000000</f>
        <v>205.73887272727271</v>
      </c>
    </row>
    <row r="48" spans="1:38" x14ac:dyDescent="0.2">
      <c r="B48" s="5" t="s">
        <v>212</v>
      </c>
      <c r="C48" s="6"/>
      <c r="D48" s="6"/>
      <c r="E48">
        <v>6.5000000000000002E-2</v>
      </c>
      <c r="F48" s="74">
        <v>0</v>
      </c>
      <c r="G48">
        <v>2070</v>
      </c>
      <c r="I48" s="65" t="s">
        <v>266</v>
      </c>
      <c r="J48" s="63">
        <f>J40*SUMPRODUCT(F$46:F$48,G$46:G$48)/E$49</f>
        <v>46924036.363636367</v>
      </c>
      <c r="L48" s="68">
        <f>J48/1000000</f>
        <v>46.924036363636368</v>
      </c>
    </row>
    <row r="49" spans="1:35" x14ac:dyDescent="0.2">
      <c r="C49" s="6"/>
      <c r="D49" s="6"/>
      <c r="E49" s="10">
        <f>SUMPRODUCT(E46:E48,F46:F48)</f>
        <v>5.5E-2</v>
      </c>
      <c r="F49" s="74"/>
      <c r="I49" s="65" t="s">
        <v>264</v>
      </c>
      <c r="J49" s="63">
        <f>J41*SUMPRODUCT(F$46:F$48,G$46:G$48)/E$49</f>
        <v>27143381.818181816</v>
      </c>
      <c r="L49" s="68">
        <f>J49/1000000</f>
        <v>27.143381818181815</v>
      </c>
    </row>
    <row r="50" spans="1:35" x14ac:dyDescent="0.2">
      <c r="C50" s="6"/>
      <c r="D50" s="6"/>
      <c r="F50" s="74"/>
      <c r="I50" s="65" t="s">
        <v>261</v>
      </c>
      <c r="J50" s="63">
        <f>J42*SUMPRODUCT(F$46:F$48,G$46:G$48)/E$49</f>
        <v>40548400</v>
      </c>
      <c r="L50" s="68">
        <f>J50/1000000</f>
        <v>40.548400000000001</v>
      </c>
    </row>
    <row r="52" spans="1:35" x14ac:dyDescent="0.2">
      <c r="A52" s="60" t="s">
        <v>232</v>
      </c>
      <c r="B52" s="60" t="s">
        <v>230</v>
      </c>
      <c r="C52" s="60" t="s">
        <v>164</v>
      </c>
      <c r="D52" s="60"/>
      <c r="E52" s="60" t="s">
        <v>287</v>
      </c>
      <c r="F52" s="60" t="s">
        <v>5</v>
      </c>
      <c r="G52" s="60" t="s">
        <v>6</v>
      </c>
      <c r="H52" s="60" t="s">
        <v>7</v>
      </c>
      <c r="I52" s="73">
        <v>14290.4</v>
      </c>
      <c r="J52" s="73">
        <v>14292.8</v>
      </c>
      <c r="K52" s="73">
        <v>7416.4</v>
      </c>
      <c r="L52" s="73">
        <v>6811.7</v>
      </c>
      <c r="M52" s="73">
        <v>5556</v>
      </c>
      <c r="N52" s="73">
        <v>3409.3</v>
      </c>
      <c r="O52" s="73">
        <v>3894.9</v>
      </c>
      <c r="P52" s="73">
        <v>2584.6999999999998</v>
      </c>
      <c r="Q52" s="73">
        <v>234.2</v>
      </c>
      <c r="R52" s="73">
        <v>183.9</v>
      </c>
      <c r="S52" s="73">
        <v>195.1</v>
      </c>
      <c r="T52" s="73">
        <v>274.10000000000002</v>
      </c>
      <c r="U52" s="73">
        <v>6.5</v>
      </c>
      <c r="V52" s="73">
        <v>6</v>
      </c>
      <c r="W52" s="73">
        <v>9.8000000000000007</v>
      </c>
      <c r="X52" s="73">
        <v>1.1000000000000001</v>
      </c>
      <c r="Y52" s="73">
        <v>-61.8</v>
      </c>
      <c r="Z52" s="73">
        <v>-51.4</v>
      </c>
      <c r="AA52" s="73">
        <v>-80</v>
      </c>
      <c r="AB52" s="73">
        <v>-55</v>
      </c>
      <c r="AC52" s="73">
        <v>-42</v>
      </c>
      <c r="AD52" s="73">
        <v>-46.4</v>
      </c>
      <c r="AE52" s="73">
        <v>-23.9</v>
      </c>
      <c r="AF52" s="73">
        <v>-30.1</v>
      </c>
      <c r="AG52" s="73">
        <v>-15.2</v>
      </c>
      <c r="AH52" s="73">
        <v>-7.5</v>
      </c>
      <c r="AI52" s="73"/>
    </row>
    <row r="53" spans="1:35" x14ac:dyDescent="0.2">
      <c r="A53" s="60" t="s">
        <v>232</v>
      </c>
      <c r="B53" s="60" t="s">
        <v>230</v>
      </c>
      <c r="C53" s="60" t="s">
        <v>170</v>
      </c>
      <c r="D53" s="60"/>
      <c r="E53" s="60" t="s">
        <v>287</v>
      </c>
      <c r="F53" s="60" t="s">
        <v>5</v>
      </c>
      <c r="G53" s="60" t="s">
        <v>6</v>
      </c>
      <c r="H53" s="60" t="s">
        <v>7</v>
      </c>
      <c r="I53" s="73">
        <v>19958.2</v>
      </c>
      <c r="J53" s="73">
        <v>18843</v>
      </c>
      <c r="K53" s="73">
        <v>13173.6</v>
      </c>
      <c r="L53" s="73">
        <v>8819.4</v>
      </c>
      <c r="M53" s="73">
        <v>10746.8</v>
      </c>
      <c r="N53" s="73">
        <v>4521</v>
      </c>
      <c r="O53" s="73">
        <v>4852.8</v>
      </c>
      <c r="P53" s="73">
        <v>4816.3999999999996</v>
      </c>
      <c r="Q53" s="73">
        <v>128.80000000000001</v>
      </c>
      <c r="R53" s="73">
        <v>136.19999999999999</v>
      </c>
      <c r="S53" s="73">
        <v>42.2</v>
      </c>
      <c r="T53" s="73">
        <v>-4.8</v>
      </c>
      <c r="U53" s="73">
        <v>10.1</v>
      </c>
      <c r="V53" s="73">
        <v>0.1</v>
      </c>
      <c r="W53" s="73">
        <v>-12.6</v>
      </c>
      <c r="X53" s="73">
        <v>-0.2</v>
      </c>
      <c r="Y53" s="73">
        <v>0</v>
      </c>
      <c r="Z53" s="73">
        <v>0</v>
      </c>
      <c r="AA53" s="73">
        <v>0</v>
      </c>
      <c r="AB53" s="73">
        <v>0</v>
      </c>
      <c r="AC53" s="73">
        <v>0</v>
      </c>
      <c r="AD53" s="73">
        <v>0</v>
      </c>
      <c r="AE53" s="73">
        <v>0</v>
      </c>
      <c r="AF53" s="73">
        <v>0</v>
      </c>
      <c r="AG53" s="73">
        <v>0</v>
      </c>
      <c r="AH53" s="73">
        <v>0</v>
      </c>
      <c r="AI53" s="73"/>
    </row>
    <row r="54" spans="1:35" x14ac:dyDescent="0.2">
      <c r="A54" s="60" t="s">
        <v>232</v>
      </c>
      <c r="B54" s="60" t="s">
        <v>230</v>
      </c>
      <c r="C54" s="60" t="s">
        <v>180</v>
      </c>
      <c r="D54" s="60"/>
      <c r="E54" s="60" t="s">
        <v>287</v>
      </c>
      <c r="F54" s="60" t="s">
        <v>5</v>
      </c>
      <c r="G54" s="60" t="s">
        <v>6</v>
      </c>
      <c r="H54" s="60" t="s">
        <v>7</v>
      </c>
      <c r="I54" s="73">
        <v>195.1</v>
      </c>
      <c r="J54" s="73">
        <v>139.69999999999999</v>
      </c>
      <c r="K54" s="73">
        <v>132.69999999999999</v>
      </c>
      <c r="L54" s="73">
        <v>93.4</v>
      </c>
      <c r="M54" s="73">
        <v>65.2</v>
      </c>
      <c r="N54" s="73">
        <v>61.9</v>
      </c>
      <c r="O54" s="73">
        <v>30.7</v>
      </c>
      <c r="P54" s="73">
        <v>0</v>
      </c>
      <c r="Q54" s="73">
        <v>0</v>
      </c>
      <c r="R54" s="73">
        <v>0</v>
      </c>
      <c r="S54" s="73">
        <v>0</v>
      </c>
      <c r="T54" s="73">
        <v>0</v>
      </c>
      <c r="U54" s="73">
        <v>0</v>
      </c>
      <c r="V54" s="73">
        <v>0</v>
      </c>
      <c r="W54" s="73">
        <v>0</v>
      </c>
      <c r="X54" s="73">
        <v>0</v>
      </c>
      <c r="Y54" s="73">
        <v>0</v>
      </c>
      <c r="Z54" s="73">
        <v>0</v>
      </c>
      <c r="AA54" s="73">
        <v>0</v>
      </c>
      <c r="AB54" s="73">
        <v>0</v>
      </c>
      <c r="AC54" s="73">
        <v>0</v>
      </c>
      <c r="AD54" s="73">
        <v>0</v>
      </c>
      <c r="AE54" s="73">
        <v>0</v>
      </c>
      <c r="AF54" s="73">
        <v>0</v>
      </c>
      <c r="AG54" s="73">
        <v>0</v>
      </c>
      <c r="AH54" s="73">
        <v>0</v>
      </c>
      <c r="AI54" s="73"/>
    </row>
    <row r="55" spans="1:35" x14ac:dyDescent="0.2">
      <c r="A55" s="60" t="s">
        <v>232</v>
      </c>
      <c r="B55" s="60" t="s">
        <v>230</v>
      </c>
      <c r="C55" s="60" t="s">
        <v>193</v>
      </c>
      <c r="D55" s="60"/>
      <c r="E55" s="60" t="s">
        <v>287</v>
      </c>
      <c r="F55" s="60" t="s">
        <v>5</v>
      </c>
      <c r="G55" s="60" t="s">
        <v>6</v>
      </c>
      <c r="H55" s="60" t="s">
        <v>7</v>
      </c>
      <c r="I55" s="73">
        <v>2088</v>
      </c>
      <c r="J55" s="73">
        <v>1184.5</v>
      </c>
      <c r="K55" s="73">
        <v>558.4</v>
      </c>
      <c r="L55" s="73">
        <v>752.5</v>
      </c>
      <c r="M55" s="73">
        <v>651.20000000000005</v>
      </c>
      <c r="N55" s="73">
        <v>805.5</v>
      </c>
      <c r="O55" s="73">
        <v>337.8</v>
      </c>
      <c r="P55" s="73">
        <v>188.9</v>
      </c>
      <c r="Q55" s="73">
        <v>1.6</v>
      </c>
      <c r="R55" s="73">
        <v>0</v>
      </c>
      <c r="S55" s="73">
        <v>0</v>
      </c>
      <c r="T55" s="73">
        <v>0</v>
      </c>
      <c r="U55" s="73">
        <v>-2.6</v>
      </c>
      <c r="V55" s="73">
        <v>0</v>
      </c>
      <c r="W55" s="73">
        <v>-4.7</v>
      </c>
      <c r="X55" s="73">
        <v>0</v>
      </c>
      <c r="Y55" s="73">
        <v>-1.1000000000000001</v>
      </c>
      <c r="Z55" s="73">
        <v>0</v>
      </c>
      <c r="AA55" s="73">
        <v>0</v>
      </c>
      <c r="AB55" s="73">
        <v>0</v>
      </c>
      <c r="AC55" s="73">
        <v>0</v>
      </c>
      <c r="AD55" s="73">
        <v>0</v>
      </c>
      <c r="AE55" s="73">
        <v>0</v>
      </c>
      <c r="AF55" s="73">
        <v>0</v>
      </c>
      <c r="AG55" s="73">
        <v>0</v>
      </c>
      <c r="AH55" s="73">
        <v>0</v>
      </c>
      <c r="AI55" s="73"/>
    </row>
    <row r="56" spans="1:35" x14ac:dyDescent="0.2">
      <c r="A56" s="60" t="s">
        <v>232</v>
      </c>
      <c r="B56" s="60" t="s">
        <v>230</v>
      </c>
      <c r="C56" s="60" t="s">
        <v>194</v>
      </c>
      <c r="D56" s="60"/>
      <c r="E56" s="60" t="s">
        <v>287</v>
      </c>
      <c r="F56" s="60" t="s">
        <v>5</v>
      </c>
      <c r="G56" s="60" t="s">
        <v>6</v>
      </c>
      <c r="H56" s="60" t="s">
        <v>7</v>
      </c>
      <c r="I56" s="73">
        <v>1313</v>
      </c>
      <c r="J56" s="73">
        <v>907.6</v>
      </c>
      <c r="K56" s="73">
        <v>722.4</v>
      </c>
      <c r="L56" s="73">
        <v>414.4</v>
      </c>
      <c r="M56" s="73">
        <v>255.1</v>
      </c>
      <c r="N56" s="73">
        <v>221.6</v>
      </c>
      <c r="O56" s="73">
        <v>172.6</v>
      </c>
      <c r="P56" s="73">
        <v>3.2</v>
      </c>
      <c r="Q56" s="73">
        <v>2.8</v>
      </c>
      <c r="R56" s="73">
        <v>2.6</v>
      </c>
      <c r="S56" s="73">
        <v>-16.399999999999999</v>
      </c>
      <c r="T56" s="73">
        <v>-60.2</v>
      </c>
      <c r="U56" s="73">
        <v>-39.799999999999997</v>
      </c>
      <c r="V56" s="73">
        <v>-48.1</v>
      </c>
      <c r="W56" s="73">
        <v>-73.5</v>
      </c>
      <c r="X56" s="73">
        <v>-65.5</v>
      </c>
      <c r="Y56" s="73">
        <v>-54.6</v>
      </c>
      <c r="Z56" s="73">
        <v>-21.8</v>
      </c>
      <c r="AA56" s="73">
        <v>-26.7</v>
      </c>
      <c r="AB56" s="73">
        <v>-64.2</v>
      </c>
      <c r="AC56" s="73">
        <v>-3.8</v>
      </c>
      <c r="AD56" s="73">
        <v>-20.7</v>
      </c>
      <c r="AE56" s="73">
        <v>-0.3</v>
      </c>
      <c r="AF56" s="73">
        <v>-0.1</v>
      </c>
      <c r="AG56" s="73">
        <v>0</v>
      </c>
      <c r="AH56" s="73">
        <v>0</v>
      </c>
      <c r="AI56" s="73"/>
    </row>
    <row r="57" spans="1:35" x14ac:dyDescent="0.2">
      <c r="A57" s="60" t="s">
        <v>232</v>
      </c>
      <c r="B57" s="60" t="s">
        <v>230</v>
      </c>
      <c r="C57" s="60" t="s">
        <v>202</v>
      </c>
      <c r="D57" s="60"/>
      <c r="E57" s="60" t="s">
        <v>287</v>
      </c>
      <c r="F57" s="60" t="s">
        <v>5</v>
      </c>
      <c r="G57" s="60" t="s">
        <v>6</v>
      </c>
      <c r="H57" s="60" t="s">
        <v>7</v>
      </c>
      <c r="I57" s="73">
        <v>7960</v>
      </c>
      <c r="J57" s="73">
        <v>4023</v>
      </c>
      <c r="K57" s="73">
        <v>2920.2</v>
      </c>
      <c r="L57" s="73">
        <v>2186</v>
      </c>
      <c r="M57" s="73">
        <v>1561.7</v>
      </c>
      <c r="N57" s="73">
        <v>1206</v>
      </c>
      <c r="O57" s="73">
        <v>741.3</v>
      </c>
      <c r="P57" s="73">
        <v>274.8</v>
      </c>
      <c r="Q57" s="73">
        <v>-43.3</v>
      </c>
      <c r="R57" s="73">
        <v>-40.9</v>
      </c>
      <c r="S57" s="73">
        <v>-28.1</v>
      </c>
      <c r="T57" s="73">
        <v>-4.5</v>
      </c>
      <c r="U57" s="73">
        <v>-5.8</v>
      </c>
      <c r="V57" s="73">
        <v>-1.6</v>
      </c>
      <c r="W57" s="73">
        <v>-3.4</v>
      </c>
      <c r="X57" s="73">
        <v>-9.1</v>
      </c>
      <c r="Y57" s="73">
        <v>-19</v>
      </c>
      <c r="Z57" s="73">
        <v>-30</v>
      </c>
      <c r="AA57" s="73">
        <v>0</v>
      </c>
      <c r="AB57" s="73">
        <v>0</v>
      </c>
      <c r="AC57" s="73">
        <v>0</v>
      </c>
      <c r="AD57" s="73">
        <v>0</v>
      </c>
      <c r="AE57" s="73">
        <v>0</v>
      </c>
      <c r="AF57" s="73">
        <v>0</v>
      </c>
      <c r="AG57" s="73">
        <v>0.1</v>
      </c>
      <c r="AH57" s="73"/>
      <c r="AI57" s="73"/>
    </row>
    <row r="58" spans="1:35" x14ac:dyDescent="0.2">
      <c r="A58" s="60" t="s">
        <v>232</v>
      </c>
      <c r="B58" s="60" t="s">
        <v>230</v>
      </c>
      <c r="C58" s="60" t="s">
        <v>233</v>
      </c>
      <c r="D58" s="60"/>
      <c r="E58" s="60" t="s">
        <v>287</v>
      </c>
      <c r="F58" s="60" t="s">
        <v>5</v>
      </c>
      <c r="G58" s="60" t="s">
        <v>6</v>
      </c>
      <c r="H58" s="60" t="s">
        <v>7</v>
      </c>
      <c r="I58" s="73">
        <v>67.5</v>
      </c>
      <c r="J58" s="73">
        <v>51.7</v>
      </c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>
        <v>0</v>
      </c>
      <c r="AE58" s="73">
        <v>0</v>
      </c>
      <c r="AF58" s="73">
        <v>0</v>
      </c>
      <c r="AG58" s="73">
        <v>0</v>
      </c>
      <c r="AH58" s="73">
        <v>0</v>
      </c>
      <c r="AI58" s="73"/>
    </row>
    <row r="59" spans="1:35" x14ac:dyDescent="0.2">
      <c r="A59" s="60" t="s">
        <v>232</v>
      </c>
      <c r="B59" s="60" t="s">
        <v>230</v>
      </c>
      <c r="C59" s="60" t="s">
        <v>235</v>
      </c>
      <c r="D59" s="60"/>
      <c r="E59" s="60" t="s">
        <v>287</v>
      </c>
      <c r="F59" s="60" t="s">
        <v>5</v>
      </c>
      <c r="G59" s="60" t="s">
        <v>6</v>
      </c>
      <c r="H59" s="60" t="s">
        <v>7</v>
      </c>
      <c r="I59" s="73">
        <v>0</v>
      </c>
      <c r="J59" s="73">
        <v>0</v>
      </c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>
        <v>0</v>
      </c>
      <c r="AD59" s="73">
        <v>0</v>
      </c>
      <c r="AE59" s="73">
        <v>0</v>
      </c>
      <c r="AF59" s="73">
        <v>0</v>
      </c>
      <c r="AG59" s="73">
        <v>0</v>
      </c>
      <c r="AH59" s="73">
        <v>0</v>
      </c>
      <c r="AI59" s="73"/>
    </row>
    <row r="60" spans="1:35" x14ac:dyDescent="0.2">
      <c r="A60" s="60" t="s">
        <v>232</v>
      </c>
      <c r="B60" s="60" t="s">
        <v>230</v>
      </c>
      <c r="C60" s="60" t="s">
        <v>182</v>
      </c>
      <c r="D60" s="60"/>
      <c r="E60" s="60" t="s">
        <v>287</v>
      </c>
      <c r="F60" s="60" t="s">
        <v>5</v>
      </c>
      <c r="G60" s="60" t="s">
        <v>6</v>
      </c>
      <c r="H60" s="60" t="s">
        <v>7</v>
      </c>
      <c r="I60" s="73">
        <v>4141.6000000000004</v>
      </c>
      <c r="J60" s="73">
        <v>4560.2</v>
      </c>
      <c r="K60" s="73"/>
      <c r="L60" s="73"/>
      <c r="M60" s="73">
        <v>4062.6</v>
      </c>
      <c r="N60" s="73">
        <v>3523.6</v>
      </c>
      <c r="O60" s="73">
        <v>897.4</v>
      </c>
      <c r="P60" s="73">
        <v>1095</v>
      </c>
      <c r="Q60" s="73">
        <v>7</v>
      </c>
      <c r="R60" s="73">
        <v>0</v>
      </c>
      <c r="S60" s="73">
        <v>0</v>
      </c>
      <c r="T60" s="73">
        <v>0</v>
      </c>
      <c r="U60" s="73">
        <v>0</v>
      </c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 s="73">
        <v>0</v>
      </c>
      <c r="AB60" s="73">
        <v>0</v>
      </c>
      <c r="AC60" s="73">
        <v>0</v>
      </c>
      <c r="AD60" s="73">
        <v>0</v>
      </c>
      <c r="AE60" s="73">
        <v>0</v>
      </c>
      <c r="AF60" s="73">
        <v>0</v>
      </c>
      <c r="AG60" s="73">
        <v>0</v>
      </c>
      <c r="AH60" s="73">
        <v>0</v>
      </c>
      <c r="AI60" s="73"/>
    </row>
    <row r="61" spans="1:35" x14ac:dyDescent="0.2">
      <c r="A61" s="60" t="s">
        <v>232</v>
      </c>
      <c r="B61" s="60" t="s">
        <v>230</v>
      </c>
      <c r="C61" s="60" t="s">
        <v>187</v>
      </c>
      <c r="D61" s="60"/>
      <c r="E61" s="60" t="s">
        <v>287</v>
      </c>
      <c r="F61" s="60" t="s">
        <v>5</v>
      </c>
      <c r="G61" s="60" t="s">
        <v>6</v>
      </c>
      <c r="H61" s="60" t="s">
        <v>7</v>
      </c>
      <c r="I61" s="73">
        <v>37.200000000000003</v>
      </c>
      <c r="J61" s="73">
        <v>13</v>
      </c>
      <c r="K61" s="73">
        <v>3.4</v>
      </c>
      <c r="L61" s="73">
        <v>19</v>
      </c>
      <c r="M61" s="73">
        <v>10.4</v>
      </c>
      <c r="N61" s="73">
        <v>6.2</v>
      </c>
      <c r="O61" s="73">
        <v>3.6</v>
      </c>
      <c r="P61" s="73">
        <v>1.1000000000000001</v>
      </c>
      <c r="Q61" s="73">
        <v>0</v>
      </c>
      <c r="R61" s="73">
        <v>0</v>
      </c>
      <c r="S61" s="73">
        <v>-0.1</v>
      </c>
      <c r="T61" s="73">
        <v>0</v>
      </c>
      <c r="U61" s="73">
        <v>0</v>
      </c>
      <c r="V61" s="73">
        <v>0</v>
      </c>
      <c r="W61" s="73">
        <v>0</v>
      </c>
      <c r="X61" s="73">
        <v>0</v>
      </c>
      <c r="Y61" s="73">
        <v>-0.1</v>
      </c>
      <c r="Z61" s="73">
        <v>0</v>
      </c>
      <c r="AA61" s="73">
        <v>0</v>
      </c>
      <c r="AB61" s="73">
        <v>0</v>
      </c>
      <c r="AC61" s="73">
        <v>0</v>
      </c>
      <c r="AD61" s="73">
        <v>0</v>
      </c>
      <c r="AE61" s="73">
        <v>0</v>
      </c>
      <c r="AF61" s="73">
        <v>0</v>
      </c>
      <c r="AG61" s="73">
        <v>0</v>
      </c>
      <c r="AH61" s="73"/>
      <c r="AI61" s="73"/>
    </row>
    <row r="62" spans="1:35" x14ac:dyDescent="0.2">
      <c r="A62" s="60" t="s">
        <v>232</v>
      </c>
      <c r="B62" s="60" t="s">
        <v>230</v>
      </c>
      <c r="C62" s="60" t="s">
        <v>191</v>
      </c>
      <c r="D62" s="60"/>
      <c r="E62" s="60" t="s">
        <v>287</v>
      </c>
      <c r="F62" s="60" t="s">
        <v>5</v>
      </c>
      <c r="G62" s="60" t="s">
        <v>6</v>
      </c>
      <c r="H62" s="60" t="s">
        <v>7</v>
      </c>
      <c r="I62" s="73">
        <v>6.2</v>
      </c>
      <c r="J62" s="73">
        <v>6.2</v>
      </c>
      <c r="K62" s="73"/>
      <c r="L62" s="73"/>
      <c r="M62" s="73">
        <v>6.2</v>
      </c>
      <c r="N62" s="73">
        <v>8.5</v>
      </c>
      <c r="O62" s="73">
        <v>5.2</v>
      </c>
      <c r="P62" s="73">
        <v>0</v>
      </c>
      <c r="Q62" s="73">
        <v>0</v>
      </c>
      <c r="R62" s="73">
        <v>0</v>
      </c>
      <c r="S62" s="73">
        <v>0</v>
      </c>
      <c r="T62" s="73">
        <v>0</v>
      </c>
      <c r="U62" s="73">
        <v>0</v>
      </c>
      <c r="V62" s="73">
        <v>0</v>
      </c>
      <c r="W62" s="73">
        <v>0</v>
      </c>
      <c r="X62" s="73">
        <v>0</v>
      </c>
      <c r="Y62" s="73">
        <v>0</v>
      </c>
      <c r="Z62" s="73">
        <v>0</v>
      </c>
      <c r="AA62" s="73">
        <v>0</v>
      </c>
      <c r="AB62" s="73">
        <v>0</v>
      </c>
      <c r="AC62" s="73">
        <v>0</v>
      </c>
      <c r="AD62" s="73">
        <v>0</v>
      </c>
      <c r="AE62" s="73">
        <v>0</v>
      </c>
      <c r="AF62" s="73">
        <v>0</v>
      </c>
      <c r="AG62" s="73">
        <v>0</v>
      </c>
      <c r="AH62" s="73">
        <v>0</v>
      </c>
      <c r="AI62" s="73"/>
    </row>
    <row r="63" spans="1:35" x14ac:dyDescent="0.2">
      <c r="A63" s="60" t="s">
        <v>232</v>
      </c>
      <c r="B63" s="60" t="s">
        <v>230</v>
      </c>
      <c r="C63" s="60" t="s">
        <v>236</v>
      </c>
      <c r="D63" s="60"/>
      <c r="E63" s="60" t="s">
        <v>287</v>
      </c>
      <c r="F63" s="60" t="s">
        <v>5</v>
      </c>
      <c r="G63" s="60" t="s">
        <v>6</v>
      </c>
      <c r="H63" s="60" t="s">
        <v>7</v>
      </c>
      <c r="I63" s="73">
        <v>20.2</v>
      </c>
      <c r="J63" s="73">
        <v>15.2</v>
      </c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>
        <v>0</v>
      </c>
      <c r="AE63" s="73">
        <v>0</v>
      </c>
      <c r="AF63" s="73">
        <v>0</v>
      </c>
      <c r="AG63" s="73">
        <v>0</v>
      </c>
      <c r="AH63" s="73"/>
      <c r="AI63" s="73"/>
    </row>
    <row r="64" spans="1:35" x14ac:dyDescent="0.2">
      <c r="A64" s="60" t="s">
        <v>232</v>
      </c>
      <c r="B64" s="60" t="s">
        <v>230</v>
      </c>
      <c r="C64" s="60" t="s">
        <v>234</v>
      </c>
      <c r="D64" s="60"/>
      <c r="E64" s="61" t="s">
        <v>262</v>
      </c>
      <c r="F64" s="60" t="s">
        <v>5</v>
      </c>
      <c r="G64" s="60" t="s">
        <v>6</v>
      </c>
      <c r="H64" s="60" t="s">
        <v>7</v>
      </c>
      <c r="I64" s="73">
        <v>301930.2</v>
      </c>
      <c r="J64" s="73">
        <v>225985</v>
      </c>
      <c r="K64" s="73">
        <v>170331.4</v>
      </c>
      <c r="L64" s="73">
        <v>150640</v>
      </c>
      <c r="M64" s="73">
        <v>126092.4</v>
      </c>
      <c r="N64" s="73">
        <v>107327.2</v>
      </c>
      <c r="O64" s="73">
        <v>44703.4</v>
      </c>
      <c r="P64" s="73">
        <v>310</v>
      </c>
      <c r="Q64" s="73">
        <v>6010.2</v>
      </c>
      <c r="R64" s="73">
        <v>5636.3</v>
      </c>
      <c r="S64" s="73">
        <v>4341.8</v>
      </c>
      <c r="T64" s="73">
        <v>4746.3999999999996</v>
      </c>
      <c r="U64" s="73">
        <v>2168.8000000000002</v>
      </c>
      <c r="V64" s="73">
        <v>2136.4</v>
      </c>
      <c r="W64" s="73">
        <v>-265.8</v>
      </c>
      <c r="X64" s="73">
        <v>294.60000000000002</v>
      </c>
      <c r="Y64" s="73">
        <v>195.8</v>
      </c>
      <c r="Z64" s="73">
        <v>-1151.5999999999999</v>
      </c>
      <c r="AA64" s="73">
        <v>-2.5</v>
      </c>
      <c r="AB64" s="73">
        <v>-106.7</v>
      </c>
      <c r="AC64" s="73">
        <v>-552</v>
      </c>
      <c r="AD64" s="73">
        <v>-1062.9000000000001</v>
      </c>
      <c r="AE64" s="73">
        <v>-870.6</v>
      </c>
      <c r="AF64" s="73">
        <v>-1053</v>
      </c>
      <c r="AG64" s="73">
        <v>-450.3</v>
      </c>
      <c r="AH64" s="73">
        <v>-1042.9000000000001</v>
      </c>
      <c r="AI64" s="73"/>
    </row>
    <row r="65" spans="1:35" x14ac:dyDescent="0.2">
      <c r="A65" s="60" t="s">
        <v>232</v>
      </c>
      <c r="B65" s="60" t="s">
        <v>230</v>
      </c>
      <c r="C65" s="60" t="s">
        <v>184</v>
      </c>
      <c r="D65" s="60"/>
      <c r="E65" s="60" t="s">
        <v>266</v>
      </c>
      <c r="F65" s="60" t="s">
        <v>5</v>
      </c>
      <c r="G65" s="60" t="s">
        <v>6</v>
      </c>
      <c r="H65" s="60" t="s">
        <v>7</v>
      </c>
      <c r="I65" s="73">
        <v>118134</v>
      </c>
      <c r="J65" s="73">
        <v>146608.70000000001</v>
      </c>
      <c r="K65" s="73">
        <v>97723.199999999997</v>
      </c>
      <c r="L65" s="73">
        <v>88436.4</v>
      </c>
      <c r="M65" s="73">
        <v>58477.4</v>
      </c>
      <c r="N65" s="73">
        <v>47451.8</v>
      </c>
      <c r="O65" s="73">
        <v>19712.599999999999</v>
      </c>
      <c r="P65" s="73">
        <v>23063.8</v>
      </c>
      <c r="Q65" s="73">
        <v>-614.4</v>
      </c>
      <c r="R65" s="73">
        <v>-113</v>
      </c>
      <c r="S65" s="73">
        <v>-208</v>
      </c>
      <c r="T65" s="73">
        <v>23.2</v>
      </c>
      <c r="U65" s="73">
        <v>-24.2</v>
      </c>
      <c r="V65" s="73">
        <v>-5.5</v>
      </c>
      <c r="W65" s="73">
        <v>19.5</v>
      </c>
      <c r="X65" s="73">
        <v>4</v>
      </c>
      <c r="Y65" s="73">
        <v>0</v>
      </c>
      <c r="Z65" s="73">
        <v>0</v>
      </c>
      <c r="AA65" s="73">
        <v>0</v>
      </c>
      <c r="AB65" s="73">
        <v>-5</v>
      </c>
      <c r="AC65" s="73">
        <v>-0.7</v>
      </c>
      <c r="AD65" s="73">
        <v>0</v>
      </c>
      <c r="AE65" s="73">
        <v>-271.39999999999998</v>
      </c>
      <c r="AF65" s="73">
        <v>-231</v>
      </c>
      <c r="AG65" s="73">
        <v>-223.1</v>
      </c>
      <c r="AH65" s="73">
        <v>-181.3</v>
      </c>
      <c r="AI65" s="73"/>
    </row>
    <row r="66" spans="1:35" x14ac:dyDescent="0.2">
      <c r="A66" s="60" t="s">
        <v>232</v>
      </c>
      <c r="B66" s="60" t="s">
        <v>230</v>
      </c>
      <c r="C66" s="60" t="s">
        <v>166</v>
      </c>
      <c r="D66" s="60"/>
      <c r="E66" s="60" t="s">
        <v>261</v>
      </c>
      <c r="F66" s="60" t="s">
        <v>5</v>
      </c>
      <c r="G66" s="60" t="s">
        <v>6</v>
      </c>
      <c r="H66" s="60" t="s">
        <v>7</v>
      </c>
      <c r="I66" s="73">
        <v>480.6</v>
      </c>
      <c r="J66" s="73">
        <v>480.6</v>
      </c>
      <c r="K66" s="73"/>
      <c r="L66" s="73"/>
      <c r="M66" s="73"/>
      <c r="N66" s="73"/>
      <c r="O66" s="73"/>
      <c r="P66" s="73"/>
      <c r="Q66" s="73">
        <v>456.5</v>
      </c>
      <c r="R66" s="73">
        <v>201.2</v>
      </c>
      <c r="S66" s="73">
        <v>152.19999999999999</v>
      </c>
      <c r="T66" s="73">
        <v>99.9</v>
      </c>
      <c r="U66" s="73">
        <v>87.8</v>
      </c>
      <c r="V66" s="73">
        <v>52</v>
      </c>
      <c r="W66" s="73">
        <v>12</v>
      </c>
      <c r="X66" s="73">
        <v>10.199999999999999</v>
      </c>
      <c r="Y66" s="73">
        <v>15.1</v>
      </c>
      <c r="Z66" s="73">
        <v>21.9</v>
      </c>
      <c r="AA66" s="73">
        <v>0</v>
      </c>
      <c r="AB66" s="73">
        <v>0</v>
      </c>
      <c r="AC66" s="73">
        <v>0</v>
      </c>
      <c r="AD66" s="73">
        <v>0</v>
      </c>
      <c r="AE66" s="73">
        <v>0</v>
      </c>
      <c r="AF66" s="73">
        <v>0</v>
      </c>
      <c r="AG66" s="73">
        <v>0</v>
      </c>
      <c r="AH66" s="73"/>
      <c r="AI66" s="73"/>
    </row>
    <row r="67" spans="1:35" x14ac:dyDescent="0.2">
      <c r="A67" s="60" t="s">
        <v>232</v>
      </c>
      <c r="B67" s="60" t="s">
        <v>230</v>
      </c>
      <c r="C67" s="60" t="s">
        <v>167</v>
      </c>
      <c r="D67" s="60"/>
      <c r="E67" s="60" t="s">
        <v>261</v>
      </c>
      <c r="F67" s="60" t="s">
        <v>5</v>
      </c>
      <c r="G67" s="60" t="s">
        <v>6</v>
      </c>
      <c r="H67" s="60" t="s">
        <v>7</v>
      </c>
      <c r="I67" s="73">
        <v>2510.9</v>
      </c>
      <c r="J67" s="73">
        <v>1679.6</v>
      </c>
      <c r="K67" s="73">
        <v>1230</v>
      </c>
      <c r="L67" s="73">
        <v>1185.4000000000001</v>
      </c>
      <c r="M67" s="73">
        <v>914.2</v>
      </c>
      <c r="N67" s="73">
        <v>914.2</v>
      </c>
      <c r="O67" s="73">
        <v>900.4</v>
      </c>
      <c r="P67" s="73">
        <v>578.6</v>
      </c>
      <c r="Q67" s="73">
        <v>523.5</v>
      </c>
      <c r="R67" s="73">
        <v>371.8</v>
      </c>
      <c r="S67" s="73">
        <v>256.2</v>
      </c>
      <c r="T67" s="73">
        <v>193.7</v>
      </c>
      <c r="U67" s="73">
        <v>0</v>
      </c>
      <c r="V67" s="73">
        <v>0</v>
      </c>
      <c r="W67" s="73">
        <v>0</v>
      </c>
      <c r="X67" s="73">
        <v>0</v>
      </c>
      <c r="Y67" s="73">
        <v>0</v>
      </c>
      <c r="Z67" s="73">
        <v>0</v>
      </c>
      <c r="AA67" s="73">
        <v>0</v>
      </c>
      <c r="AB67" s="73">
        <v>0</v>
      </c>
      <c r="AC67" s="73">
        <v>0</v>
      </c>
      <c r="AD67" s="73">
        <v>0</v>
      </c>
      <c r="AE67" s="73">
        <v>0</v>
      </c>
      <c r="AF67" s="73">
        <v>0</v>
      </c>
      <c r="AG67" s="73">
        <v>0</v>
      </c>
      <c r="AH67" s="73">
        <v>0</v>
      </c>
      <c r="AI67" s="73"/>
    </row>
    <row r="68" spans="1:35" x14ac:dyDescent="0.2">
      <c r="A68" s="60" t="s">
        <v>232</v>
      </c>
      <c r="B68" s="60" t="s">
        <v>230</v>
      </c>
      <c r="C68" s="60" t="s">
        <v>185</v>
      </c>
      <c r="D68" s="60"/>
      <c r="E68" s="60" t="s">
        <v>261</v>
      </c>
      <c r="F68" s="60" t="s">
        <v>5</v>
      </c>
      <c r="G68" s="60" t="s">
        <v>6</v>
      </c>
      <c r="H68" s="60" t="s">
        <v>7</v>
      </c>
      <c r="I68" s="73">
        <v>1206.2</v>
      </c>
      <c r="J68" s="73">
        <v>1394.6</v>
      </c>
      <c r="K68" s="73">
        <v>1214.3</v>
      </c>
      <c r="L68" s="73">
        <v>1205.5999999999999</v>
      </c>
      <c r="M68" s="73"/>
      <c r="N68" s="73">
        <v>2218.1999999999998</v>
      </c>
      <c r="O68" s="73"/>
      <c r="P68" s="73"/>
      <c r="Q68" s="73">
        <v>825.6</v>
      </c>
      <c r="R68" s="73">
        <v>668.8</v>
      </c>
      <c r="S68" s="73">
        <v>1025.5</v>
      </c>
      <c r="T68" s="73">
        <v>730</v>
      </c>
      <c r="U68" s="73">
        <v>523.9</v>
      </c>
      <c r="V68" s="73">
        <v>290</v>
      </c>
      <c r="W68" s="73">
        <v>112</v>
      </c>
      <c r="X68" s="73">
        <v>30.4</v>
      </c>
      <c r="Y68" s="73">
        <v>11.2</v>
      </c>
      <c r="Z68" s="73">
        <v>0</v>
      </c>
      <c r="AA68" s="73">
        <v>0</v>
      </c>
      <c r="AB68" s="73">
        <v>0</v>
      </c>
      <c r="AC68" s="73">
        <v>0</v>
      </c>
      <c r="AD68" s="73">
        <v>0</v>
      </c>
      <c r="AE68" s="73">
        <v>0</v>
      </c>
      <c r="AF68" s="73">
        <v>0</v>
      </c>
      <c r="AG68" s="73">
        <v>0</v>
      </c>
      <c r="AH68" s="73">
        <v>0</v>
      </c>
      <c r="AI68" s="73"/>
    </row>
    <row r="69" spans="1:35" x14ac:dyDescent="0.2">
      <c r="A69" s="60" t="s">
        <v>232</v>
      </c>
      <c r="B69" s="60" t="s">
        <v>230</v>
      </c>
      <c r="C69" s="60" t="s">
        <v>197</v>
      </c>
      <c r="D69" s="60"/>
      <c r="E69" s="60" t="s">
        <v>261</v>
      </c>
      <c r="F69" s="60" t="s">
        <v>5</v>
      </c>
      <c r="G69" s="60" t="s">
        <v>6</v>
      </c>
      <c r="H69" s="60" t="s">
        <v>7</v>
      </c>
      <c r="I69" s="73">
        <v>100352</v>
      </c>
      <c r="J69" s="73">
        <v>100102</v>
      </c>
      <c r="K69" s="73">
        <v>98752</v>
      </c>
      <c r="L69" s="73">
        <v>38949</v>
      </c>
      <c r="M69" s="73">
        <v>36607.4</v>
      </c>
      <c r="N69" s="73">
        <v>30130</v>
      </c>
      <c r="O69" s="73">
        <v>23413.4</v>
      </c>
      <c r="P69" s="73">
        <v>20990.400000000001</v>
      </c>
      <c r="Q69" s="73">
        <v>12345.3</v>
      </c>
      <c r="R69" s="73">
        <v>10986.2</v>
      </c>
      <c r="S69" s="73">
        <v>11821.1</v>
      </c>
      <c r="T69" s="73">
        <v>14824.4</v>
      </c>
      <c r="U69" s="73">
        <v>23820.799999999999</v>
      </c>
      <c r="V69" s="73">
        <v>0</v>
      </c>
      <c r="W69" s="73">
        <v>0</v>
      </c>
      <c r="X69" s="73">
        <v>258</v>
      </c>
      <c r="Y69" s="73">
        <v>373.6</v>
      </c>
      <c r="Z69" s="73">
        <v>349</v>
      </c>
      <c r="AA69" s="73">
        <v>394.7</v>
      </c>
      <c r="AB69" s="73">
        <v>363</v>
      </c>
      <c r="AC69" s="73">
        <v>324</v>
      </c>
      <c r="AD69" s="73">
        <v>263.10000000000002</v>
      </c>
      <c r="AE69" s="73">
        <v>308</v>
      </c>
      <c r="AF69" s="73">
        <v>292</v>
      </c>
      <c r="AG69" s="73">
        <v>292</v>
      </c>
      <c r="AH69" s="73">
        <v>288</v>
      </c>
      <c r="AI69" s="73"/>
    </row>
    <row r="70" spans="1:35" x14ac:dyDescent="0.2">
      <c r="A70" s="60" t="s">
        <v>232</v>
      </c>
      <c r="B70" s="60" t="s">
        <v>230</v>
      </c>
      <c r="C70" s="60" t="s">
        <v>203</v>
      </c>
      <c r="D70" s="60"/>
      <c r="E70" s="60" t="s">
        <v>261</v>
      </c>
      <c r="F70" s="60" t="s">
        <v>5</v>
      </c>
      <c r="G70" s="60" t="s">
        <v>6</v>
      </c>
      <c r="H70" s="60" t="s">
        <v>7</v>
      </c>
      <c r="I70" s="73">
        <v>211</v>
      </c>
      <c r="J70" s="73">
        <v>644.4</v>
      </c>
      <c r="K70" s="73"/>
      <c r="L70" s="73">
        <v>91.3</v>
      </c>
      <c r="M70" s="73"/>
      <c r="N70" s="73"/>
      <c r="O70" s="73"/>
      <c r="P70" s="73">
        <v>31.7</v>
      </c>
      <c r="Q70" s="73">
        <v>34.9</v>
      </c>
      <c r="R70" s="73">
        <v>48.2</v>
      </c>
      <c r="S70" s="73">
        <v>56.3</v>
      </c>
      <c r="T70" s="73">
        <v>50.7</v>
      </c>
      <c r="U70" s="73">
        <v>28</v>
      </c>
      <c r="V70" s="73">
        <v>28.3</v>
      </c>
      <c r="W70" s="73">
        <v>11.8</v>
      </c>
      <c r="X70" s="73">
        <v>4.7</v>
      </c>
      <c r="Y70" s="73">
        <v>0</v>
      </c>
      <c r="Z70" s="73">
        <v>0</v>
      </c>
      <c r="AA70" s="73">
        <v>0</v>
      </c>
      <c r="AB70" s="73">
        <v>0</v>
      </c>
      <c r="AC70" s="73">
        <v>0</v>
      </c>
      <c r="AD70" s="73">
        <v>0</v>
      </c>
      <c r="AE70" s="73">
        <v>0</v>
      </c>
      <c r="AF70" s="73">
        <v>0</v>
      </c>
      <c r="AG70" s="73">
        <v>0</v>
      </c>
      <c r="AH70" s="73">
        <v>0</v>
      </c>
      <c r="AI70" s="73"/>
    </row>
    <row r="71" spans="1:35" x14ac:dyDescent="0.2">
      <c r="A71" s="60" t="s">
        <v>232</v>
      </c>
      <c r="B71" s="60" t="s">
        <v>230</v>
      </c>
      <c r="C71" s="60" t="s">
        <v>204</v>
      </c>
      <c r="D71" s="60"/>
      <c r="E71" s="60" t="s">
        <v>261</v>
      </c>
      <c r="F71" s="60" t="s">
        <v>5</v>
      </c>
      <c r="G71" s="60" t="s">
        <v>6</v>
      </c>
      <c r="H71" s="60" t="s">
        <v>7</v>
      </c>
      <c r="I71" s="73">
        <v>4725.2</v>
      </c>
      <c r="J71" s="73">
        <v>4518</v>
      </c>
      <c r="K71" s="73">
        <v>4518</v>
      </c>
      <c r="L71" s="73">
        <v>4518</v>
      </c>
      <c r="M71" s="73">
        <v>3432.2</v>
      </c>
      <c r="N71" s="73">
        <v>1703.4</v>
      </c>
      <c r="O71" s="73">
        <v>2420.9</v>
      </c>
      <c r="P71" s="73">
        <v>746.3</v>
      </c>
      <c r="Q71" s="73">
        <v>1401</v>
      </c>
      <c r="R71" s="73">
        <v>1404.7</v>
      </c>
      <c r="S71" s="73">
        <v>1100.7</v>
      </c>
      <c r="T71" s="73">
        <v>951.2</v>
      </c>
      <c r="U71" s="73">
        <v>838.7</v>
      </c>
      <c r="V71" s="73">
        <v>1076.5</v>
      </c>
      <c r="W71" s="73">
        <v>119.7</v>
      </c>
      <c r="X71" s="73">
        <v>77.8</v>
      </c>
      <c r="Y71" s="73">
        <v>80</v>
      </c>
      <c r="Z71" s="73">
        <v>53.1</v>
      </c>
      <c r="AA71" s="73">
        <v>0</v>
      </c>
      <c r="AB71" s="73">
        <v>0</v>
      </c>
      <c r="AC71" s="73">
        <v>0</v>
      </c>
      <c r="AD71" s="73">
        <v>0</v>
      </c>
      <c r="AE71" s="73">
        <v>0</v>
      </c>
      <c r="AF71" s="73">
        <v>0</v>
      </c>
      <c r="AG71" s="73">
        <v>0</v>
      </c>
      <c r="AH71" s="73">
        <v>0</v>
      </c>
      <c r="AI71" s="73"/>
    </row>
    <row r="72" spans="1:35" x14ac:dyDescent="0.2">
      <c r="A72" s="60" t="s">
        <v>232</v>
      </c>
      <c r="B72" s="60" t="s">
        <v>230</v>
      </c>
      <c r="C72" s="60" t="s">
        <v>207</v>
      </c>
      <c r="D72" s="60"/>
      <c r="E72" s="60" t="s">
        <v>261</v>
      </c>
      <c r="F72" s="60" t="s">
        <v>5</v>
      </c>
      <c r="G72" s="60" t="s">
        <v>6</v>
      </c>
      <c r="H72" s="60" t="s">
        <v>7</v>
      </c>
      <c r="I72" s="73">
        <v>1779.2</v>
      </c>
      <c r="J72" s="73">
        <v>2454.5</v>
      </c>
      <c r="K72" s="73"/>
      <c r="L72" s="73"/>
      <c r="M72" s="73"/>
      <c r="N72" s="73">
        <v>585.29999999999995</v>
      </c>
      <c r="O72" s="73">
        <v>250.1</v>
      </c>
      <c r="P72" s="73">
        <v>293.8</v>
      </c>
      <c r="Q72" s="73">
        <v>260.3</v>
      </c>
      <c r="R72" s="73">
        <v>53</v>
      </c>
      <c r="S72" s="73">
        <v>119.8</v>
      </c>
      <c r="T72" s="73">
        <v>52.8</v>
      </c>
      <c r="U72" s="73">
        <v>41.7</v>
      </c>
      <c r="V72" s="73">
        <v>15.3</v>
      </c>
      <c r="W72" s="73">
        <v>0</v>
      </c>
      <c r="X72" s="73">
        <v>0</v>
      </c>
      <c r="Y72" s="73">
        <v>0</v>
      </c>
      <c r="Z72" s="73">
        <v>0</v>
      </c>
      <c r="AA72" s="73">
        <v>0</v>
      </c>
      <c r="AB72" s="73">
        <v>0</v>
      </c>
      <c r="AC72" s="73">
        <v>0</v>
      </c>
      <c r="AD72" s="73">
        <v>0</v>
      </c>
      <c r="AE72" s="73">
        <v>0</v>
      </c>
      <c r="AF72" s="73">
        <v>0</v>
      </c>
      <c r="AG72" s="73">
        <v>0</v>
      </c>
      <c r="AH72" s="73"/>
      <c r="AI72" s="73"/>
    </row>
    <row r="73" spans="1:35" x14ac:dyDescent="0.2">
      <c r="A73" s="60" t="s">
        <v>232</v>
      </c>
      <c r="B73" s="60" t="s">
        <v>230</v>
      </c>
      <c r="C73" s="60" t="s">
        <v>206</v>
      </c>
      <c r="D73" s="60"/>
      <c r="E73" s="60" t="s">
        <v>267</v>
      </c>
      <c r="F73" s="60" t="s">
        <v>5</v>
      </c>
      <c r="G73" s="60" t="s">
        <v>6</v>
      </c>
      <c r="H73" s="60" t="s">
        <v>7</v>
      </c>
      <c r="I73" s="73">
        <v>305963.59999999998</v>
      </c>
      <c r="J73" s="73">
        <v>317543</v>
      </c>
      <c r="K73" s="73">
        <v>198308.2</v>
      </c>
      <c r="L73" s="73">
        <v>174261.8</v>
      </c>
      <c r="M73" s="73">
        <v>144855.79999999999</v>
      </c>
      <c r="N73" s="73">
        <v>111458.8</v>
      </c>
      <c r="O73" s="73">
        <v>72534.399999999994</v>
      </c>
      <c r="P73" s="73">
        <v>35529.599999999999</v>
      </c>
      <c r="Q73" s="73">
        <v>1331</v>
      </c>
      <c r="R73" s="73">
        <v>742.5</v>
      </c>
      <c r="S73" s="73">
        <v>2706</v>
      </c>
      <c r="T73" s="73">
        <v>2903.8</v>
      </c>
      <c r="U73" s="73">
        <v>2613</v>
      </c>
      <c r="V73" s="73">
        <v>2805.2</v>
      </c>
      <c r="W73" s="73">
        <v>1357.2</v>
      </c>
      <c r="X73" s="73">
        <v>1605.2</v>
      </c>
      <c r="Y73" s="73">
        <v>1153.5999999999999</v>
      </c>
      <c r="Z73" s="73">
        <v>1496.6</v>
      </c>
      <c r="AA73" s="73">
        <v>752.7</v>
      </c>
      <c r="AB73" s="73">
        <v>-68.599999999999994</v>
      </c>
      <c r="AC73" s="73">
        <v>-569.20000000000005</v>
      </c>
      <c r="AD73" s="73">
        <v>-223.6</v>
      </c>
      <c r="AE73" s="73">
        <v>-661.8</v>
      </c>
      <c r="AF73" s="73">
        <v>-1374.6</v>
      </c>
      <c r="AG73" s="73">
        <v>-1050.3</v>
      </c>
      <c r="AH73" s="73"/>
      <c r="AI73" s="73"/>
    </row>
    <row r="74" spans="1:35" x14ac:dyDescent="0.2">
      <c r="A74" t="s">
        <v>232</v>
      </c>
      <c r="B74" s="70" t="s">
        <v>231</v>
      </c>
      <c r="C74" t="s">
        <v>54</v>
      </c>
      <c r="E74" t="s">
        <v>262</v>
      </c>
      <c r="F74" t="s">
        <v>5</v>
      </c>
      <c r="G74" t="s">
        <v>6</v>
      </c>
      <c r="H74" t="s">
        <v>7</v>
      </c>
      <c r="I74" s="6">
        <v>515</v>
      </c>
      <c r="J74" s="6">
        <v>515</v>
      </c>
      <c r="K74" s="6">
        <v>464</v>
      </c>
      <c r="L74" s="6">
        <v>337</v>
      </c>
      <c r="M74" s="6">
        <v>433.8</v>
      </c>
      <c r="N74" s="6">
        <v>252.8</v>
      </c>
      <c r="O74" s="6">
        <v>314</v>
      </c>
      <c r="P74" s="6">
        <v>193.5</v>
      </c>
      <c r="Q74" s="6">
        <v>184.1</v>
      </c>
      <c r="R74" s="6">
        <v>280.39999999999998</v>
      </c>
      <c r="S74" s="6">
        <v>85.7</v>
      </c>
      <c r="T74" s="6">
        <v>141.5</v>
      </c>
      <c r="U74" s="6">
        <v>171.2</v>
      </c>
      <c r="V74" s="6">
        <v>113.8</v>
      </c>
      <c r="W74" s="6">
        <v>140.1</v>
      </c>
      <c r="X74" s="6">
        <v>88.7</v>
      </c>
      <c r="Y74" s="6">
        <v>78.2</v>
      </c>
      <c r="Z74" s="6">
        <v>43.5</v>
      </c>
      <c r="AA74" s="6">
        <v>-31.4</v>
      </c>
      <c r="AB74" s="6">
        <v>-5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/>
      <c r="AI74" s="6"/>
    </row>
    <row r="75" spans="1:35" x14ac:dyDescent="0.2">
      <c r="A75" t="s">
        <v>232</v>
      </c>
      <c r="B75" s="70" t="s">
        <v>231</v>
      </c>
      <c r="C75" t="s">
        <v>151</v>
      </c>
      <c r="E75" t="s">
        <v>287</v>
      </c>
      <c r="F75" t="s">
        <v>5</v>
      </c>
      <c r="G75" t="s">
        <v>6</v>
      </c>
      <c r="H75" t="s">
        <v>7</v>
      </c>
      <c r="I75" s="6">
        <v>4122</v>
      </c>
      <c r="J75" s="6">
        <v>3131.3</v>
      </c>
      <c r="K75" s="6">
        <v>3518.6</v>
      </c>
      <c r="L75" s="6">
        <v>3223.2</v>
      </c>
      <c r="M75" s="6">
        <v>4118.3999999999996</v>
      </c>
      <c r="N75" s="6">
        <v>4450.8999999999996</v>
      </c>
      <c r="O75" s="6">
        <v>2660.8</v>
      </c>
      <c r="P75" s="6">
        <v>3788.8</v>
      </c>
      <c r="Q75" s="6">
        <v>3758.8</v>
      </c>
      <c r="R75" s="6">
        <v>3869.6</v>
      </c>
      <c r="S75" s="6">
        <v>3985</v>
      </c>
      <c r="T75" s="6">
        <v>1791.1</v>
      </c>
      <c r="U75" s="6">
        <v>820.2</v>
      </c>
      <c r="V75" s="6">
        <v>731.2</v>
      </c>
      <c r="W75" s="6">
        <v>698.9</v>
      </c>
      <c r="X75" s="6">
        <v>440.9</v>
      </c>
      <c r="Y75" s="6">
        <v>257.60000000000002</v>
      </c>
      <c r="Z75" s="6">
        <v>132.80000000000001</v>
      </c>
      <c r="AA75" s="6">
        <v>0.2</v>
      </c>
      <c r="AB75" s="6">
        <v>0</v>
      </c>
      <c r="AC75" s="6">
        <v>-0.1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/>
    </row>
    <row r="76" spans="1:35" x14ac:dyDescent="0.2">
      <c r="A76" t="s">
        <v>232</v>
      </c>
      <c r="B76" s="70" t="s">
        <v>231</v>
      </c>
      <c r="C76" t="s">
        <v>21</v>
      </c>
      <c r="E76" t="s">
        <v>261</v>
      </c>
      <c r="F76" t="s">
        <v>5</v>
      </c>
      <c r="G76" t="s">
        <v>6</v>
      </c>
      <c r="H76" t="s">
        <v>7</v>
      </c>
      <c r="I76" s="6">
        <v>40.299999999999997</v>
      </c>
      <c r="J76" s="6">
        <v>40.299999999999997</v>
      </c>
      <c r="K76" s="6"/>
      <c r="L76" s="6"/>
      <c r="M76" s="6"/>
      <c r="N76" s="6"/>
      <c r="O76" s="6"/>
      <c r="P76" s="6">
        <v>40.299999999999997</v>
      </c>
      <c r="Q76" s="6">
        <v>40.1</v>
      </c>
      <c r="R76" s="6">
        <v>41.9</v>
      </c>
      <c r="S76" s="6">
        <v>46.5</v>
      </c>
      <c r="T76" s="6">
        <v>53.1</v>
      </c>
      <c r="U76" s="6">
        <v>61.9</v>
      </c>
      <c r="V76" s="6">
        <v>68.8</v>
      </c>
      <c r="W76" s="6">
        <v>49.9</v>
      </c>
      <c r="X76" s="6">
        <v>35</v>
      </c>
      <c r="Y76" s="6">
        <v>36.6</v>
      </c>
      <c r="Z76" s="6">
        <v>14.3</v>
      </c>
      <c r="AA76" s="6">
        <v>15.2</v>
      </c>
      <c r="AB76" s="6">
        <v>4.0999999999999996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/>
    </row>
    <row r="77" spans="1:35" x14ac:dyDescent="0.2">
      <c r="A77" t="s">
        <v>232</v>
      </c>
      <c r="B77" s="70" t="s">
        <v>231</v>
      </c>
      <c r="C77" t="s">
        <v>26</v>
      </c>
      <c r="E77" t="s">
        <v>261</v>
      </c>
      <c r="F77" t="s">
        <v>5</v>
      </c>
      <c r="G77" t="s">
        <v>6</v>
      </c>
      <c r="H77" t="s">
        <v>7</v>
      </c>
      <c r="I77" s="6">
        <v>2384.5</v>
      </c>
      <c r="J77" s="6">
        <v>0</v>
      </c>
      <c r="K77" s="6"/>
      <c r="L77" s="6">
        <v>0</v>
      </c>
      <c r="M77" s="6"/>
      <c r="N77" s="6"/>
      <c r="O77" s="6"/>
      <c r="P77" s="6">
        <v>201.8</v>
      </c>
      <c r="Q77" s="6">
        <v>196.5</v>
      </c>
      <c r="R77" s="6">
        <v>191.2</v>
      </c>
      <c r="S77" s="6">
        <v>185.9</v>
      </c>
      <c r="T77" s="6">
        <v>9</v>
      </c>
      <c r="U77" s="6">
        <v>25</v>
      </c>
      <c r="V77" s="6">
        <v>162.69999999999999</v>
      </c>
      <c r="W77" s="6">
        <v>172.7</v>
      </c>
      <c r="X77" s="6">
        <v>172.7</v>
      </c>
      <c r="Y77" s="6">
        <v>110.7</v>
      </c>
      <c r="Z77" s="6">
        <v>84</v>
      </c>
      <c r="AA77" s="6">
        <v>59</v>
      </c>
      <c r="AB77" s="6">
        <v>25</v>
      </c>
      <c r="AC77" s="6">
        <v>13.6</v>
      </c>
      <c r="AD77" s="6">
        <v>18.100000000000001</v>
      </c>
      <c r="AE77" s="6">
        <v>0</v>
      </c>
      <c r="AF77" s="6">
        <v>0</v>
      </c>
      <c r="AG77" s="6">
        <v>0</v>
      </c>
      <c r="AH77" s="6">
        <v>0</v>
      </c>
      <c r="AI77" s="6"/>
    </row>
    <row r="78" spans="1:35" x14ac:dyDescent="0.2">
      <c r="A78" t="s">
        <v>232</v>
      </c>
      <c r="B78" s="70" t="s">
        <v>231</v>
      </c>
      <c r="C78" t="s">
        <v>35</v>
      </c>
      <c r="E78" t="s">
        <v>261</v>
      </c>
      <c r="F78" t="s">
        <v>5</v>
      </c>
      <c r="G78" t="s">
        <v>6</v>
      </c>
      <c r="H78" t="s">
        <v>7</v>
      </c>
      <c r="I78" s="6">
        <v>329</v>
      </c>
      <c r="J78" s="6">
        <v>218.9</v>
      </c>
      <c r="K78" s="6">
        <v>0</v>
      </c>
      <c r="L78" s="6">
        <v>145.1</v>
      </c>
      <c r="M78" s="6">
        <v>19.5</v>
      </c>
      <c r="N78" s="6">
        <v>15</v>
      </c>
      <c r="O78" s="6">
        <v>7.5</v>
      </c>
      <c r="P78" s="6">
        <v>3</v>
      </c>
      <c r="Q78" s="6">
        <v>20.6</v>
      </c>
      <c r="R78" s="6">
        <v>49</v>
      </c>
      <c r="S78" s="6">
        <v>45.1</v>
      </c>
      <c r="T78" s="6">
        <v>151</v>
      </c>
      <c r="U78" s="6">
        <v>175.9</v>
      </c>
      <c r="V78" s="6">
        <v>199.7</v>
      </c>
      <c r="W78" s="6">
        <v>243.6</v>
      </c>
      <c r="X78" s="6">
        <v>230</v>
      </c>
      <c r="Y78" s="6">
        <v>187.9</v>
      </c>
      <c r="Z78" s="6">
        <v>50.8</v>
      </c>
      <c r="AA78" s="6">
        <v>32.6</v>
      </c>
      <c r="AB78" s="6">
        <v>22.1</v>
      </c>
      <c r="AC78" s="6">
        <v>8.8000000000000007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/>
    </row>
    <row r="79" spans="1:35" x14ac:dyDescent="0.2">
      <c r="A79" t="s">
        <v>232</v>
      </c>
      <c r="B79" s="70" t="s">
        <v>231</v>
      </c>
      <c r="C79" t="s">
        <v>70</v>
      </c>
      <c r="E79" t="s">
        <v>261</v>
      </c>
      <c r="F79" t="s">
        <v>5</v>
      </c>
      <c r="G79" t="s">
        <v>6</v>
      </c>
      <c r="H79" t="s">
        <v>7</v>
      </c>
      <c r="I79" s="6">
        <v>532.79999999999995</v>
      </c>
      <c r="J79" s="6">
        <v>766</v>
      </c>
      <c r="K79" s="6"/>
      <c r="L79" s="6"/>
      <c r="M79" s="6"/>
      <c r="N79" s="6"/>
      <c r="O79" s="6">
        <v>53.2</v>
      </c>
      <c r="P79" s="6">
        <v>13.1</v>
      </c>
      <c r="Q79" s="6">
        <v>23.5</v>
      </c>
      <c r="R79" s="6">
        <v>30.9</v>
      </c>
      <c r="S79" s="6">
        <v>26</v>
      </c>
      <c r="T79" s="6">
        <v>21.5</v>
      </c>
      <c r="U79" s="6">
        <v>21.5</v>
      </c>
      <c r="V79" s="6">
        <v>18.8</v>
      </c>
      <c r="W79" s="6">
        <v>15.5</v>
      </c>
      <c r="X79" s="6">
        <v>12.6</v>
      </c>
      <c r="Y79" s="6">
        <v>8.6</v>
      </c>
      <c r="Z79" s="6">
        <v>8.1999999999999993</v>
      </c>
      <c r="AA79" s="6">
        <v>5.8</v>
      </c>
      <c r="AB79" s="6">
        <v>2.7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/>
    </row>
    <row r="80" spans="1:35" x14ac:dyDescent="0.2">
      <c r="A80" t="s">
        <v>232</v>
      </c>
      <c r="B80" s="70" t="s">
        <v>231</v>
      </c>
      <c r="C80" t="s">
        <v>87</v>
      </c>
      <c r="E80" t="s">
        <v>261</v>
      </c>
      <c r="F80" t="s">
        <v>5</v>
      </c>
      <c r="G80" t="s">
        <v>6</v>
      </c>
      <c r="H80" t="s">
        <v>7</v>
      </c>
      <c r="I80" s="6">
        <v>122.1</v>
      </c>
      <c r="J80" s="6"/>
      <c r="K80" s="6"/>
      <c r="L80" s="6">
        <v>117.6</v>
      </c>
      <c r="M80" s="6">
        <v>106.2</v>
      </c>
      <c r="N80" s="6">
        <v>92.5</v>
      </c>
      <c r="O80" s="6">
        <v>84.7</v>
      </c>
      <c r="P80" s="6">
        <v>81.5</v>
      </c>
      <c r="Q80" s="6">
        <v>67.400000000000006</v>
      </c>
      <c r="R80" s="6">
        <v>69.599999999999994</v>
      </c>
      <c r="S80" s="6">
        <v>56.8</v>
      </c>
      <c r="T80" s="6">
        <v>52.4</v>
      </c>
      <c r="U80" s="6">
        <v>53.5</v>
      </c>
      <c r="V80" s="6">
        <v>53</v>
      </c>
      <c r="W80" s="6">
        <v>38</v>
      </c>
      <c r="X80" s="6">
        <v>33</v>
      </c>
      <c r="Y80" s="6">
        <v>22.9</v>
      </c>
      <c r="Z80" s="6">
        <v>8.1</v>
      </c>
      <c r="AA80" s="6">
        <v>5.3</v>
      </c>
      <c r="AB80" s="6">
        <v>4.2</v>
      </c>
      <c r="AC80" s="6">
        <v>5</v>
      </c>
      <c r="AD80" s="6">
        <v>2.7</v>
      </c>
      <c r="AE80" s="6">
        <v>0</v>
      </c>
      <c r="AF80" s="6">
        <v>0</v>
      </c>
      <c r="AG80" s="6">
        <v>0</v>
      </c>
      <c r="AH80" s="6">
        <v>0</v>
      </c>
      <c r="AI80" s="6"/>
    </row>
    <row r="81" spans="1:35" x14ac:dyDescent="0.2">
      <c r="A81" t="s">
        <v>232</v>
      </c>
      <c r="B81" s="70" t="s">
        <v>231</v>
      </c>
      <c r="C81" t="s">
        <v>103</v>
      </c>
      <c r="E81" t="s">
        <v>261</v>
      </c>
      <c r="F81" t="s">
        <v>5</v>
      </c>
      <c r="G81" t="s">
        <v>6</v>
      </c>
      <c r="H81" t="s">
        <v>7</v>
      </c>
      <c r="I81" s="6">
        <v>443.2</v>
      </c>
      <c r="J81" s="6"/>
      <c r="K81" s="6"/>
      <c r="L81" s="6"/>
      <c r="M81" s="6"/>
      <c r="N81" s="6"/>
      <c r="O81" s="6"/>
      <c r="P81" s="6">
        <v>104.9</v>
      </c>
      <c r="Q81" s="6">
        <v>104.9</v>
      </c>
      <c r="R81" s="6">
        <v>104.9</v>
      </c>
      <c r="S81" s="6"/>
      <c r="T81" s="6"/>
      <c r="U81" s="6"/>
      <c r="V81" s="6"/>
      <c r="W81" s="6"/>
      <c r="X81" s="6"/>
      <c r="Y81" s="6"/>
      <c r="Z81" s="6"/>
      <c r="AA81" s="6">
        <v>14</v>
      </c>
      <c r="AB81" s="6">
        <v>3.5</v>
      </c>
      <c r="AC81" s="6">
        <v>0.1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/>
    </row>
    <row r="82" spans="1:35" x14ac:dyDescent="0.2">
      <c r="A82" t="s">
        <v>232</v>
      </c>
      <c r="B82" s="70" t="s">
        <v>231</v>
      </c>
      <c r="C82" t="s">
        <v>124</v>
      </c>
      <c r="E82" t="s">
        <v>261</v>
      </c>
      <c r="F82" t="s">
        <v>5</v>
      </c>
      <c r="G82" t="s">
        <v>6</v>
      </c>
      <c r="H82" t="s">
        <v>7</v>
      </c>
      <c r="I82" s="6">
        <v>279.5</v>
      </c>
      <c r="J82" s="6">
        <v>0</v>
      </c>
      <c r="K82" s="6"/>
      <c r="L82" s="6"/>
      <c r="M82" s="6"/>
      <c r="N82" s="6"/>
      <c r="O82" s="6"/>
      <c r="P82" s="6">
        <v>85.4</v>
      </c>
      <c r="Q82" s="6">
        <v>51.5</v>
      </c>
      <c r="R82" s="6">
        <v>83.1</v>
      </c>
      <c r="S82" s="6">
        <v>40.5</v>
      </c>
      <c r="T82" s="6">
        <v>11.1</v>
      </c>
      <c r="U82" s="6">
        <v>31.7</v>
      </c>
      <c r="V82" s="6">
        <v>23.5</v>
      </c>
      <c r="W82" s="6">
        <v>29.6</v>
      </c>
      <c r="X82" s="6">
        <v>18.899999999999999</v>
      </c>
      <c r="Y82" s="6">
        <v>20</v>
      </c>
      <c r="Z82" s="6">
        <v>14.4</v>
      </c>
      <c r="AA82" s="6">
        <v>12</v>
      </c>
      <c r="AB82" s="6">
        <v>9.1999999999999993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/>
    </row>
    <row r="83" spans="1:35" x14ac:dyDescent="0.2">
      <c r="A83" t="s">
        <v>232</v>
      </c>
      <c r="B83" s="70" t="s">
        <v>231</v>
      </c>
      <c r="C83" t="s">
        <v>134</v>
      </c>
      <c r="E83" t="s">
        <v>261</v>
      </c>
      <c r="F83" t="s">
        <v>5</v>
      </c>
      <c r="G83" t="s">
        <v>6</v>
      </c>
      <c r="H83" t="s">
        <v>7</v>
      </c>
      <c r="I83" s="6">
        <v>2745</v>
      </c>
      <c r="J83" s="6">
        <v>1748.8</v>
      </c>
      <c r="K83" s="6">
        <v>1448.8</v>
      </c>
      <c r="L83" s="6">
        <v>1198.8</v>
      </c>
      <c r="M83" s="6">
        <v>1079</v>
      </c>
      <c r="N83" s="6">
        <v>999</v>
      </c>
      <c r="O83" s="6">
        <v>868</v>
      </c>
      <c r="P83" s="6">
        <v>819.6</v>
      </c>
      <c r="Q83" s="6">
        <v>895.6</v>
      </c>
      <c r="R83" s="6">
        <v>832.5</v>
      </c>
      <c r="S83" s="6">
        <v>519.4</v>
      </c>
      <c r="T83" s="6">
        <v>548.6</v>
      </c>
      <c r="U83" s="6">
        <v>309.7</v>
      </c>
      <c r="V83" s="6">
        <v>263.3</v>
      </c>
      <c r="W83" s="6">
        <v>371.7</v>
      </c>
      <c r="X83" s="6">
        <v>412</v>
      </c>
      <c r="Y83" s="6">
        <v>282.8</v>
      </c>
      <c r="Z83" s="6">
        <v>52.1</v>
      </c>
      <c r="AA83" s="6">
        <v>233.8</v>
      </c>
      <c r="AB83" s="6">
        <v>53.5</v>
      </c>
      <c r="AC83" s="6">
        <v>76.7</v>
      </c>
      <c r="AD83" s="6">
        <v>19.2</v>
      </c>
      <c r="AE83" s="6">
        <v>0</v>
      </c>
      <c r="AF83" s="6">
        <v>0</v>
      </c>
      <c r="AG83" s="6">
        <v>0</v>
      </c>
      <c r="AH83" s="6">
        <v>0</v>
      </c>
      <c r="AI83" s="6"/>
    </row>
    <row r="84" spans="1:35" x14ac:dyDescent="0.2">
      <c r="A84" t="s">
        <v>232</v>
      </c>
      <c r="B84" s="70" t="s">
        <v>231</v>
      </c>
      <c r="C84" t="s">
        <v>146</v>
      </c>
      <c r="E84" t="s">
        <v>261</v>
      </c>
      <c r="F84" t="s">
        <v>5</v>
      </c>
      <c r="G84" t="s">
        <v>6</v>
      </c>
      <c r="H84" t="s">
        <v>7</v>
      </c>
      <c r="I84" s="6">
        <v>1620</v>
      </c>
      <c r="J84" s="6">
        <v>1174</v>
      </c>
      <c r="K84" s="6"/>
      <c r="L84" s="6"/>
      <c r="M84" s="6"/>
      <c r="N84" s="6"/>
      <c r="O84" s="6">
        <v>206</v>
      </c>
      <c r="P84" s="6">
        <v>558</v>
      </c>
      <c r="Q84" s="6">
        <v>514</v>
      </c>
      <c r="R84" s="6">
        <v>487.1</v>
      </c>
      <c r="S84" s="6">
        <v>62.8</v>
      </c>
      <c r="T84" s="6">
        <v>191.9</v>
      </c>
      <c r="U84" s="6">
        <v>49.5</v>
      </c>
      <c r="V84" s="6">
        <v>46.7</v>
      </c>
      <c r="W84" s="6">
        <v>34.1</v>
      </c>
      <c r="X84" s="6">
        <v>49.3</v>
      </c>
      <c r="Y84" s="6">
        <v>8.8000000000000007</v>
      </c>
      <c r="Z84" s="6">
        <v>11.8</v>
      </c>
      <c r="AA84" s="6">
        <v>7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/>
    </row>
    <row r="85" spans="1:35" x14ac:dyDescent="0.2">
      <c r="A85" t="s">
        <v>232</v>
      </c>
      <c r="B85" s="70" t="s">
        <v>231</v>
      </c>
      <c r="C85" t="s">
        <v>152</v>
      </c>
      <c r="E85" t="s">
        <v>261</v>
      </c>
      <c r="F85" t="s">
        <v>5</v>
      </c>
      <c r="G85" t="s">
        <v>6</v>
      </c>
      <c r="H85" t="s">
        <v>7</v>
      </c>
      <c r="I85" s="6">
        <v>172.4</v>
      </c>
      <c r="J85" s="6">
        <v>170.8</v>
      </c>
      <c r="K85" s="6">
        <v>140.80000000000001</v>
      </c>
      <c r="L85" s="6">
        <v>96.6</v>
      </c>
      <c r="M85" s="6">
        <v>67.099999999999994</v>
      </c>
      <c r="N85" s="6">
        <v>61.4</v>
      </c>
      <c r="O85" s="6">
        <v>57</v>
      </c>
      <c r="P85" s="6">
        <v>56</v>
      </c>
      <c r="Q85" s="6">
        <v>29.6</v>
      </c>
      <c r="R85" s="6">
        <v>26.4</v>
      </c>
      <c r="S85" s="6">
        <v>25.3</v>
      </c>
      <c r="T85" s="6">
        <v>18.600000000000001</v>
      </c>
      <c r="U85" s="6">
        <v>21</v>
      </c>
      <c r="V85" s="6">
        <v>57.7</v>
      </c>
      <c r="W85" s="6">
        <v>10.5</v>
      </c>
      <c r="X85" s="6">
        <v>43.4</v>
      </c>
      <c r="Y85" s="6">
        <v>58.4</v>
      </c>
      <c r="Z85" s="6">
        <v>17.899999999999999</v>
      </c>
      <c r="AA85" s="6">
        <v>16.8</v>
      </c>
      <c r="AB85" s="6">
        <v>5.6</v>
      </c>
      <c r="AC85" s="6">
        <v>1.2</v>
      </c>
      <c r="AD85" s="6">
        <v>3.3</v>
      </c>
      <c r="AE85" s="6">
        <v>0</v>
      </c>
      <c r="AF85" s="6">
        <v>0</v>
      </c>
      <c r="AG85" s="6">
        <v>0</v>
      </c>
      <c r="AH85" s="6">
        <v>0</v>
      </c>
      <c r="AI85" s="6"/>
    </row>
    <row r="86" spans="1:35" x14ac:dyDescent="0.2"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x14ac:dyDescent="0.2"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x14ac:dyDescent="0.2">
      <c r="E88" s="57" t="s">
        <v>262</v>
      </c>
      <c r="F88" s="57"/>
      <c r="G88" s="57"/>
      <c r="H88" s="57"/>
      <c r="I88" s="58"/>
      <c r="J88" s="58">
        <f t="shared" ref="J88:S92" si="2">SUMIF($E$52:$E$85,$E88,J$52:J$85)</f>
        <v>226500</v>
      </c>
      <c r="K88" s="58">
        <f t="shared" si="2"/>
        <v>170795.4</v>
      </c>
      <c r="L88" s="58">
        <f t="shared" si="2"/>
        <v>150977</v>
      </c>
      <c r="M88" s="58">
        <f t="shared" si="2"/>
        <v>126526.2</v>
      </c>
      <c r="N88" s="58">
        <f t="shared" si="2"/>
        <v>107580</v>
      </c>
      <c r="O88" s="58">
        <f t="shared" si="2"/>
        <v>45017.4</v>
      </c>
      <c r="P88" s="58">
        <f t="shared" si="2"/>
        <v>503.5</v>
      </c>
      <c r="Q88" s="58">
        <f t="shared" si="2"/>
        <v>6194.3</v>
      </c>
      <c r="R88" s="58">
        <f t="shared" si="2"/>
        <v>5916.7</v>
      </c>
      <c r="S88" s="58">
        <f t="shared" si="2"/>
        <v>4427.5</v>
      </c>
      <c r="T88" s="58">
        <f t="shared" ref="T88:AG92" si="3">SUMIF($E$52:$E$85,$E88,T$52:T$85)</f>
        <v>4887.8999999999996</v>
      </c>
      <c r="U88" s="58">
        <f t="shared" si="3"/>
        <v>2340</v>
      </c>
      <c r="V88" s="58">
        <f t="shared" si="3"/>
        <v>2250.2000000000003</v>
      </c>
      <c r="W88" s="58">
        <f t="shared" si="3"/>
        <v>-125.70000000000002</v>
      </c>
      <c r="X88" s="58">
        <f t="shared" si="3"/>
        <v>383.3</v>
      </c>
      <c r="Y88" s="58">
        <f t="shared" si="3"/>
        <v>274</v>
      </c>
      <c r="Z88" s="58">
        <f t="shared" si="3"/>
        <v>-1108.0999999999999</v>
      </c>
      <c r="AA88" s="58">
        <f t="shared" si="3"/>
        <v>-33.9</v>
      </c>
      <c r="AB88" s="58">
        <f t="shared" si="3"/>
        <v>-111.7</v>
      </c>
      <c r="AC88" s="58">
        <f t="shared" si="3"/>
        <v>-552</v>
      </c>
      <c r="AD88" s="58">
        <f t="shared" si="3"/>
        <v>-1062.9000000000001</v>
      </c>
      <c r="AE88" s="58">
        <f t="shared" si="3"/>
        <v>-870.6</v>
      </c>
      <c r="AF88" s="58">
        <f t="shared" si="3"/>
        <v>-1053</v>
      </c>
      <c r="AG88" s="58">
        <f t="shared" si="3"/>
        <v>-450.3</v>
      </c>
      <c r="AH88" s="58"/>
      <c r="AI88" s="6"/>
    </row>
    <row r="89" spans="1:35" x14ac:dyDescent="0.2">
      <c r="E89" s="59" t="s">
        <v>267</v>
      </c>
      <c r="F89" s="57"/>
      <c r="G89" s="57"/>
      <c r="H89" s="57"/>
      <c r="I89" s="58"/>
      <c r="J89" s="58">
        <f t="shared" si="2"/>
        <v>317543</v>
      </c>
      <c r="K89" s="58">
        <f t="shared" si="2"/>
        <v>198308.2</v>
      </c>
      <c r="L89" s="58">
        <f t="shared" si="2"/>
        <v>174261.8</v>
      </c>
      <c r="M89" s="58">
        <f t="shared" si="2"/>
        <v>144855.79999999999</v>
      </c>
      <c r="N89" s="58">
        <f t="shared" si="2"/>
        <v>111458.8</v>
      </c>
      <c r="O89" s="58">
        <f t="shared" si="2"/>
        <v>72534.399999999994</v>
      </c>
      <c r="P89" s="58">
        <f t="shared" si="2"/>
        <v>35529.599999999999</v>
      </c>
      <c r="Q89" s="58">
        <f t="shared" si="2"/>
        <v>1331</v>
      </c>
      <c r="R89" s="58">
        <f t="shared" si="2"/>
        <v>742.5</v>
      </c>
      <c r="S89" s="58">
        <f t="shared" si="2"/>
        <v>2706</v>
      </c>
      <c r="T89" s="58">
        <f t="shared" si="3"/>
        <v>2903.8</v>
      </c>
      <c r="U89" s="58">
        <f t="shared" si="3"/>
        <v>2613</v>
      </c>
      <c r="V89" s="58">
        <f t="shared" si="3"/>
        <v>2805.2</v>
      </c>
      <c r="W89" s="58">
        <f t="shared" si="3"/>
        <v>1357.2</v>
      </c>
      <c r="X89" s="58">
        <f t="shared" si="3"/>
        <v>1605.2</v>
      </c>
      <c r="Y89" s="58">
        <f t="shared" si="3"/>
        <v>1153.5999999999999</v>
      </c>
      <c r="Z89" s="58">
        <f t="shared" si="3"/>
        <v>1496.6</v>
      </c>
      <c r="AA89" s="58">
        <f t="shared" si="3"/>
        <v>752.7</v>
      </c>
      <c r="AB89" s="58">
        <f t="shared" si="3"/>
        <v>-68.599999999999994</v>
      </c>
      <c r="AC89" s="58">
        <f t="shared" si="3"/>
        <v>-569.20000000000005</v>
      </c>
      <c r="AD89" s="58">
        <f t="shared" si="3"/>
        <v>-223.6</v>
      </c>
      <c r="AE89" s="58">
        <f t="shared" si="3"/>
        <v>-661.8</v>
      </c>
      <c r="AF89" s="58">
        <f t="shared" si="3"/>
        <v>-1374.6</v>
      </c>
      <c r="AG89" s="58">
        <f t="shared" si="3"/>
        <v>-1050.3</v>
      </c>
      <c r="AH89" s="58"/>
      <c r="AI89" s="6"/>
    </row>
    <row r="90" spans="1:35" x14ac:dyDescent="0.2">
      <c r="E90" s="59" t="s">
        <v>266</v>
      </c>
      <c r="F90" s="57"/>
      <c r="G90" s="57"/>
      <c r="H90" s="57"/>
      <c r="I90" s="58"/>
      <c r="J90" s="58">
        <f t="shared" si="2"/>
        <v>146608.70000000001</v>
      </c>
      <c r="K90" s="58">
        <f t="shared" si="2"/>
        <v>97723.199999999997</v>
      </c>
      <c r="L90" s="58">
        <f t="shared" si="2"/>
        <v>88436.4</v>
      </c>
      <c r="M90" s="58">
        <f t="shared" si="2"/>
        <v>58477.4</v>
      </c>
      <c r="N90" s="58">
        <f t="shared" si="2"/>
        <v>47451.8</v>
      </c>
      <c r="O90" s="58">
        <f t="shared" si="2"/>
        <v>19712.599999999999</v>
      </c>
      <c r="P90" s="58">
        <f t="shared" si="2"/>
        <v>23063.8</v>
      </c>
      <c r="Q90" s="58">
        <f t="shared" si="2"/>
        <v>-614.4</v>
      </c>
      <c r="R90" s="58">
        <f t="shared" si="2"/>
        <v>-113</v>
      </c>
      <c r="S90" s="58">
        <f t="shared" si="2"/>
        <v>-208</v>
      </c>
      <c r="T90" s="58">
        <f t="shared" si="3"/>
        <v>23.2</v>
      </c>
      <c r="U90" s="58">
        <f t="shared" si="3"/>
        <v>-24.2</v>
      </c>
      <c r="V90" s="58">
        <f t="shared" si="3"/>
        <v>-5.5</v>
      </c>
      <c r="W90" s="58">
        <f t="shared" si="3"/>
        <v>19.5</v>
      </c>
      <c r="X90" s="58">
        <f t="shared" si="3"/>
        <v>4</v>
      </c>
      <c r="Y90" s="58">
        <f t="shared" si="3"/>
        <v>0</v>
      </c>
      <c r="Z90" s="58">
        <f t="shared" si="3"/>
        <v>0</v>
      </c>
      <c r="AA90" s="58">
        <f t="shared" si="3"/>
        <v>0</v>
      </c>
      <c r="AB90" s="58">
        <f t="shared" si="3"/>
        <v>-5</v>
      </c>
      <c r="AC90" s="58">
        <f t="shared" si="3"/>
        <v>-0.7</v>
      </c>
      <c r="AD90" s="58">
        <f t="shared" si="3"/>
        <v>0</v>
      </c>
      <c r="AE90" s="58">
        <f t="shared" si="3"/>
        <v>-271.39999999999998</v>
      </c>
      <c r="AF90" s="58">
        <f t="shared" si="3"/>
        <v>-231</v>
      </c>
      <c r="AG90" s="58">
        <f t="shared" si="3"/>
        <v>-223.1</v>
      </c>
      <c r="AH90" s="58"/>
      <c r="AI90" s="6"/>
    </row>
    <row r="91" spans="1:35" x14ac:dyDescent="0.2">
      <c r="E91" s="59" t="s">
        <v>287</v>
      </c>
      <c r="F91" s="57"/>
      <c r="G91" s="57"/>
      <c r="H91" s="57"/>
      <c r="I91" s="58"/>
      <c r="J91" s="58">
        <f t="shared" si="2"/>
        <v>47168.19999999999</v>
      </c>
      <c r="K91" s="58">
        <f t="shared" si="2"/>
        <v>28445.700000000004</v>
      </c>
      <c r="L91" s="58">
        <f t="shared" si="2"/>
        <v>22319.600000000002</v>
      </c>
      <c r="M91" s="58">
        <f t="shared" si="2"/>
        <v>27033.599999999999</v>
      </c>
      <c r="N91" s="58">
        <f t="shared" si="2"/>
        <v>18214.5</v>
      </c>
      <c r="O91" s="58">
        <f t="shared" si="2"/>
        <v>13597.100000000002</v>
      </c>
      <c r="P91" s="58">
        <f t="shared" si="2"/>
        <v>12752.900000000001</v>
      </c>
      <c r="Q91" s="58">
        <f t="shared" si="2"/>
        <v>4089.9</v>
      </c>
      <c r="R91" s="58">
        <f t="shared" si="2"/>
        <v>4151.3999999999996</v>
      </c>
      <c r="S91" s="58">
        <f t="shared" si="2"/>
        <v>4177.7</v>
      </c>
      <c r="T91" s="58">
        <f t="shared" si="3"/>
        <v>1995.6999999999998</v>
      </c>
      <c r="U91" s="58">
        <f t="shared" si="3"/>
        <v>788.6</v>
      </c>
      <c r="V91" s="58">
        <f t="shared" si="3"/>
        <v>687.6</v>
      </c>
      <c r="W91" s="58">
        <f t="shared" si="3"/>
        <v>614.5</v>
      </c>
      <c r="X91" s="58">
        <f t="shared" si="3"/>
        <v>367.2</v>
      </c>
      <c r="Y91" s="58">
        <f t="shared" si="3"/>
        <v>121.00000000000003</v>
      </c>
      <c r="Z91" s="58">
        <f t="shared" si="3"/>
        <v>29.600000000000009</v>
      </c>
      <c r="AA91" s="58">
        <f t="shared" si="3"/>
        <v>-106.5</v>
      </c>
      <c r="AB91" s="58">
        <f t="shared" si="3"/>
        <v>-119.2</v>
      </c>
      <c r="AC91" s="58">
        <f t="shared" si="3"/>
        <v>-45.9</v>
      </c>
      <c r="AD91" s="58">
        <f t="shared" si="3"/>
        <v>-67.099999999999994</v>
      </c>
      <c r="AE91" s="58">
        <f t="shared" si="3"/>
        <v>-24.2</v>
      </c>
      <c r="AF91" s="58">
        <f t="shared" si="3"/>
        <v>-30.200000000000003</v>
      </c>
      <c r="AG91" s="58">
        <f t="shared" si="3"/>
        <v>-15.1</v>
      </c>
      <c r="AH91" s="58"/>
      <c r="AI91" s="6"/>
    </row>
    <row r="92" spans="1:35" x14ac:dyDescent="0.2">
      <c r="E92" s="59" t="s">
        <v>261</v>
      </c>
      <c r="F92" s="57"/>
      <c r="G92" s="57"/>
      <c r="H92" s="57"/>
      <c r="I92" s="58"/>
      <c r="J92" s="58">
        <f t="shared" si="2"/>
        <v>115392.5</v>
      </c>
      <c r="K92" s="58">
        <f t="shared" si="2"/>
        <v>107303.90000000001</v>
      </c>
      <c r="L92" s="58">
        <f t="shared" si="2"/>
        <v>47507.4</v>
      </c>
      <c r="M92" s="58">
        <f t="shared" si="2"/>
        <v>42225.599999999991</v>
      </c>
      <c r="N92" s="58">
        <f t="shared" si="2"/>
        <v>36719.000000000007</v>
      </c>
      <c r="O92" s="58">
        <f t="shared" si="2"/>
        <v>28261.200000000004</v>
      </c>
      <c r="P92" s="58">
        <f t="shared" si="2"/>
        <v>24604.399999999998</v>
      </c>
      <c r="Q92" s="58">
        <f t="shared" si="2"/>
        <v>17790.799999999996</v>
      </c>
      <c r="R92" s="58">
        <f t="shared" si="2"/>
        <v>15650.500000000002</v>
      </c>
      <c r="S92" s="58">
        <f t="shared" si="2"/>
        <v>15540.099999999997</v>
      </c>
      <c r="T92" s="58">
        <f t="shared" si="3"/>
        <v>17959.899999999998</v>
      </c>
      <c r="U92" s="58">
        <f t="shared" si="3"/>
        <v>26090.600000000006</v>
      </c>
      <c r="V92" s="58">
        <f t="shared" si="3"/>
        <v>2356.2999999999997</v>
      </c>
      <c r="W92" s="58">
        <f t="shared" si="3"/>
        <v>1221.0999999999999</v>
      </c>
      <c r="X92" s="58">
        <f t="shared" si="3"/>
        <v>1388</v>
      </c>
      <c r="Y92" s="58">
        <f t="shared" si="3"/>
        <v>1216.6000000000001</v>
      </c>
      <c r="Z92" s="58">
        <f t="shared" si="3"/>
        <v>685.59999999999991</v>
      </c>
      <c r="AA92" s="58">
        <f t="shared" si="3"/>
        <v>796.2</v>
      </c>
      <c r="AB92" s="58">
        <f t="shared" si="3"/>
        <v>492.90000000000003</v>
      </c>
      <c r="AC92" s="58">
        <f t="shared" si="3"/>
        <v>429.40000000000003</v>
      </c>
      <c r="AD92" s="58">
        <f t="shared" si="3"/>
        <v>306.40000000000003</v>
      </c>
      <c r="AE92" s="58">
        <f t="shared" si="3"/>
        <v>308</v>
      </c>
      <c r="AF92" s="58">
        <f t="shared" si="3"/>
        <v>292</v>
      </c>
      <c r="AG92" s="58">
        <f t="shared" si="3"/>
        <v>292</v>
      </c>
      <c r="AH92" s="58"/>
      <c r="AI92" s="6"/>
    </row>
    <row r="94" spans="1:35" x14ac:dyDescent="0.2">
      <c r="L94" s="4" t="s">
        <v>278</v>
      </c>
    </row>
    <row r="95" spans="1:35" x14ac:dyDescent="0.2">
      <c r="C95" s="62" t="s">
        <v>275</v>
      </c>
      <c r="D95" s="62"/>
      <c r="E95" s="5" t="s">
        <v>213</v>
      </c>
      <c r="F95" s="62" t="s">
        <v>274</v>
      </c>
      <c r="G95" s="62" t="s">
        <v>273</v>
      </c>
      <c r="I95" s="63"/>
      <c r="J95" s="64" t="s">
        <v>276</v>
      </c>
      <c r="L95" s="67" t="s">
        <v>277</v>
      </c>
    </row>
    <row r="96" spans="1:35" x14ac:dyDescent="0.2">
      <c r="B96" t="s">
        <v>268</v>
      </c>
      <c r="C96" s="6">
        <v>354000</v>
      </c>
      <c r="D96" s="6"/>
      <c r="E96">
        <v>1</v>
      </c>
      <c r="F96" s="74">
        <f>C96*E96/SUMPRODUCT(C$96:C$100,E$96:E$100)</f>
        <v>0.33843274358591557</v>
      </c>
      <c r="G96">
        <v>5160</v>
      </c>
      <c r="I96" s="63" t="s">
        <v>265</v>
      </c>
      <c r="J96" s="63">
        <f>J88*SUMPRODUCT(F$96:F$100,G$96:G$100)/E$101</f>
        <v>1825881700.4248285</v>
      </c>
      <c r="L96" s="66">
        <f>J46+J96*0.028</f>
        <v>112635014.88462248</v>
      </c>
      <c r="O96" s="2">
        <f>J96*0.028/1000000</f>
        <v>51.124687611895204</v>
      </c>
      <c r="P96" s="2"/>
    </row>
    <row r="97" spans="2:16" x14ac:dyDescent="0.2">
      <c r="B97" t="s">
        <v>269</v>
      </c>
      <c r="C97" s="6">
        <v>477342.2</v>
      </c>
      <c r="D97" s="6"/>
      <c r="E97">
        <v>1</v>
      </c>
      <c r="F97" s="74">
        <f>C97*E97/SUMPRODUCT(C$96:C$100,E$96:E$100)</f>
        <v>0.45635093326366338</v>
      </c>
      <c r="G97">
        <v>10300</v>
      </c>
      <c r="I97" s="65" t="s">
        <v>267</v>
      </c>
      <c r="J97" s="63">
        <f>J89*SUMPRODUCT(F$96:F$100,G$96:G$100)/E$101</f>
        <v>2559805531.1170034</v>
      </c>
      <c r="L97" s="66">
        <f>J47+J97*0.028</f>
        <v>277413427.59854883</v>
      </c>
      <c r="O97" s="2">
        <f>J97*0.028/1000000</f>
        <v>71.674554871276101</v>
      </c>
      <c r="P97" s="2"/>
    </row>
    <row r="98" spans="2:16" x14ac:dyDescent="0.2">
      <c r="B98" t="s">
        <v>270</v>
      </c>
      <c r="C98" s="6">
        <v>239369</v>
      </c>
      <c r="D98" s="6"/>
      <c r="E98">
        <v>0.8</v>
      </c>
      <c r="F98" s="74">
        <f>C98*E98/SUMPRODUCT(C$96:C$100,E$96:E$100)</f>
        <v>0.18307414101563171</v>
      </c>
      <c r="G98">
        <v>6080</v>
      </c>
      <c r="I98" s="65" t="s">
        <v>266</v>
      </c>
      <c r="J98" s="63">
        <f>J90*SUMPRODUCT(F$96:F$100,G$96:G$100)/E$101</f>
        <v>1181854933.5676537</v>
      </c>
      <c r="L98" s="66">
        <f>J48+J98*0.028</f>
        <v>80015974.503530666</v>
      </c>
      <c r="O98" s="2">
        <f>J98*0.028/1000000</f>
        <v>33.091938139894303</v>
      </c>
      <c r="P98" s="2"/>
    </row>
    <row r="99" spans="2:16" x14ac:dyDescent="0.2">
      <c r="B99" t="s">
        <v>271</v>
      </c>
      <c r="C99" s="6">
        <v>14423</v>
      </c>
      <c r="D99" s="6"/>
      <c r="E99">
        <v>1</v>
      </c>
      <c r="F99" s="74">
        <f>C99*E99/SUMPRODUCT(C$96:C$100,E$96:E$100)</f>
        <v>1.3788744239377572E-2</v>
      </c>
      <c r="G99">
        <v>8580</v>
      </c>
      <c r="I99" s="65" t="s">
        <v>264</v>
      </c>
      <c r="J99" s="63">
        <f>J91*SUMPRODUCT(F$96:F$100,G$96:G$100)/E$101</f>
        <v>380236438.06612968</v>
      </c>
      <c r="L99" s="66">
        <f>J49+J99*0.028</f>
        <v>37790002.084033445</v>
      </c>
      <c r="O99" s="2">
        <f>J99*0.028/1000000</f>
        <v>10.646620265851631</v>
      </c>
      <c r="P99" s="2"/>
    </row>
    <row r="100" spans="2:16" x14ac:dyDescent="0.2">
      <c r="B100" t="s">
        <v>272</v>
      </c>
      <c r="C100" s="6">
        <v>14562.8</v>
      </c>
      <c r="D100" s="6"/>
      <c r="E100">
        <v>0.6</v>
      </c>
      <c r="F100" s="74">
        <f>C100*E100/SUMPRODUCT(C$96:C$100,E$96:E$100)</f>
        <v>8.3534378954118142E-3</v>
      </c>
      <c r="G100">
        <v>7310</v>
      </c>
      <c r="I100" s="65" t="s">
        <v>261</v>
      </c>
      <c r="J100" s="63">
        <f>J92*SUMPRODUCT(F$96:F$100,G$96:G$100)/E$101</f>
        <v>930212159.45373964</v>
      </c>
      <c r="L100" s="66">
        <f>J50+J100*0.028</f>
        <v>66594340.464704707</v>
      </c>
      <c r="O100" s="2">
        <f>J100*0.028/1000000</f>
        <v>26.04594046470471</v>
      </c>
      <c r="P100" s="2"/>
    </row>
    <row r="101" spans="2:16" x14ac:dyDescent="0.2">
      <c r="E101" s="23">
        <f>SUMPRODUCT(E96:E100,F96:F100)</f>
        <v>0.96004379663870898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152"/>
  <sheetViews>
    <sheetView zoomScale="90" workbookViewId="0">
      <pane xSplit="8" ySplit="1" topLeftCell="Y131" activePane="bottomRight" state="frozen"/>
      <selection activeCell="J150" sqref="J150"/>
      <selection pane="topRight" activeCell="J150" sqref="J150"/>
      <selection pane="bottomLeft" activeCell="J150" sqref="J150"/>
      <selection pane="bottomRight" activeCell="AB155" sqref="AB155"/>
    </sheetView>
  </sheetViews>
  <sheetFormatPr defaultRowHeight="12.75" x14ac:dyDescent="0.2"/>
  <cols>
    <col min="1" max="1" width="7.42578125" customWidth="1"/>
    <col min="2" max="2" width="5.7109375" customWidth="1"/>
    <col min="3" max="3" width="25.42578125" customWidth="1"/>
    <col min="4" max="4" width="9.42578125" customWidth="1"/>
    <col min="5" max="5" width="8.85546875" customWidth="1"/>
    <col min="6" max="7" width="5.85546875" customWidth="1"/>
  </cols>
  <sheetData>
    <row r="1" spans="1:38" x14ac:dyDescent="0.2">
      <c r="A1" t="s">
        <v>263</v>
      </c>
      <c r="B1" t="s">
        <v>259</v>
      </c>
      <c r="C1" t="s">
        <v>228</v>
      </c>
      <c r="D1" t="s">
        <v>286</v>
      </c>
      <c r="E1" t="s">
        <v>226</v>
      </c>
      <c r="F1" t="s">
        <v>1</v>
      </c>
      <c r="G1" t="s">
        <v>2</v>
      </c>
      <c r="H1" t="s">
        <v>3</v>
      </c>
      <c r="I1">
        <v>1986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J1" t="s">
        <v>4</v>
      </c>
    </row>
    <row r="2" spans="1:38" x14ac:dyDescent="0.2">
      <c r="A2" t="s">
        <v>232</v>
      </c>
      <c r="B2" t="s">
        <v>231</v>
      </c>
      <c r="C2" t="s">
        <v>23</v>
      </c>
      <c r="D2" t="s">
        <v>283</v>
      </c>
      <c r="E2" t="s">
        <v>258</v>
      </c>
      <c r="F2" t="s">
        <v>15</v>
      </c>
      <c r="G2" t="s">
        <v>6</v>
      </c>
      <c r="H2" t="s">
        <v>16</v>
      </c>
      <c r="J2">
        <v>4.5</v>
      </c>
      <c r="S2">
        <v>0</v>
      </c>
      <c r="U2">
        <v>0</v>
      </c>
      <c r="V2">
        <v>5</v>
      </c>
      <c r="W2">
        <v>5</v>
      </c>
      <c r="X2">
        <v>5.5</v>
      </c>
      <c r="Y2">
        <v>6.6</v>
      </c>
      <c r="Z2">
        <v>7.2</v>
      </c>
      <c r="AA2">
        <v>0</v>
      </c>
      <c r="AB2">
        <v>0</v>
      </c>
      <c r="AC2">
        <v>10.5</v>
      </c>
      <c r="AD2">
        <v>19.3</v>
      </c>
      <c r="AE2">
        <v>12.7</v>
      </c>
      <c r="AF2">
        <v>11.55</v>
      </c>
      <c r="AG2">
        <v>6.6</v>
      </c>
      <c r="AH2" s="12">
        <v>15.43</v>
      </c>
      <c r="AJ2">
        <v>16</v>
      </c>
      <c r="AK2" s="75"/>
      <c r="AL2" s="75"/>
    </row>
    <row r="3" spans="1:38" x14ac:dyDescent="0.2">
      <c r="A3" t="s">
        <v>232</v>
      </c>
      <c r="B3" t="s">
        <v>231</v>
      </c>
      <c r="C3" t="s">
        <v>32</v>
      </c>
      <c r="D3" t="s">
        <v>283</v>
      </c>
      <c r="E3" t="s">
        <v>258</v>
      </c>
      <c r="F3" t="s">
        <v>15</v>
      </c>
      <c r="G3" t="s">
        <v>6</v>
      </c>
      <c r="H3" t="s">
        <v>16</v>
      </c>
      <c r="I3">
        <v>1.8</v>
      </c>
      <c r="J3">
        <v>3.6</v>
      </c>
      <c r="K3">
        <v>3</v>
      </c>
      <c r="L3">
        <v>1.9</v>
      </c>
      <c r="M3">
        <v>2.7</v>
      </c>
      <c r="P3">
        <v>0</v>
      </c>
      <c r="Q3">
        <v>0.6</v>
      </c>
      <c r="R3">
        <v>0.7</v>
      </c>
      <c r="S3">
        <v>0.7</v>
      </c>
      <c r="T3">
        <v>0.7</v>
      </c>
      <c r="U3">
        <v>0.6</v>
      </c>
      <c r="V3">
        <v>0.5</v>
      </c>
      <c r="W3">
        <v>0.5</v>
      </c>
      <c r="X3">
        <v>0.5</v>
      </c>
      <c r="Y3">
        <v>0.3</v>
      </c>
      <c r="Z3">
        <v>0.3</v>
      </c>
      <c r="AA3">
        <v>18.399999999999999</v>
      </c>
      <c r="AB3">
        <v>20</v>
      </c>
      <c r="AC3">
        <v>21.7</v>
      </c>
      <c r="AD3">
        <v>23.6</v>
      </c>
      <c r="AE3">
        <v>24</v>
      </c>
      <c r="AF3">
        <v>23.75</v>
      </c>
      <c r="AG3">
        <v>23.3</v>
      </c>
      <c r="AH3" s="12">
        <v>22.15</v>
      </c>
      <c r="AJ3">
        <v>23.8</v>
      </c>
      <c r="AK3" s="75"/>
      <c r="AL3" s="75"/>
    </row>
    <row r="4" spans="1:38" x14ac:dyDescent="0.2">
      <c r="A4" t="s">
        <v>232</v>
      </c>
      <c r="B4" t="s">
        <v>231</v>
      </c>
      <c r="C4" t="s">
        <v>36</v>
      </c>
      <c r="D4" t="s">
        <v>283</v>
      </c>
      <c r="E4" t="s">
        <v>258</v>
      </c>
      <c r="F4" t="s">
        <v>15</v>
      </c>
      <c r="G4" t="s">
        <v>6</v>
      </c>
      <c r="H4" t="s">
        <v>16</v>
      </c>
      <c r="J4">
        <v>0.3</v>
      </c>
      <c r="M4">
        <v>0</v>
      </c>
      <c r="N4">
        <v>0.9</v>
      </c>
      <c r="O4">
        <v>0.5</v>
      </c>
      <c r="P4">
        <v>0.6</v>
      </c>
      <c r="Q4">
        <v>0.8</v>
      </c>
      <c r="R4">
        <v>1.1000000000000001</v>
      </c>
      <c r="S4">
        <v>0</v>
      </c>
      <c r="T4">
        <v>0</v>
      </c>
      <c r="U4">
        <v>1.5</v>
      </c>
      <c r="V4">
        <v>1.6</v>
      </c>
      <c r="W4">
        <v>1.8</v>
      </c>
      <c r="X4">
        <v>2.2000000000000002</v>
      </c>
      <c r="Y4">
        <v>2.2999999999999998</v>
      </c>
      <c r="Z4">
        <v>3.1</v>
      </c>
      <c r="AA4">
        <v>6.9</v>
      </c>
      <c r="AB4">
        <v>9.9</v>
      </c>
      <c r="AC4">
        <v>12.7</v>
      </c>
      <c r="AD4">
        <v>11</v>
      </c>
      <c r="AE4">
        <v>11</v>
      </c>
      <c r="AF4">
        <v>2.68</v>
      </c>
      <c r="AG4">
        <v>2.95</v>
      </c>
      <c r="AH4" s="12">
        <v>10.84</v>
      </c>
      <c r="AJ4">
        <v>11</v>
      </c>
      <c r="AK4" s="75"/>
      <c r="AL4" s="75"/>
    </row>
    <row r="5" spans="1:38" x14ac:dyDescent="0.2">
      <c r="A5" t="s">
        <v>232</v>
      </c>
      <c r="B5" t="s">
        <v>231</v>
      </c>
      <c r="C5" t="s">
        <v>39</v>
      </c>
      <c r="D5" t="s">
        <v>283</v>
      </c>
      <c r="E5" t="s">
        <v>258</v>
      </c>
      <c r="F5" t="s">
        <v>15</v>
      </c>
      <c r="G5" t="s">
        <v>6</v>
      </c>
      <c r="H5" t="s">
        <v>16</v>
      </c>
      <c r="J5">
        <v>0</v>
      </c>
      <c r="K5">
        <v>0</v>
      </c>
      <c r="L5" s="1">
        <v>0</v>
      </c>
      <c r="M5" s="1">
        <v>0</v>
      </c>
      <c r="N5" s="1">
        <v>0</v>
      </c>
      <c r="O5" s="1">
        <v>0</v>
      </c>
      <c r="P5">
        <v>0</v>
      </c>
      <c r="Q5">
        <v>0</v>
      </c>
      <c r="R5" s="1">
        <v>0</v>
      </c>
      <c r="S5" s="1">
        <v>0</v>
      </c>
      <c r="T5" s="1">
        <v>0</v>
      </c>
      <c r="U5" s="1">
        <v>9.5</v>
      </c>
      <c r="V5" s="1">
        <v>10.3</v>
      </c>
      <c r="W5">
        <v>11.6</v>
      </c>
      <c r="X5" s="1">
        <v>11.8</v>
      </c>
      <c r="Y5" s="1">
        <v>14.1</v>
      </c>
      <c r="Z5">
        <v>15</v>
      </c>
      <c r="AA5" s="1">
        <v>16.399999999999999</v>
      </c>
      <c r="AB5">
        <v>18.8</v>
      </c>
      <c r="AC5">
        <v>23.3</v>
      </c>
      <c r="AD5">
        <v>26.7</v>
      </c>
      <c r="AE5">
        <v>31</v>
      </c>
      <c r="AF5">
        <v>27.93</v>
      </c>
      <c r="AG5">
        <v>26.59</v>
      </c>
      <c r="AH5" s="12">
        <v>14.88</v>
      </c>
      <c r="AJ5">
        <v>28.9</v>
      </c>
      <c r="AK5" s="75"/>
      <c r="AL5" s="75"/>
    </row>
    <row r="6" spans="1:38" x14ac:dyDescent="0.2">
      <c r="A6" t="s">
        <v>232</v>
      </c>
      <c r="B6" t="s">
        <v>231</v>
      </c>
      <c r="C6" t="s">
        <v>40</v>
      </c>
      <c r="D6" t="s">
        <v>283</v>
      </c>
      <c r="E6" t="s">
        <v>258</v>
      </c>
      <c r="F6" t="s">
        <v>15</v>
      </c>
      <c r="G6" t="s">
        <v>6</v>
      </c>
      <c r="H6" t="s">
        <v>16</v>
      </c>
      <c r="I6">
        <v>0</v>
      </c>
      <c r="J6">
        <v>0</v>
      </c>
      <c r="K6">
        <v>0</v>
      </c>
      <c r="L6">
        <v>0</v>
      </c>
      <c r="M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5</v>
      </c>
      <c r="AA6">
        <v>5.4</v>
      </c>
      <c r="AB6">
        <v>5.8</v>
      </c>
      <c r="AC6">
        <v>6.3</v>
      </c>
      <c r="AD6">
        <v>6.9</v>
      </c>
      <c r="AE6">
        <v>7.4</v>
      </c>
      <c r="AF6">
        <v>6.99</v>
      </c>
      <c r="AG6">
        <v>6.99</v>
      </c>
      <c r="AH6" s="12">
        <v>7.11</v>
      </c>
      <c r="AJ6">
        <v>7.2</v>
      </c>
      <c r="AK6" s="75"/>
      <c r="AL6" s="75"/>
    </row>
    <row r="7" spans="1:38" x14ac:dyDescent="0.2">
      <c r="A7" t="s">
        <v>232</v>
      </c>
      <c r="B7" t="s">
        <v>231</v>
      </c>
      <c r="C7" t="s">
        <v>42</v>
      </c>
      <c r="D7" t="s">
        <v>283</v>
      </c>
      <c r="E7" t="s">
        <v>258</v>
      </c>
      <c r="F7" t="s">
        <v>15</v>
      </c>
      <c r="G7" t="s">
        <v>6</v>
      </c>
      <c r="H7" t="s">
        <v>16</v>
      </c>
      <c r="J7">
        <v>2.4</v>
      </c>
      <c r="K7">
        <v>2</v>
      </c>
      <c r="L7">
        <v>2.8</v>
      </c>
      <c r="M7">
        <v>1.8</v>
      </c>
      <c r="N7">
        <v>2.8</v>
      </c>
      <c r="O7">
        <v>2.8</v>
      </c>
      <c r="P7">
        <v>5.8</v>
      </c>
      <c r="Q7">
        <v>2.5</v>
      </c>
      <c r="R7">
        <v>1.5</v>
      </c>
      <c r="S7">
        <v>1.5</v>
      </c>
      <c r="T7">
        <v>2.2999999999999998</v>
      </c>
      <c r="U7">
        <v>0.3</v>
      </c>
      <c r="V7">
        <v>0.3</v>
      </c>
      <c r="W7">
        <v>1.3</v>
      </c>
      <c r="X7">
        <v>1.2</v>
      </c>
      <c r="Y7">
        <v>1.3</v>
      </c>
      <c r="Z7">
        <v>4.4000000000000004</v>
      </c>
      <c r="AA7">
        <v>9.4</v>
      </c>
      <c r="AB7">
        <v>11.6</v>
      </c>
      <c r="AC7">
        <v>14.8</v>
      </c>
      <c r="AD7">
        <v>104.2</v>
      </c>
      <c r="AE7">
        <v>73.400000000000006</v>
      </c>
      <c r="AF7">
        <v>73.78</v>
      </c>
      <c r="AG7">
        <v>73.78</v>
      </c>
      <c r="AH7" s="12">
        <v>82.34</v>
      </c>
      <c r="AJ7">
        <v>88.8</v>
      </c>
      <c r="AK7" s="75"/>
      <c r="AL7" s="75"/>
    </row>
    <row r="8" spans="1:38" x14ac:dyDescent="0.2">
      <c r="A8" t="s">
        <v>232</v>
      </c>
      <c r="B8" t="s">
        <v>231</v>
      </c>
      <c r="C8" t="s">
        <v>43</v>
      </c>
      <c r="D8" t="s">
        <v>283</v>
      </c>
      <c r="E8" t="s">
        <v>258</v>
      </c>
      <c r="F8" t="s">
        <v>15</v>
      </c>
      <c r="G8" t="s">
        <v>6</v>
      </c>
      <c r="H8" t="s">
        <v>16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0.2</v>
      </c>
      <c r="AB8">
        <v>0.2</v>
      </c>
      <c r="AC8">
        <v>0.2</v>
      </c>
      <c r="AD8">
        <v>1.8</v>
      </c>
      <c r="AE8">
        <v>0.3</v>
      </c>
      <c r="AF8">
        <v>0.28000000000000003</v>
      </c>
      <c r="AG8">
        <v>0.23</v>
      </c>
      <c r="AH8" s="12">
        <v>0.17</v>
      </c>
      <c r="AJ8">
        <v>1.1000000000000001</v>
      </c>
      <c r="AK8" s="75"/>
      <c r="AL8" s="75"/>
    </row>
    <row r="9" spans="1:38" x14ac:dyDescent="0.2">
      <c r="A9" t="s">
        <v>232</v>
      </c>
      <c r="B9" t="s">
        <v>231</v>
      </c>
      <c r="C9" t="s">
        <v>44</v>
      </c>
      <c r="D9" t="s">
        <v>283</v>
      </c>
      <c r="E9" t="s">
        <v>258</v>
      </c>
      <c r="F9" t="s">
        <v>15</v>
      </c>
      <c r="G9" t="s">
        <v>6</v>
      </c>
      <c r="H9" t="s">
        <v>16</v>
      </c>
      <c r="J9">
        <v>0.8</v>
      </c>
      <c r="N9">
        <v>1</v>
      </c>
      <c r="O9">
        <v>1</v>
      </c>
      <c r="P9">
        <v>0.9</v>
      </c>
      <c r="Q9">
        <v>0.1</v>
      </c>
      <c r="R9">
        <v>0</v>
      </c>
      <c r="S9">
        <v>0.3</v>
      </c>
      <c r="T9">
        <v>0.1</v>
      </c>
      <c r="U9">
        <v>0.2</v>
      </c>
      <c r="V9">
        <v>0.2</v>
      </c>
      <c r="W9">
        <v>0.2</v>
      </c>
      <c r="X9">
        <v>0.2</v>
      </c>
      <c r="Y9">
        <v>0.2</v>
      </c>
      <c r="Z9">
        <v>0.3</v>
      </c>
      <c r="AA9">
        <v>0.3</v>
      </c>
      <c r="AB9">
        <v>0.3</v>
      </c>
      <c r="AC9">
        <v>6.7</v>
      </c>
      <c r="AD9">
        <v>11.9</v>
      </c>
      <c r="AE9">
        <v>12.1</v>
      </c>
      <c r="AF9">
        <v>12.02</v>
      </c>
      <c r="AG9">
        <v>11.83</v>
      </c>
      <c r="AH9" s="12"/>
      <c r="AJ9">
        <v>12</v>
      </c>
      <c r="AK9" s="75"/>
      <c r="AL9" s="75"/>
    </row>
    <row r="10" spans="1:38" x14ac:dyDescent="0.2">
      <c r="A10" t="s">
        <v>232</v>
      </c>
      <c r="B10" t="s">
        <v>231</v>
      </c>
      <c r="C10" t="s">
        <v>45</v>
      </c>
      <c r="D10" t="s">
        <v>283</v>
      </c>
      <c r="E10" t="s">
        <v>258</v>
      </c>
      <c r="F10" t="s">
        <v>15</v>
      </c>
      <c r="G10" t="s">
        <v>6</v>
      </c>
      <c r="H10" t="s">
        <v>16</v>
      </c>
      <c r="J10">
        <v>0</v>
      </c>
      <c r="K10">
        <v>0</v>
      </c>
      <c r="L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0.1</v>
      </c>
      <c r="U10">
        <v>0.1</v>
      </c>
      <c r="V10">
        <v>0.2</v>
      </c>
      <c r="W10">
        <v>0.2</v>
      </c>
      <c r="X10">
        <v>0.1</v>
      </c>
      <c r="Y10">
        <v>0.2</v>
      </c>
      <c r="Z10">
        <v>0.3</v>
      </c>
      <c r="AA10">
        <v>0</v>
      </c>
      <c r="AB10">
        <v>0.1</v>
      </c>
      <c r="AC10">
        <v>19.3</v>
      </c>
      <c r="AD10">
        <v>26</v>
      </c>
      <c r="AE10">
        <v>6.2</v>
      </c>
      <c r="AF10">
        <v>17</v>
      </c>
      <c r="AG10">
        <v>16.5</v>
      </c>
      <c r="AH10" s="12">
        <v>15.2</v>
      </c>
      <c r="AJ10">
        <v>16.100000000000001</v>
      </c>
      <c r="AK10" s="75"/>
      <c r="AL10" s="75"/>
    </row>
    <row r="11" spans="1:38" x14ac:dyDescent="0.2">
      <c r="A11" t="s">
        <v>232</v>
      </c>
      <c r="B11" t="s">
        <v>231</v>
      </c>
      <c r="C11" t="s">
        <v>50</v>
      </c>
      <c r="D11" t="s">
        <v>283</v>
      </c>
      <c r="E11" t="s">
        <v>258</v>
      </c>
      <c r="F11" t="s">
        <v>15</v>
      </c>
      <c r="G11" t="s">
        <v>6</v>
      </c>
      <c r="H11" t="s">
        <v>16</v>
      </c>
      <c r="J11">
        <v>0.4</v>
      </c>
      <c r="O11">
        <v>0.6</v>
      </c>
      <c r="P11">
        <v>0.8</v>
      </c>
      <c r="Q11">
        <v>0.8</v>
      </c>
      <c r="R11">
        <v>0.8</v>
      </c>
      <c r="S11">
        <v>1.2</v>
      </c>
      <c r="T11">
        <v>0.9</v>
      </c>
      <c r="U11">
        <v>5</v>
      </c>
      <c r="V11">
        <v>5.3</v>
      </c>
      <c r="W11">
        <v>5.7</v>
      </c>
      <c r="X11">
        <v>6.1</v>
      </c>
      <c r="Y11">
        <v>6.5</v>
      </c>
      <c r="Z11">
        <v>7</v>
      </c>
      <c r="AA11">
        <v>7.6</v>
      </c>
      <c r="AB11">
        <v>8.1999999999999993</v>
      </c>
      <c r="AC11">
        <v>8.9</v>
      </c>
      <c r="AD11">
        <v>9.68</v>
      </c>
      <c r="AE11">
        <v>10.6</v>
      </c>
      <c r="AF11">
        <v>10.56</v>
      </c>
      <c r="AG11">
        <v>9.8699999999999992</v>
      </c>
      <c r="AH11" s="12">
        <v>9.35</v>
      </c>
      <c r="AJ11">
        <v>10.14</v>
      </c>
      <c r="AK11" s="75"/>
      <c r="AL11" s="75"/>
    </row>
    <row r="12" spans="1:38" x14ac:dyDescent="0.2">
      <c r="A12" t="s">
        <v>232</v>
      </c>
      <c r="B12" t="s">
        <v>231</v>
      </c>
      <c r="C12" t="s">
        <v>53</v>
      </c>
      <c r="D12" t="s">
        <v>283</v>
      </c>
      <c r="E12" t="s">
        <v>258</v>
      </c>
      <c r="F12" t="s">
        <v>15</v>
      </c>
      <c r="G12" t="s">
        <v>6</v>
      </c>
      <c r="H12" t="s">
        <v>16</v>
      </c>
      <c r="J12">
        <v>0</v>
      </c>
      <c r="N12">
        <v>6.7</v>
      </c>
      <c r="O12">
        <v>0</v>
      </c>
      <c r="P12">
        <v>8.1999999999999993</v>
      </c>
      <c r="Q12">
        <v>7.7</v>
      </c>
      <c r="R12">
        <v>4.7</v>
      </c>
      <c r="S12">
        <v>8.4</v>
      </c>
      <c r="T12">
        <v>7.8</v>
      </c>
      <c r="U12">
        <v>7.9</v>
      </c>
      <c r="V12">
        <v>7.4</v>
      </c>
      <c r="W12">
        <v>2.7</v>
      </c>
      <c r="X12">
        <v>2.7</v>
      </c>
      <c r="Y12">
        <v>42.9</v>
      </c>
      <c r="Z12">
        <v>46.1</v>
      </c>
      <c r="AA12">
        <v>49.5</v>
      </c>
      <c r="AB12">
        <v>53.3</v>
      </c>
      <c r="AC12">
        <v>57.3</v>
      </c>
      <c r="AD12">
        <v>61.7</v>
      </c>
      <c r="AE12">
        <v>65.900000000000006</v>
      </c>
      <c r="AF12">
        <v>59.32</v>
      </c>
      <c r="AG12">
        <v>56.65</v>
      </c>
      <c r="AH12" s="12">
        <v>54.2</v>
      </c>
      <c r="AJ12">
        <v>63.8</v>
      </c>
      <c r="AK12" s="75"/>
      <c r="AL12" s="75"/>
    </row>
    <row r="13" spans="1:38" x14ac:dyDescent="0.2">
      <c r="A13" t="s">
        <v>232</v>
      </c>
      <c r="B13" t="s">
        <v>231</v>
      </c>
      <c r="C13" t="s">
        <v>57</v>
      </c>
      <c r="D13" t="s">
        <v>283</v>
      </c>
      <c r="E13" t="s">
        <v>258</v>
      </c>
      <c r="F13" t="s">
        <v>15</v>
      </c>
      <c r="G13" t="s">
        <v>6</v>
      </c>
      <c r="H13" t="s">
        <v>16</v>
      </c>
      <c r="I13">
        <v>0</v>
      </c>
      <c r="J13">
        <v>0</v>
      </c>
      <c r="P13">
        <v>0</v>
      </c>
      <c r="Q13">
        <v>0</v>
      </c>
      <c r="R13">
        <v>0</v>
      </c>
      <c r="S13">
        <v>0.5</v>
      </c>
      <c r="T13">
        <v>0</v>
      </c>
      <c r="U13">
        <v>0.2</v>
      </c>
      <c r="V13">
        <v>0.8</v>
      </c>
      <c r="W13">
        <v>0.8</v>
      </c>
      <c r="X13">
        <v>0</v>
      </c>
      <c r="Y13">
        <v>0</v>
      </c>
      <c r="Z13">
        <v>0</v>
      </c>
      <c r="AA13">
        <v>30.1</v>
      </c>
      <c r="AB13">
        <v>33.5</v>
      </c>
      <c r="AC13">
        <v>41.9</v>
      </c>
      <c r="AD13">
        <v>55.82</v>
      </c>
      <c r="AE13">
        <v>76.599999999999994</v>
      </c>
      <c r="AF13">
        <v>56.93</v>
      </c>
      <c r="AG13">
        <v>47.85</v>
      </c>
      <c r="AH13" s="12">
        <v>35.94</v>
      </c>
      <c r="AJ13">
        <v>66.209999999999994</v>
      </c>
      <c r="AK13" s="75"/>
      <c r="AL13" s="75"/>
    </row>
    <row r="14" spans="1:38" x14ac:dyDescent="0.2">
      <c r="A14" t="s">
        <v>232</v>
      </c>
      <c r="B14" t="s">
        <v>231</v>
      </c>
      <c r="C14" t="s">
        <v>58</v>
      </c>
      <c r="D14" t="s">
        <v>283</v>
      </c>
      <c r="E14" t="s">
        <v>258</v>
      </c>
      <c r="F14" t="s">
        <v>15</v>
      </c>
      <c r="G14" t="s">
        <v>6</v>
      </c>
      <c r="H14" t="s">
        <v>16</v>
      </c>
      <c r="I14">
        <v>0</v>
      </c>
      <c r="J14">
        <v>0</v>
      </c>
      <c r="L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0.6</v>
      </c>
      <c r="AA14">
        <v>0.6</v>
      </c>
      <c r="AB14">
        <v>0.6</v>
      </c>
      <c r="AC14">
        <v>0.6</v>
      </c>
      <c r="AD14">
        <v>0.6</v>
      </c>
      <c r="AE14">
        <v>0.7</v>
      </c>
      <c r="AF14">
        <v>0.66</v>
      </c>
      <c r="AG14">
        <v>0.64</v>
      </c>
      <c r="AH14" s="12">
        <v>0.62</v>
      </c>
      <c r="AJ14">
        <v>0.7</v>
      </c>
      <c r="AK14" s="75"/>
      <c r="AL14" s="75"/>
    </row>
    <row r="15" spans="1:38" x14ac:dyDescent="0.2">
      <c r="A15" t="s">
        <v>232</v>
      </c>
      <c r="B15" t="s">
        <v>231</v>
      </c>
      <c r="C15" t="s">
        <v>64</v>
      </c>
      <c r="D15" t="s">
        <v>283</v>
      </c>
      <c r="E15" t="s">
        <v>258</v>
      </c>
      <c r="F15" t="s">
        <v>15</v>
      </c>
      <c r="G15" t="s">
        <v>6</v>
      </c>
      <c r="H15" t="s">
        <v>16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0.3</v>
      </c>
      <c r="W15">
        <v>0.4</v>
      </c>
      <c r="X15">
        <v>0.3</v>
      </c>
      <c r="Y15">
        <v>0.4</v>
      </c>
      <c r="Z15">
        <v>4.2</v>
      </c>
      <c r="AA15">
        <v>4.5</v>
      </c>
      <c r="AB15">
        <v>5</v>
      </c>
      <c r="AC15">
        <v>5.8</v>
      </c>
      <c r="AD15">
        <v>6.22</v>
      </c>
      <c r="AE15">
        <v>6.4</v>
      </c>
      <c r="AF15">
        <v>5.67</v>
      </c>
      <c r="AG15">
        <v>5.39</v>
      </c>
      <c r="AH15" s="12">
        <v>5.12</v>
      </c>
      <c r="AJ15">
        <v>6.31</v>
      </c>
      <c r="AK15" s="75"/>
      <c r="AL15" s="75"/>
    </row>
    <row r="16" spans="1:38" x14ac:dyDescent="0.2">
      <c r="A16" t="s">
        <v>232</v>
      </c>
      <c r="B16" t="s">
        <v>231</v>
      </c>
      <c r="C16" t="s">
        <v>65</v>
      </c>
      <c r="D16" t="s">
        <v>283</v>
      </c>
      <c r="E16" t="s">
        <v>258</v>
      </c>
      <c r="F16" t="s">
        <v>15</v>
      </c>
      <c r="G16" t="s">
        <v>6</v>
      </c>
      <c r="H16" t="s">
        <v>16</v>
      </c>
      <c r="I16">
        <v>1.1000000000000001</v>
      </c>
      <c r="J16">
        <v>0.7</v>
      </c>
      <c r="L16">
        <v>0.2</v>
      </c>
      <c r="P16">
        <v>2.6</v>
      </c>
      <c r="Q16">
        <v>2.7</v>
      </c>
      <c r="R16">
        <v>2.2000000000000002</v>
      </c>
      <c r="S16">
        <v>1.3</v>
      </c>
      <c r="T16">
        <v>1.3</v>
      </c>
      <c r="U16">
        <v>2.6</v>
      </c>
      <c r="Z16">
        <v>0.8</v>
      </c>
      <c r="AA16">
        <v>0.9</v>
      </c>
      <c r="AB16">
        <v>0.9</v>
      </c>
      <c r="AC16">
        <v>1</v>
      </c>
      <c r="AD16">
        <v>1.05</v>
      </c>
      <c r="AE16">
        <v>1.1200000000000001</v>
      </c>
      <c r="AF16">
        <v>0.96</v>
      </c>
      <c r="AG16">
        <v>1.01</v>
      </c>
      <c r="AH16" s="12">
        <v>1.02</v>
      </c>
      <c r="AJ16">
        <v>1.0900000000000001</v>
      </c>
      <c r="AK16" s="75"/>
      <c r="AL16" s="75"/>
    </row>
    <row r="17" spans="1:38" x14ac:dyDescent="0.2">
      <c r="A17" t="s">
        <v>232</v>
      </c>
      <c r="B17" t="s">
        <v>231</v>
      </c>
      <c r="C17" t="s">
        <v>66</v>
      </c>
      <c r="D17" t="s">
        <v>283</v>
      </c>
      <c r="E17" t="s">
        <v>258</v>
      </c>
      <c r="F17" t="s">
        <v>15</v>
      </c>
      <c r="G17" t="s">
        <v>6</v>
      </c>
      <c r="H17" t="s">
        <v>16</v>
      </c>
      <c r="J17">
        <v>0</v>
      </c>
      <c r="L17" s="1"/>
      <c r="M17" s="1"/>
      <c r="P17">
        <v>0</v>
      </c>
      <c r="Q17">
        <v>0</v>
      </c>
      <c r="R17">
        <v>0</v>
      </c>
      <c r="S17">
        <v>1.5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11</v>
      </c>
      <c r="AF17">
        <v>11.28</v>
      </c>
      <c r="AG17">
        <v>10.8</v>
      </c>
      <c r="AH17" s="12">
        <v>5.46</v>
      </c>
      <c r="AJ17">
        <v>5.5</v>
      </c>
      <c r="AK17" s="75"/>
      <c r="AL17" s="75"/>
    </row>
    <row r="18" spans="1:38" x14ac:dyDescent="0.2">
      <c r="A18" t="s">
        <v>232</v>
      </c>
      <c r="B18" t="s">
        <v>231</v>
      </c>
      <c r="C18" t="s">
        <v>257</v>
      </c>
      <c r="D18" t="s">
        <v>283</v>
      </c>
      <c r="E18" t="s">
        <v>258</v>
      </c>
      <c r="F18" t="s">
        <v>15</v>
      </c>
      <c r="G18" t="s">
        <v>6</v>
      </c>
      <c r="H18" t="s">
        <v>16</v>
      </c>
      <c r="I18">
        <v>2.9</v>
      </c>
      <c r="J18">
        <v>0.7</v>
      </c>
      <c r="K18">
        <v>0.4</v>
      </c>
      <c r="L18">
        <v>0.1</v>
      </c>
      <c r="M18">
        <v>0.1</v>
      </c>
      <c r="N18">
        <v>0.3</v>
      </c>
      <c r="O18">
        <v>0.5</v>
      </c>
      <c r="P18">
        <v>0.4</v>
      </c>
      <c r="Q18">
        <v>0.4</v>
      </c>
      <c r="R18">
        <v>0.5</v>
      </c>
      <c r="S18">
        <v>0.5</v>
      </c>
      <c r="T18">
        <v>0.6</v>
      </c>
      <c r="U18">
        <v>0.8</v>
      </c>
      <c r="V18">
        <v>0.9</v>
      </c>
      <c r="W18">
        <v>1.1000000000000001</v>
      </c>
      <c r="X18">
        <v>1.2</v>
      </c>
      <c r="Y18">
        <v>1.5</v>
      </c>
      <c r="Z18">
        <v>3.6</v>
      </c>
      <c r="AA18">
        <v>3.9</v>
      </c>
      <c r="AB18">
        <v>4.3</v>
      </c>
      <c r="AC18">
        <v>4.7</v>
      </c>
      <c r="AD18">
        <v>44.9</v>
      </c>
      <c r="AE18">
        <v>45.3</v>
      </c>
      <c r="AF18">
        <v>45.2</v>
      </c>
      <c r="AG18">
        <v>17.63</v>
      </c>
      <c r="AH18" s="12">
        <v>16.46</v>
      </c>
      <c r="AJ18">
        <v>45.1</v>
      </c>
      <c r="AK18" s="75"/>
      <c r="AL18" s="75"/>
    </row>
    <row r="19" spans="1:38" x14ac:dyDescent="0.2">
      <c r="A19" t="s">
        <v>232</v>
      </c>
      <c r="B19" t="s">
        <v>231</v>
      </c>
      <c r="C19" t="s">
        <v>68</v>
      </c>
      <c r="D19" t="s">
        <v>283</v>
      </c>
      <c r="E19" t="s">
        <v>258</v>
      </c>
      <c r="F19" t="s">
        <v>15</v>
      </c>
      <c r="G19" t="s">
        <v>6</v>
      </c>
      <c r="H19" t="s">
        <v>16</v>
      </c>
      <c r="I19">
        <v>0.7</v>
      </c>
      <c r="J19">
        <v>1.4</v>
      </c>
      <c r="L19">
        <v>0.5</v>
      </c>
      <c r="N19">
        <v>1.6</v>
      </c>
      <c r="O19">
        <v>1.6</v>
      </c>
      <c r="P19">
        <v>2</v>
      </c>
      <c r="Q19">
        <v>2</v>
      </c>
      <c r="R19">
        <v>2</v>
      </c>
      <c r="S19">
        <v>2</v>
      </c>
      <c r="T19">
        <v>1.9</v>
      </c>
      <c r="U19">
        <v>2.5</v>
      </c>
      <c r="V19">
        <v>2</v>
      </c>
      <c r="W19">
        <v>1.9</v>
      </c>
      <c r="X19">
        <v>1.9</v>
      </c>
      <c r="Y19">
        <v>1.7</v>
      </c>
      <c r="Z19">
        <v>1.5</v>
      </c>
      <c r="AA19">
        <v>3.3</v>
      </c>
      <c r="AB19">
        <v>4.0999999999999996</v>
      </c>
      <c r="AC19">
        <v>5.2</v>
      </c>
      <c r="AD19">
        <v>29.7</v>
      </c>
      <c r="AE19">
        <v>30.6</v>
      </c>
      <c r="AF19">
        <v>45.95</v>
      </c>
      <c r="AG19">
        <v>30.25</v>
      </c>
      <c r="AH19" s="12">
        <v>28.6</v>
      </c>
      <c r="AJ19">
        <v>30.2</v>
      </c>
      <c r="AK19" s="75"/>
      <c r="AL19" s="75"/>
    </row>
    <row r="20" spans="1:38" x14ac:dyDescent="0.2">
      <c r="A20" t="s">
        <v>232</v>
      </c>
      <c r="B20" t="s">
        <v>231</v>
      </c>
      <c r="C20" t="s">
        <v>69</v>
      </c>
      <c r="D20" t="s">
        <v>283</v>
      </c>
      <c r="E20" t="s">
        <v>258</v>
      </c>
      <c r="F20" t="s">
        <v>15</v>
      </c>
      <c r="G20" t="s">
        <v>6</v>
      </c>
      <c r="H20" t="s">
        <v>16</v>
      </c>
      <c r="J20">
        <v>0</v>
      </c>
      <c r="K20">
        <v>0</v>
      </c>
      <c r="L20">
        <v>0.2</v>
      </c>
      <c r="M20">
        <v>0.2</v>
      </c>
      <c r="N20">
        <v>0.4</v>
      </c>
      <c r="O20">
        <v>0.3</v>
      </c>
      <c r="P20">
        <v>2</v>
      </c>
      <c r="Q20">
        <v>0.4</v>
      </c>
      <c r="R20">
        <v>0.4</v>
      </c>
      <c r="S20">
        <v>0.2</v>
      </c>
      <c r="T20">
        <v>0.1</v>
      </c>
      <c r="U20">
        <v>0.1</v>
      </c>
      <c r="V20">
        <v>0.1</v>
      </c>
      <c r="W20">
        <v>0.2</v>
      </c>
      <c r="X20">
        <v>0.2</v>
      </c>
      <c r="Y20">
        <v>0</v>
      </c>
      <c r="Z20">
        <v>0.2</v>
      </c>
      <c r="AA20">
        <v>0.1</v>
      </c>
      <c r="AB20">
        <v>0.1</v>
      </c>
      <c r="AC20">
        <v>0.1</v>
      </c>
      <c r="AD20">
        <v>1.5</v>
      </c>
      <c r="AE20">
        <v>1.5</v>
      </c>
      <c r="AF20">
        <v>0.98</v>
      </c>
      <c r="AG20">
        <v>1.91</v>
      </c>
      <c r="AH20" s="12">
        <v>0.86</v>
      </c>
      <c r="AJ20">
        <v>1.5</v>
      </c>
      <c r="AK20" s="75"/>
      <c r="AL20" s="75"/>
    </row>
    <row r="21" spans="1:38" x14ac:dyDescent="0.2">
      <c r="A21" t="s">
        <v>232</v>
      </c>
      <c r="B21" t="s">
        <v>231</v>
      </c>
      <c r="C21" t="s">
        <v>71</v>
      </c>
      <c r="D21" t="s">
        <v>283</v>
      </c>
      <c r="E21" t="s">
        <v>258</v>
      </c>
      <c r="F21" t="s">
        <v>15</v>
      </c>
      <c r="G21" t="s">
        <v>6</v>
      </c>
      <c r="H21" t="s">
        <v>16</v>
      </c>
      <c r="J21">
        <v>3.3</v>
      </c>
      <c r="K21">
        <v>2.2000000000000002</v>
      </c>
      <c r="L21">
        <v>2.5</v>
      </c>
      <c r="M21">
        <v>2.4</v>
      </c>
      <c r="N21">
        <v>1.9</v>
      </c>
      <c r="O21">
        <v>3.4</v>
      </c>
      <c r="P21">
        <v>3.4</v>
      </c>
      <c r="Q21">
        <v>1.5</v>
      </c>
      <c r="R21">
        <v>2.8</v>
      </c>
      <c r="S21">
        <v>4.4000000000000004</v>
      </c>
      <c r="T21">
        <v>3.1</v>
      </c>
      <c r="U21">
        <v>3</v>
      </c>
      <c r="V21">
        <v>5.5</v>
      </c>
      <c r="W21">
        <v>2.8</v>
      </c>
      <c r="X21">
        <v>5.3</v>
      </c>
      <c r="Y21">
        <v>11.9</v>
      </c>
      <c r="Z21">
        <v>7.7</v>
      </c>
      <c r="AA21">
        <v>21.1</v>
      </c>
      <c r="AB21">
        <v>19.399999999999999</v>
      </c>
      <c r="AC21">
        <v>21.6</v>
      </c>
      <c r="AD21">
        <v>77.3</v>
      </c>
      <c r="AE21">
        <v>37.200000000000003</v>
      </c>
      <c r="AF21">
        <v>30.71</v>
      </c>
      <c r="AG21">
        <v>27.19</v>
      </c>
      <c r="AH21" s="12">
        <v>25.39</v>
      </c>
      <c r="AJ21">
        <v>57.3</v>
      </c>
      <c r="AK21" s="75"/>
      <c r="AL21" s="75"/>
    </row>
    <row r="22" spans="1:38" x14ac:dyDescent="0.2">
      <c r="A22" t="s">
        <v>232</v>
      </c>
      <c r="B22" t="s">
        <v>231</v>
      </c>
      <c r="C22" t="s">
        <v>74</v>
      </c>
      <c r="D22" t="s">
        <v>283</v>
      </c>
      <c r="E22" t="s">
        <v>258</v>
      </c>
      <c r="F22" t="s">
        <v>15</v>
      </c>
      <c r="G22" t="s">
        <v>6</v>
      </c>
      <c r="H22" t="s">
        <v>16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12.3</v>
      </c>
      <c r="V22">
        <v>12.9</v>
      </c>
      <c r="W22">
        <v>13.6</v>
      </c>
      <c r="X22">
        <v>14.6</v>
      </c>
      <c r="Y22">
        <v>15.7</v>
      </c>
      <c r="Z22">
        <v>16.8</v>
      </c>
      <c r="AA22">
        <v>18</v>
      </c>
      <c r="AB22">
        <v>19.2</v>
      </c>
      <c r="AC22">
        <v>20.399999999999999</v>
      </c>
      <c r="AD22">
        <v>21.8</v>
      </c>
      <c r="AE22">
        <v>23.4</v>
      </c>
      <c r="AF22">
        <v>24.53</v>
      </c>
      <c r="AG22">
        <v>22.2</v>
      </c>
      <c r="AH22" s="12">
        <v>7.08</v>
      </c>
      <c r="AJ22">
        <v>22.6</v>
      </c>
      <c r="AK22" s="75"/>
      <c r="AL22" s="75"/>
    </row>
    <row r="23" spans="1:38" x14ac:dyDescent="0.2">
      <c r="A23" t="s">
        <v>232</v>
      </c>
      <c r="B23" t="s">
        <v>231</v>
      </c>
      <c r="C23" t="s">
        <v>75</v>
      </c>
      <c r="D23" t="s">
        <v>283</v>
      </c>
      <c r="E23" t="s">
        <v>258</v>
      </c>
      <c r="F23" t="s">
        <v>15</v>
      </c>
      <c r="G23" t="s">
        <v>6</v>
      </c>
      <c r="H23" t="s">
        <v>16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2</v>
      </c>
      <c r="Z23">
        <v>2.1</v>
      </c>
      <c r="AA23">
        <v>2.1</v>
      </c>
      <c r="AB23">
        <v>2.2999999999999998</v>
      </c>
      <c r="AC23">
        <v>2.5</v>
      </c>
      <c r="AD23">
        <v>2.75</v>
      </c>
      <c r="AE23">
        <v>2.9</v>
      </c>
      <c r="AF23">
        <v>2.86</v>
      </c>
      <c r="AG23">
        <v>2.7</v>
      </c>
      <c r="AH23" s="12">
        <v>2.31</v>
      </c>
      <c r="AJ23">
        <v>2.83</v>
      </c>
      <c r="AK23" s="75"/>
      <c r="AL23" s="75"/>
    </row>
    <row r="24" spans="1:38" x14ac:dyDescent="0.2">
      <c r="A24" t="s">
        <v>232</v>
      </c>
      <c r="B24" t="s">
        <v>231</v>
      </c>
      <c r="C24" t="s">
        <v>84</v>
      </c>
      <c r="D24" t="s">
        <v>283</v>
      </c>
      <c r="E24" t="s">
        <v>258</v>
      </c>
      <c r="F24" t="s">
        <v>15</v>
      </c>
      <c r="G24" t="s">
        <v>6</v>
      </c>
      <c r="H24" t="s">
        <v>16</v>
      </c>
      <c r="J24">
        <v>2.8</v>
      </c>
      <c r="K24">
        <v>2.8</v>
      </c>
      <c r="L24">
        <v>3.9</v>
      </c>
      <c r="M24">
        <v>3.9</v>
      </c>
      <c r="N24">
        <v>4.0999999999999996</v>
      </c>
      <c r="O24">
        <v>5.5</v>
      </c>
      <c r="P24">
        <v>5.8</v>
      </c>
      <c r="Q24">
        <v>12.3</v>
      </c>
      <c r="R24">
        <v>13.3</v>
      </c>
      <c r="S24">
        <v>16.2</v>
      </c>
      <c r="T24">
        <v>19.8</v>
      </c>
      <c r="U24">
        <v>22.2</v>
      </c>
      <c r="V24">
        <v>23.1</v>
      </c>
      <c r="W24">
        <v>24.2</v>
      </c>
      <c r="X24">
        <v>25.7</v>
      </c>
      <c r="Y24">
        <v>26.9</v>
      </c>
      <c r="Z24">
        <v>33.5</v>
      </c>
      <c r="AA24">
        <v>42.5</v>
      </c>
      <c r="AB24">
        <v>48.5</v>
      </c>
      <c r="AC24">
        <v>57.8</v>
      </c>
      <c r="AD24">
        <v>54.7</v>
      </c>
      <c r="AE24">
        <v>49.6</v>
      </c>
      <c r="AF24">
        <v>48.62</v>
      </c>
      <c r="AG24">
        <v>42.35</v>
      </c>
      <c r="AH24" s="12">
        <v>29.14</v>
      </c>
      <c r="AJ24">
        <v>52.2</v>
      </c>
      <c r="AK24" s="75"/>
      <c r="AL24" s="75"/>
    </row>
    <row r="25" spans="1:38" x14ac:dyDescent="0.2">
      <c r="A25" t="s">
        <v>232</v>
      </c>
      <c r="B25" t="s">
        <v>231</v>
      </c>
      <c r="C25" t="s">
        <v>90</v>
      </c>
      <c r="D25" t="s">
        <v>283</v>
      </c>
      <c r="E25" t="s">
        <v>258</v>
      </c>
      <c r="F25" t="s">
        <v>15</v>
      </c>
      <c r="G25" t="s">
        <v>6</v>
      </c>
      <c r="H25" t="s">
        <v>16</v>
      </c>
      <c r="J25">
        <v>0.2</v>
      </c>
      <c r="O25">
        <v>0.2</v>
      </c>
      <c r="P25">
        <v>0.2</v>
      </c>
      <c r="Q25">
        <v>0.2</v>
      </c>
      <c r="R25">
        <v>0</v>
      </c>
      <c r="S25">
        <v>0</v>
      </c>
      <c r="T25">
        <v>0</v>
      </c>
      <c r="U25">
        <v>0</v>
      </c>
      <c r="V25">
        <v>0.9</v>
      </c>
      <c r="W25">
        <v>1</v>
      </c>
      <c r="X25">
        <v>0.9</v>
      </c>
      <c r="Y25">
        <v>0.9</v>
      </c>
      <c r="Z25">
        <v>1.1000000000000001</v>
      </c>
      <c r="AA25">
        <v>1.9</v>
      </c>
      <c r="AB25">
        <v>2</v>
      </c>
      <c r="AC25">
        <v>3.3</v>
      </c>
      <c r="AD25">
        <v>3.8</v>
      </c>
      <c r="AE25">
        <v>3.1</v>
      </c>
      <c r="AF25">
        <v>2.5</v>
      </c>
      <c r="AG25">
        <v>2.2400000000000002</v>
      </c>
      <c r="AH25" s="12">
        <v>1.96</v>
      </c>
      <c r="AJ25">
        <v>3.5</v>
      </c>
      <c r="AK25" s="75"/>
      <c r="AL25" s="75"/>
    </row>
    <row r="26" spans="1:38" x14ac:dyDescent="0.2">
      <c r="A26" t="s">
        <v>232</v>
      </c>
      <c r="B26" t="s">
        <v>231</v>
      </c>
      <c r="C26" t="s">
        <v>91</v>
      </c>
      <c r="D26" t="s">
        <v>283</v>
      </c>
      <c r="E26" t="s">
        <v>258</v>
      </c>
      <c r="F26" t="s">
        <v>15</v>
      </c>
      <c r="G26" t="s">
        <v>6</v>
      </c>
      <c r="H26" t="s">
        <v>16</v>
      </c>
      <c r="I26">
        <v>2.5</v>
      </c>
      <c r="J26">
        <v>1.1000000000000001</v>
      </c>
      <c r="K26">
        <v>0.8</v>
      </c>
      <c r="L26">
        <v>0.6</v>
      </c>
      <c r="M26">
        <v>1.6</v>
      </c>
      <c r="N26">
        <v>1.9</v>
      </c>
      <c r="O26">
        <v>1.7</v>
      </c>
      <c r="P26">
        <v>2.5</v>
      </c>
      <c r="Q26">
        <v>2</v>
      </c>
      <c r="R26">
        <v>2.1</v>
      </c>
      <c r="S26">
        <v>1.1000000000000001</v>
      </c>
      <c r="T26">
        <v>1.9</v>
      </c>
      <c r="U26">
        <v>1.3</v>
      </c>
      <c r="V26">
        <v>0.8</v>
      </c>
      <c r="W26">
        <v>1.7</v>
      </c>
      <c r="X26">
        <v>1.5</v>
      </c>
      <c r="Y26">
        <v>1.3</v>
      </c>
      <c r="Z26">
        <v>0.8</v>
      </c>
      <c r="AA26">
        <v>1.2</v>
      </c>
      <c r="AB26">
        <v>1.9</v>
      </c>
      <c r="AC26">
        <v>2.8</v>
      </c>
      <c r="AD26">
        <v>5</v>
      </c>
      <c r="AE26">
        <v>5.5</v>
      </c>
      <c r="AF26">
        <v>5.41</v>
      </c>
      <c r="AG26">
        <v>4.82</v>
      </c>
      <c r="AH26" s="12">
        <v>4.51</v>
      </c>
      <c r="AJ26">
        <v>5.3</v>
      </c>
      <c r="AK26" s="75"/>
      <c r="AL26" s="75"/>
    </row>
    <row r="27" spans="1:38" x14ac:dyDescent="0.2">
      <c r="A27" t="s">
        <v>232</v>
      </c>
      <c r="B27" t="s">
        <v>231</v>
      </c>
      <c r="C27" t="s">
        <v>92</v>
      </c>
      <c r="D27" t="s">
        <v>283</v>
      </c>
      <c r="E27" t="s">
        <v>258</v>
      </c>
      <c r="F27" t="s">
        <v>15</v>
      </c>
      <c r="G27" t="s">
        <v>6</v>
      </c>
      <c r="H27" t="s">
        <v>16</v>
      </c>
      <c r="J27">
        <v>1.1000000000000001</v>
      </c>
      <c r="P27">
        <v>0</v>
      </c>
      <c r="Q27">
        <v>0</v>
      </c>
      <c r="R27">
        <v>7.7</v>
      </c>
      <c r="S27">
        <v>0</v>
      </c>
      <c r="T27">
        <v>0</v>
      </c>
      <c r="U27">
        <v>1.1000000000000001</v>
      </c>
      <c r="V27">
        <v>0.6</v>
      </c>
      <c r="W27">
        <v>0.6</v>
      </c>
      <c r="X27">
        <v>0.6</v>
      </c>
      <c r="Y27">
        <v>2.6</v>
      </c>
      <c r="Z27">
        <v>2.6</v>
      </c>
      <c r="AA27">
        <v>1.7</v>
      </c>
      <c r="AB27">
        <v>2.1</v>
      </c>
      <c r="AC27">
        <v>2.2000000000000002</v>
      </c>
      <c r="AD27">
        <v>33</v>
      </c>
      <c r="AE27">
        <v>16.8</v>
      </c>
      <c r="AF27">
        <v>16.5</v>
      </c>
      <c r="AG27">
        <v>15.95</v>
      </c>
      <c r="AH27" s="12">
        <v>15.95</v>
      </c>
      <c r="AJ27">
        <v>24.9</v>
      </c>
      <c r="AK27" s="75"/>
      <c r="AL27" s="75"/>
    </row>
    <row r="28" spans="1:38" x14ac:dyDescent="0.2">
      <c r="A28" t="s">
        <v>232</v>
      </c>
      <c r="B28" t="s">
        <v>231</v>
      </c>
      <c r="C28" t="s">
        <v>93</v>
      </c>
      <c r="D28" t="s">
        <v>283</v>
      </c>
      <c r="E28" t="s">
        <v>258</v>
      </c>
      <c r="F28" t="s">
        <v>15</v>
      </c>
      <c r="G28" t="s">
        <v>6</v>
      </c>
      <c r="H28" t="s">
        <v>16</v>
      </c>
      <c r="J28">
        <v>0.4</v>
      </c>
      <c r="L28">
        <v>0.7</v>
      </c>
      <c r="M28">
        <v>1.8</v>
      </c>
      <c r="N28">
        <v>2.7</v>
      </c>
      <c r="O28">
        <v>1.7</v>
      </c>
      <c r="P28">
        <v>0.5</v>
      </c>
      <c r="Q28">
        <v>0.6</v>
      </c>
      <c r="R28">
        <v>1.9</v>
      </c>
      <c r="S28">
        <v>1.4</v>
      </c>
      <c r="T28">
        <v>1.1000000000000001</v>
      </c>
      <c r="U28">
        <v>1</v>
      </c>
      <c r="V28">
        <v>1</v>
      </c>
      <c r="W28">
        <v>1</v>
      </c>
      <c r="X28">
        <v>1.1000000000000001</v>
      </c>
      <c r="Y28">
        <v>0.7</v>
      </c>
      <c r="Z28">
        <v>1.5</v>
      </c>
      <c r="AA28">
        <v>3</v>
      </c>
      <c r="AB28">
        <v>2.8</v>
      </c>
      <c r="AC28">
        <v>6.7</v>
      </c>
      <c r="AD28">
        <v>8.6</v>
      </c>
      <c r="AE28">
        <v>13</v>
      </c>
      <c r="AF28">
        <v>12.71</v>
      </c>
      <c r="AG28">
        <v>12.54</v>
      </c>
      <c r="AH28" s="12">
        <v>10.18</v>
      </c>
      <c r="AJ28">
        <v>10.8</v>
      </c>
      <c r="AK28" s="75"/>
      <c r="AL28" s="75"/>
    </row>
    <row r="29" spans="1:38" x14ac:dyDescent="0.2">
      <c r="A29" t="s">
        <v>232</v>
      </c>
      <c r="B29" t="s">
        <v>231</v>
      </c>
      <c r="C29" t="s">
        <v>96</v>
      </c>
      <c r="D29" t="s">
        <v>283</v>
      </c>
      <c r="E29" t="s">
        <v>258</v>
      </c>
      <c r="F29" t="s">
        <v>15</v>
      </c>
      <c r="G29" t="s">
        <v>6</v>
      </c>
      <c r="H29" t="s">
        <v>16</v>
      </c>
      <c r="J29">
        <v>1.6</v>
      </c>
      <c r="K29">
        <v>0</v>
      </c>
      <c r="L29">
        <v>0</v>
      </c>
      <c r="M29">
        <v>0</v>
      </c>
      <c r="N29">
        <v>0</v>
      </c>
      <c r="O29">
        <v>0</v>
      </c>
      <c r="P29">
        <v>2.2000000000000002</v>
      </c>
      <c r="Q29">
        <v>2.2999999999999998</v>
      </c>
      <c r="R29">
        <v>4.0999999999999996</v>
      </c>
      <c r="S29">
        <v>3.9</v>
      </c>
      <c r="T29">
        <v>1.9</v>
      </c>
      <c r="U29">
        <v>1</v>
      </c>
      <c r="V29">
        <v>1.3</v>
      </c>
      <c r="W29">
        <v>4.0999999999999996</v>
      </c>
      <c r="X29">
        <v>5.6</v>
      </c>
      <c r="Y29">
        <v>6.7</v>
      </c>
      <c r="Z29">
        <v>8.1</v>
      </c>
      <c r="AA29">
        <v>9.8000000000000007</v>
      </c>
      <c r="AB29">
        <v>10.6</v>
      </c>
      <c r="AC29">
        <v>11.5</v>
      </c>
      <c r="AD29">
        <v>14.4</v>
      </c>
      <c r="AE29">
        <v>15.5</v>
      </c>
      <c r="AF29">
        <v>17.600000000000001</v>
      </c>
      <c r="AG29">
        <v>16.61</v>
      </c>
      <c r="AH29" s="12">
        <v>10.29</v>
      </c>
      <c r="AJ29">
        <v>15</v>
      </c>
      <c r="AK29" s="75"/>
      <c r="AL29" s="75"/>
    </row>
    <row r="30" spans="1:38" x14ac:dyDescent="0.2">
      <c r="A30" t="s">
        <v>232</v>
      </c>
      <c r="B30" t="s">
        <v>231</v>
      </c>
      <c r="C30" t="s">
        <v>98</v>
      </c>
      <c r="D30" t="s">
        <v>283</v>
      </c>
      <c r="E30" t="s">
        <v>258</v>
      </c>
      <c r="F30" t="s">
        <v>15</v>
      </c>
      <c r="G30" t="s">
        <v>6</v>
      </c>
      <c r="H30" t="s">
        <v>16</v>
      </c>
      <c r="I30">
        <v>0</v>
      </c>
      <c r="J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1.4</v>
      </c>
      <c r="V30">
        <v>1.6</v>
      </c>
      <c r="W30">
        <v>1.8</v>
      </c>
      <c r="X30">
        <v>0</v>
      </c>
      <c r="Y30">
        <v>1.3</v>
      </c>
      <c r="Z30">
        <v>1.2</v>
      </c>
      <c r="AA30">
        <v>1.2</v>
      </c>
      <c r="AB30">
        <v>1.4</v>
      </c>
      <c r="AC30">
        <v>5.5</v>
      </c>
      <c r="AD30">
        <v>20.399999999999999</v>
      </c>
      <c r="AE30">
        <v>20.5</v>
      </c>
      <c r="AF30">
        <v>17.600000000000001</v>
      </c>
      <c r="AG30">
        <v>20.350000000000001</v>
      </c>
      <c r="AH30" s="12">
        <v>20.350000000000001</v>
      </c>
      <c r="AJ30">
        <v>20.5</v>
      </c>
      <c r="AK30" s="75"/>
      <c r="AL30" s="75"/>
    </row>
    <row r="31" spans="1:38" x14ac:dyDescent="0.2">
      <c r="A31" t="s">
        <v>232</v>
      </c>
      <c r="B31" t="s">
        <v>231</v>
      </c>
      <c r="C31" t="s">
        <v>99</v>
      </c>
      <c r="D31" t="s">
        <v>283</v>
      </c>
      <c r="E31" t="s">
        <v>258</v>
      </c>
      <c r="F31" t="s">
        <v>15</v>
      </c>
      <c r="G31" t="s">
        <v>6</v>
      </c>
      <c r="H31" t="s">
        <v>16</v>
      </c>
      <c r="J31">
        <v>0</v>
      </c>
      <c r="N31">
        <v>5.0999999999999996</v>
      </c>
      <c r="O31">
        <v>1.2</v>
      </c>
      <c r="P31">
        <v>3.6</v>
      </c>
      <c r="Q31">
        <v>1.1000000000000001</v>
      </c>
      <c r="R31">
        <v>2.9</v>
      </c>
      <c r="S31">
        <v>6.3</v>
      </c>
      <c r="T31">
        <v>5.0999999999999996</v>
      </c>
      <c r="U31">
        <v>8.4</v>
      </c>
      <c r="V31">
        <v>5.5</v>
      </c>
      <c r="W31">
        <v>7.1</v>
      </c>
      <c r="X31">
        <v>12.3</v>
      </c>
      <c r="Y31">
        <v>12.3</v>
      </c>
      <c r="Z31">
        <v>9.1999999999999993</v>
      </c>
      <c r="AA31">
        <v>7.6</v>
      </c>
      <c r="AB31">
        <v>8.6</v>
      </c>
      <c r="AC31">
        <v>6.9</v>
      </c>
      <c r="AD31">
        <v>10.7</v>
      </c>
      <c r="AE31">
        <v>5.3</v>
      </c>
      <c r="AF31">
        <v>8.82</v>
      </c>
      <c r="AG31">
        <v>7.14</v>
      </c>
      <c r="AH31" s="12">
        <v>5.44</v>
      </c>
      <c r="AJ31">
        <v>8</v>
      </c>
      <c r="AK31" s="75"/>
      <c r="AL31" s="75"/>
    </row>
    <row r="32" spans="1:38" x14ac:dyDescent="0.2">
      <c r="A32" t="s">
        <v>232</v>
      </c>
      <c r="B32" t="s">
        <v>231</v>
      </c>
      <c r="C32" t="s">
        <v>105</v>
      </c>
      <c r="D32" t="s">
        <v>283</v>
      </c>
      <c r="E32" t="s">
        <v>258</v>
      </c>
      <c r="F32" t="s">
        <v>15</v>
      </c>
      <c r="G32" t="s">
        <v>6</v>
      </c>
      <c r="H32" t="s">
        <v>16</v>
      </c>
      <c r="J32">
        <v>2</v>
      </c>
      <c r="O32">
        <v>1.4</v>
      </c>
      <c r="P32">
        <v>1.4</v>
      </c>
      <c r="Q32">
        <v>0.1</v>
      </c>
      <c r="R32">
        <v>1.5</v>
      </c>
      <c r="S32">
        <v>0.1</v>
      </c>
      <c r="T32">
        <v>1.9</v>
      </c>
      <c r="U32">
        <v>0.5</v>
      </c>
      <c r="V32">
        <v>0.5</v>
      </c>
      <c r="W32">
        <v>0</v>
      </c>
      <c r="X32">
        <v>0.4</v>
      </c>
      <c r="Y32">
        <v>0.3</v>
      </c>
      <c r="Z32">
        <v>5.2</v>
      </c>
      <c r="AA32">
        <v>5.8</v>
      </c>
      <c r="AB32">
        <v>6.5</v>
      </c>
      <c r="AC32">
        <v>7.3</v>
      </c>
      <c r="AD32">
        <v>4.3</v>
      </c>
      <c r="AE32">
        <v>8.6999999999999993</v>
      </c>
      <c r="AF32">
        <v>8.4</v>
      </c>
      <c r="AG32">
        <v>8.17</v>
      </c>
      <c r="AH32" s="12">
        <v>8.25</v>
      </c>
      <c r="AJ32">
        <v>6.5</v>
      </c>
      <c r="AK32" s="75"/>
      <c r="AL32" s="75"/>
    </row>
    <row r="33" spans="1:38" x14ac:dyDescent="0.2">
      <c r="A33" t="s">
        <v>232</v>
      </c>
      <c r="B33" t="s">
        <v>231</v>
      </c>
      <c r="C33" t="s">
        <v>107</v>
      </c>
      <c r="D33" t="s">
        <v>283</v>
      </c>
      <c r="E33" t="s">
        <v>258</v>
      </c>
      <c r="F33" t="s">
        <v>15</v>
      </c>
      <c r="G33" t="s">
        <v>6</v>
      </c>
      <c r="H33" t="s">
        <v>16</v>
      </c>
      <c r="J33">
        <v>0.5</v>
      </c>
      <c r="N33">
        <v>0</v>
      </c>
      <c r="O33">
        <v>4.2</v>
      </c>
      <c r="P33">
        <v>4.5</v>
      </c>
      <c r="Q33">
        <v>6.7</v>
      </c>
      <c r="R33">
        <v>6.7</v>
      </c>
      <c r="S33">
        <v>7.6</v>
      </c>
      <c r="T33">
        <v>7.6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11.8</v>
      </c>
      <c r="AC33">
        <v>5.8</v>
      </c>
      <c r="AD33">
        <v>6</v>
      </c>
      <c r="AE33">
        <v>10.7</v>
      </c>
      <c r="AF33">
        <v>9.9499999999999993</v>
      </c>
      <c r="AG33">
        <v>4.76</v>
      </c>
      <c r="AH33" s="12">
        <v>7.02</v>
      </c>
      <c r="AJ33">
        <v>8.4</v>
      </c>
      <c r="AK33" s="75"/>
      <c r="AL33" s="75"/>
    </row>
    <row r="34" spans="1:38" x14ac:dyDescent="0.2">
      <c r="A34" t="s">
        <v>232</v>
      </c>
      <c r="B34" t="s">
        <v>231</v>
      </c>
      <c r="C34" t="s">
        <v>111</v>
      </c>
      <c r="D34" t="s">
        <v>283</v>
      </c>
      <c r="E34" t="s">
        <v>258</v>
      </c>
      <c r="F34" t="s">
        <v>15</v>
      </c>
      <c r="G34" t="s">
        <v>6</v>
      </c>
      <c r="H34" t="s">
        <v>16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1.7</v>
      </c>
      <c r="S34">
        <v>1.6</v>
      </c>
      <c r="T34">
        <v>1.5</v>
      </c>
      <c r="U34">
        <v>1</v>
      </c>
      <c r="V34">
        <v>15.6</v>
      </c>
      <c r="W34">
        <v>15.8</v>
      </c>
      <c r="X34">
        <v>15.2</v>
      </c>
      <c r="Y34">
        <v>15.5</v>
      </c>
      <c r="Z34">
        <v>14.4</v>
      </c>
      <c r="AA34">
        <v>14.1</v>
      </c>
      <c r="AB34">
        <v>16.100000000000001</v>
      </c>
      <c r="AC34">
        <v>16</v>
      </c>
      <c r="AD34">
        <v>15.95</v>
      </c>
      <c r="AE34">
        <v>16</v>
      </c>
      <c r="AF34">
        <v>15.92</v>
      </c>
      <c r="AG34">
        <v>15.33</v>
      </c>
      <c r="AH34" s="12">
        <v>14.61</v>
      </c>
      <c r="AJ34">
        <v>15.98</v>
      </c>
      <c r="AK34" s="75"/>
      <c r="AL34" s="75"/>
    </row>
    <row r="35" spans="1:38" x14ac:dyDescent="0.2">
      <c r="A35" t="s">
        <v>232</v>
      </c>
      <c r="B35" t="s">
        <v>231</v>
      </c>
      <c r="C35" t="s">
        <v>112</v>
      </c>
      <c r="D35" t="s">
        <v>283</v>
      </c>
      <c r="E35" t="s">
        <v>258</v>
      </c>
      <c r="F35" t="s">
        <v>15</v>
      </c>
      <c r="G35" t="s">
        <v>6</v>
      </c>
      <c r="H35" t="s">
        <v>16</v>
      </c>
      <c r="I35">
        <v>0</v>
      </c>
      <c r="J35">
        <v>22.3</v>
      </c>
      <c r="L35">
        <v>23.4</v>
      </c>
      <c r="M35">
        <v>24.6</v>
      </c>
      <c r="N35">
        <v>0</v>
      </c>
      <c r="O35">
        <v>0</v>
      </c>
      <c r="P35">
        <v>0</v>
      </c>
      <c r="Q35">
        <v>13.3</v>
      </c>
      <c r="R35">
        <v>28.4</v>
      </c>
      <c r="S35">
        <v>47</v>
      </c>
      <c r="T35">
        <v>47.6</v>
      </c>
      <c r="U35">
        <v>48</v>
      </c>
      <c r="V35">
        <v>56.2</v>
      </c>
      <c r="W35">
        <v>60.7</v>
      </c>
      <c r="X35">
        <v>66.2</v>
      </c>
      <c r="Y35">
        <v>66.8</v>
      </c>
      <c r="Z35">
        <v>31.5</v>
      </c>
      <c r="AA35">
        <v>35.799999999999997</v>
      </c>
      <c r="AB35">
        <v>96</v>
      </c>
      <c r="AC35">
        <v>296.2</v>
      </c>
      <c r="AD35">
        <v>370</v>
      </c>
      <c r="AE35">
        <v>426.4</v>
      </c>
      <c r="AF35">
        <v>461.77</v>
      </c>
      <c r="AG35">
        <v>512.55999999999995</v>
      </c>
      <c r="AH35" s="12">
        <v>334.46</v>
      </c>
      <c r="AJ35">
        <v>398.2</v>
      </c>
      <c r="AK35" s="75"/>
      <c r="AL35" s="75"/>
    </row>
    <row r="36" spans="1:38" x14ac:dyDescent="0.2">
      <c r="A36" t="s">
        <v>232</v>
      </c>
      <c r="B36" t="s">
        <v>231</v>
      </c>
      <c r="C36" t="s">
        <v>126</v>
      </c>
      <c r="D36" t="s">
        <v>283</v>
      </c>
      <c r="E36" t="s">
        <v>258</v>
      </c>
      <c r="F36" t="s">
        <v>15</v>
      </c>
      <c r="G36" t="s">
        <v>6</v>
      </c>
      <c r="H36" t="s">
        <v>16</v>
      </c>
      <c r="I36">
        <v>0</v>
      </c>
      <c r="J36">
        <v>0.1</v>
      </c>
      <c r="K36">
        <v>0.1</v>
      </c>
      <c r="L36">
        <v>0.1</v>
      </c>
      <c r="M36">
        <v>0.1</v>
      </c>
      <c r="N36">
        <v>0.2</v>
      </c>
      <c r="O36">
        <v>0.2</v>
      </c>
      <c r="P36">
        <v>0.2</v>
      </c>
      <c r="Q36">
        <v>0.2</v>
      </c>
      <c r="R36">
        <v>0.2</v>
      </c>
      <c r="S36">
        <v>0.2</v>
      </c>
      <c r="T36">
        <v>0.3</v>
      </c>
      <c r="U36">
        <v>0.3</v>
      </c>
      <c r="V36">
        <v>0.3</v>
      </c>
      <c r="W36">
        <v>0.3</v>
      </c>
      <c r="X36">
        <v>0.3</v>
      </c>
      <c r="Y36">
        <v>0.3</v>
      </c>
      <c r="Z36">
        <v>3</v>
      </c>
      <c r="AA36">
        <v>3.1</v>
      </c>
      <c r="AB36">
        <v>3.3</v>
      </c>
      <c r="AC36">
        <v>3.6</v>
      </c>
      <c r="AD36">
        <v>3.8</v>
      </c>
      <c r="AE36">
        <v>4.4000000000000004</v>
      </c>
      <c r="AF36">
        <v>5.48</v>
      </c>
      <c r="AG36">
        <v>3.66</v>
      </c>
      <c r="AH36" s="12">
        <v>3.78</v>
      </c>
      <c r="AJ36">
        <v>4.0999999999999996</v>
      </c>
      <c r="AK36" s="75"/>
      <c r="AL36" s="75"/>
    </row>
    <row r="37" spans="1:38" x14ac:dyDescent="0.2">
      <c r="A37" t="s">
        <v>232</v>
      </c>
      <c r="B37" t="s">
        <v>231</v>
      </c>
      <c r="C37" t="s">
        <v>133</v>
      </c>
      <c r="D37" t="s">
        <v>283</v>
      </c>
      <c r="E37" t="s">
        <v>258</v>
      </c>
      <c r="F37" t="s">
        <v>15</v>
      </c>
      <c r="G37" t="s">
        <v>6</v>
      </c>
      <c r="H37" t="s">
        <v>16</v>
      </c>
      <c r="J37">
        <v>0.4</v>
      </c>
      <c r="L37">
        <v>0.2</v>
      </c>
      <c r="N37">
        <v>4</v>
      </c>
      <c r="O37">
        <v>4.4000000000000004</v>
      </c>
      <c r="P37">
        <v>10.7</v>
      </c>
      <c r="Q37">
        <v>10</v>
      </c>
      <c r="R37">
        <v>6.6</v>
      </c>
      <c r="S37">
        <v>8.6999999999999993</v>
      </c>
      <c r="T37">
        <v>0</v>
      </c>
      <c r="U37">
        <v>21.5</v>
      </c>
      <c r="V37">
        <v>22</v>
      </c>
      <c r="W37">
        <v>22.9</v>
      </c>
      <c r="X37">
        <v>23.9</v>
      </c>
      <c r="Y37">
        <v>25.9</v>
      </c>
      <c r="Z37">
        <v>27.6</v>
      </c>
      <c r="AA37">
        <v>29.7</v>
      </c>
      <c r="AB37">
        <v>31.6</v>
      </c>
      <c r="AC37">
        <v>32.9</v>
      </c>
      <c r="AD37">
        <v>34.799999999999997</v>
      </c>
      <c r="AE37">
        <v>37.5</v>
      </c>
      <c r="AF37">
        <v>36.14</v>
      </c>
      <c r="AG37">
        <v>36.14</v>
      </c>
      <c r="AH37" s="12">
        <v>7.7</v>
      </c>
      <c r="AJ37">
        <v>36.200000000000003</v>
      </c>
      <c r="AK37" s="75"/>
      <c r="AL37" s="75"/>
    </row>
    <row r="38" spans="1:38" x14ac:dyDescent="0.2">
      <c r="A38" t="s">
        <v>232</v>
      </c>
      <c r="B38" t="s">
        <v>231</v>
      </c>
      <c r="C38" t="s">
        <v>136</v>
      </c>
      <c r="D38" t="s">
        <v>283</v>
      </c>
      <c r="E38" t="s">
        <v>258</v>
      </c>
      <c r="F38" t="s">
        <v>15</v>
      </c>
      <c r="G38" t="s">
        <v>6</v>
      </c>
      <c r="H38" t="s">
        <v>16</v>
      </c>
      <c r="I38">
        <v>1.1000000000000001</v>
      </c>
      <c r="J38">
        <v>1.2</v>
      </c>
      <c r="K38">
        <v>1.2</v>
      </c>
      <c r="L38">
        <v>1.3</v>
      </c>
      <c r="M38">
        <v>1.3</v>
      </c>
      <c r="N38">
        <v>1.4</v>
      </c>
      <c r="O38">
        <v>1.5</v>
      </c>
      <c r="P38">
        <v>1.5</v>
      </c>
      <c r="Q38">
        <v>2.1</v>
      </c>
      <c r="R38">
        <v>2.2000000000000002</v>
      </c>
      <c r="S38">
        <v>1.9</v>
      </c>
      <c r="T38">
        <v>1.8</v>
      </c>
      <c r="U38">
        <v>1.6</v>
      </c>
      <c r="V38">
        <v>1.9</v>
      </c>
      <c r="W38">
        <v>2.2000000000000002</v>
      </c>
      <c r="X38">
        <v>2</v>
      </c>
      <c r="Y38">
        <v>1.6</v>
      </c>
      <c r="Z38">
        <v>1</v>
      </c>
      <c r="AA38">
        <v>1.4</v>
      </c>
      <c r="AB38">
        <v>1.5</v>
      </c>
      <c r="AC38">
        <v>1.4</v>
      </c>
      <c r="AD38">
        <v>1.5</v>
      </c>
      <c r="AE38">
        <v>1.8</v>
      </c>
      <c r="AF38">
        <v>1.87</v>
      </c>
      <c r="AG38">
        <v>2.59</v>
      </c>
      <c r="AH38" s="12">
        <v>0.84</v>
      </c>
      <c r="AJ38">
        <v>1.7</v>
      </c>
      <c r="AK38" s="75"/>
      <c r="AL38" s="75"/>
    </row>
    <row r="39" spans="1:38" x14ac:dyDescent="0.2">
      <c r="A39" t="s">
        <v>232</v>
      </c>
      <c r="B39" t="s">
        <v>231</v>
      </c>
      <c r="C39" t="s">
        <v>139</v>
      </c>
      <c r="D39" t="s">
        <v>283</v>
      </c>
      <c r="E39" t="s">
        <v>258</v>
      </c>
      <c r="F39" t="s">
        <v>15</v>
      </c>
      <c r="G39" t="s">
        <v>6</v>
      </c>
      <c r="H39" t="s">
        <v>16</v>
      </c>
      <c r="J39">
        <v>89.2</v>
      </c>
      <c r="K39">
        <v>103.3</v>
      </c>
      <c r="L39">
        <v>0</v>
      </c>
      <c r="M39">
        <v>63.4</v>
      </c>
      <c r="N39">
        <v>142.19999999999999</v>
      </c>
      <c r="O39">
        <v>205.1</v>
      </c>
      <c r="P39">
        <v>152.5</v>
      </c>
      <c r="Q39">
        <v>194.3</v>
      </c>
      <c r="R39">
        <v>256.89999999999998</v>
      </c>
      <c r="S39">
        <v>260.8</v>
      </c>
      <c r="T39">
        <v>269.7</v>
      </c>
      <c r="U39">
        <v>134.69999999999999</v>
      </c>
      <c r="V39">
        <v>111.1</v>
      </c>
      <c r="W39">
        <v>168.4</v>
      </c>
      <c r="X39">
        <v>253.7</v>
      </c>
      <c r="Y39">
        <v>173.1</v>
      </c>
      <c r="Z39">
        <v>209.9</v>
      </c>
      <c r="AA39">
        <v>222.6</v>
      </c>
      <c r="AB39">
        <v>355</v>
      </c>
      <c r="AC39">
        <v>209.2</v>
      </c>
      <c r="AD39">
        <v>339.2</v>
      </c>
      <c r="AE39">
        <v>400.1</v>
      </c>
      <c r="AF39">
        <v>379.3</v>
      </c>
      <c r="AG39">
        <v>461.71</v>
      </c>
      <c r="AH39" s="12">
        <v>288.83999999999997</v>
      </c>
      <c r="AJ39">
        <v>369.7</v>
      </c>
      <c r="AK39" s="75"/>
      <c r="AL39" s="75"/>
    </row>
    <row r="40" spans="1:38" x14ac:dyDescent="0.2">
      <c r="A40" t="s">
        <v>232</v>
      </c>
      <c r="B40" t="s">
        <v>231</v>
      </c>
      <c r="C40" t="s">
        <v>253</v>
      </c>
      <c r="D40" t="s">
        <v>283</v>
      </c>
      <c r="E40" t="s">
        <v>258</v>
      </c>
      <c r="F40" t="s">
        <v>15</v>
      </c>
      <c r="G40" t="s">
        <v>6</v>
      </c>
      <c r="H40" t="s">
        <v>16</v>
      </c>
      <c r="I40">
        <v>0</v>
      </c>
      <c r="J40">
        <v>0</v>
      </c>
      <c r="L40">
        <v>0</v>
      </c>
      <c r="AD40">
        <v>1</v>
      </c>
      <c r="AE40">
        <v>1</v>
      </c>
      <c r="AG40">
        <v>4.6399999999999997</v>
      </c>
      <c r="AH40" s="12">
        <v>14.19</v>
      </c>
      <c r="AJ40">
        <v>1</v>
      </c>
      <c r="AK40" s="75"/>
      <c r="AL40" s="75"/>
    </row>
    <row r="41" spans="1:38" x14ac:dyDescent="0.2">
      <c r="A41" t="s">
        <v>232</v>
      </c>
      <c r="B41" t="s">
        <v>231</v>
      </c>
      <c r="C41" t="s">
        <v>143</v>
      </c>
      <c r="D41" t="s">
        <v>283</v>
      </c>
      <c r="E41" t="s">
        <v>258</v>
      </c>
      <c r="F41" t="s">
        <v>15</v>
      </c>
      <c r="G41" t="s">
        <v>6</v>
      </c>
      <c r="H41" t="s">
        <v>16</v>
      </c>
      <c r="J41">
        <v>0</v>
      </c>
      <c r="N41">
        <v>0.3</v>
      </c>
      <c r="O41">
        <v>11.8</v>
      </c>
      <c r="P41">
        <v>0.2</v>
      </c>
      <c r="Q41">
        <v>1</v>
      </c>
      <c r="R41">
        <v>0.8</v>
      </c>
      <c r="S41">
        <v>0.9</v>
      </c>
      <c r="T41">
        <v>0.8</v>
      </c>
      <c r="U41">
        <v>0.5</v>
      </c>
      <c r="V41">
        <v>0.3</v>
      </c>
      <c r="W41">
        <v>0.5</v>
      </c>
      <c r="X41">
        <v>0.3</v>
      </c>
      <c r="Y41">
        <v>0.4</v>
      </c>
      <c r="Z41">
        <v>4.5</v>
      </c>
      <c r="AA41">
        <v>1</v>
      </c>
      <c r="AB41">
        <v>5.6</v>
      </c>
      <c r="AC41">
        <v>8.6</v>
      </c>
      <c r="AD41">
        <v>9.5</v>
      </c>
      <c r="AE41">
        <v>5</v>
      </c>
      <c r="AF41">
        <v>3.14</v>
      </c>
      <c r="AG41">
        <v>3.74</v>
      </c>
      <c r="AH41" s="12">
        <v>1.18</v>
      </c>
      <c r="AJ41">
        <v>7.3</v>
      </c>
      <c r="AK41" s="75"/>
      <c r="AL41" s="75"/>
    </row>
    <row r="42" spans="1:38" x14ac:dyDescent="0.2">
      <c r="A42" t="s">
        <v>232</v>
      </c>
      <c r="B42" t="s">
        <v>231</v>
      </c>
      <c r="C42" t="s">
        <v>147</v>
      </c>
      <c r="D42" t="s">
        <v>283</v>
      </c>
      <c r="E42" t="s">
        <v>258</v>
      </c>
      <c r="F42" t="s">
        <v>15</v>
      </c>
      <c r="G42" t="s">
        <v>6</v>
      </c>
      <c r="H42" t="s">
        <v>16</v>
      </c>
      <c r="J42">
        <v>0.5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3.5</v>
      </c>
      <c r="V42">
        <v>3.2</v>
      </c>
      <c r="W42">
        <v>0</v>
      </c>
      <c r="X42">
        <v>4</v>
      </c>
      <c r="Y42">
        <v>3.7</v>
      </c>
      <c r="Z42">
        <v>3.1</v>
      </c>
      <c r="AA42">
        <v>2.6</v>
      </c>
      <c r="AB42">
        <v>4.9000000000000004</v>
      </c>
      <c r="AC42">
        <v>6.2</v>
      </c>
      <c r="AD42">
        <v>19.3</v>
      </c>
      <c r="AE42">
        <v>20.6</v>
      </c>
      <c r="AF42">
        <v>19.14</v>
      </c>
      <c r="AG42">
        <v>19.8</v>
      </c>
      <c r="AH42" s="12">
        <v>18.98</v>
      </c>
      <c r="AJ42">
        <v>20</v>
      </c>
      <c r="AK42" s="75"/>
      <c r="AL42" s="75"/>
    </row>
    <row r="43" spans="1:38" x14ac:dyDescent="0.2">
      <c r="A43" t="s">
        <v>232</v>
      </c>
      <c r="B43" t="s">
        <v>231</v>
      </c>
      <c r="C43" t="s">
        <v>154</v>
      </c>
      <c r="D43" t="s">
        <v>283</v>
      </c>
      <c r="E43" t="s">
        <v>258</v>
      </c>
      <c r="F43" t="s">
        <v>15</v>
      </c>
      <c r="G43" t="s">
        <v>6</v>
      </c>
      <c r="H43" t="s">
        <v>16</v>
      </c>
      <c r="J43">
        <v>0</v>
      </c>
      <c r="L43">
        <v>0</v>
      </c>
      <c r="M43">
        <v>0</v>
      </c>
      <c r="N43">
        <v>0</v>
      </c>
      <c r="O43">
        <v>0.9</v>
      </c>
      <c r="P43">
        <v>0.9</v>
      </c>
      <c r="Q43">
        <v>1.1000000000000001</v>
      </c>
      <c r="R43">
        <v>0</v>
      </c>
      <c r="S43">
        <v>1.2</v>
      </c>
      <c r="T43">
        <v>1.4</v>
      </c>
      <c r="U43">
        <v>1.5</v>
      </c>
      <c r="V43">
        <v>1.6</v>
      </c>
      <c r="W43">
        <v>1.7</v>
      </c>
      <c r="X43">
        <v>0.2</v>
      </c>
      <c r="Y43">
        <v>0.1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0.3</v>
      </c>
      <c r="AF43">
        <v>0.12</v>
      </c>
      <c r="AG43">
        <v>0.05</v>
      </c>
      <c r="AH43" s="12"/>
      <c r="AJ43">
        <v>0.2</v>
      </c>
      <c r="AK43" s="75"/>
      <c r="AL43" s="75"/>
    </row>
    <row r="44" spans="1:38" x14ac:dyDescent="0.2">
      <c r="A44" t="s">
        <v>232</v>
      </c>
      <c r="B44" t="s">
        <v>231</v>
      </c>
      <c r="C44" t="s">
        <v>156</v>
      </c>
      <c r="D44" t="s">
        <v>283</v>
      </c>
      <c r="E44" t="s">
        <v>258</v>
      </c>
      <c r="F44" t="s">
        <v>15</v>
      </c>
      <c r="G44" t="s">
        <v>6</v>
      </c>
      <c r="H44" t="s">
        <v>16</v>
      </c>
      <c r="J44">
        <v>0.7</v>
      </c>
      <c r="N44">
        <v>1.5</v>
      </c>
      <c r="O44">
        <v>1.7</v>
      </c>
      <c r="P44">
        <v>2.2000000000000002</v>
      </c>
      <c r="Q44">
        <v>2.2999999999999998</v>
      </c>
      <c r="R44">
        <v>0.4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5.4</v>
      </c>
      <c r="AA44">
        <v>5.8</v>
      </c>
      <c r="AB44">
        <v>7.7</v>
      </c>
      <c r="AC44">
        <v>8.4</v>
      </c>
      <c r="AD44">
        <v>1.4</v>
      </c>
      <c r="AE44">
        <v>2</v>
      </c>
      <c r="AF44">
        <v>9.9700000000000006</v>
      </c>
      <c r="AG44">
        <v>9.4499999999999993</v>
      </c>
      <c r="AH44" s="12">
        <v>1.64</v>
      </c>
      <c r="AJ44">
        <v>1.7</v>
      </c>
      <c r="AK44" s="75"/>
      <c r="AL44" s="75"/>
    </row>
    <row r="45" spans="1:38" x14ac:dyDescent="0.2">
      <c r="A45" t="s">
        <v>232</v>
      </c>
      <c r="B45" t="s">
        <v>231</v>
      </c>
      <c r="C45" t="s">
        <v>161</v>
      </c>
      <c r="D45" t="s">
        <v>283</v>
      </c>
      <c r="E45" t="s">
        <v>258</v>
      </c>
      <c r="F45" t="s">
        <v>15</v>
      </c>
      <c r="G45" t="s">
        <v>6</v>
      </c>
      <c r="H45" t="s">
        <v>16</v>
      </c>
      <c r="J45">
        <v>20.5</v>
      </c>
      <c r="P45">
        <v>34</v>
      </c>
      <c r="Q45">
        <v>35.200000000000003</v>
      </c>
      <c r="R45">
        <v>37.1</v>
      </c>
      <c r="S45">
        <v>38.299999999999997</v>
      </c>
      <c r="T45">
        <v>38.9</v>
      </c>
      <c r="U45">
        <v>40.1</v>
      </c>
      <c r="V45">
        <v>47</v>
      </c>
      <c r="W45">
        <v>50.1</v>
      </c>
      <c r="X45">
        <v>53.5</v>
      </c>
      <c r="Y45">
        <v>62.7</v>
      </c>
      <c r="Z45">
        <v>69.5</v>
      </c>
      <c r="AA45">
        <v>102.7</v>
      </c>
      <c r="AB45">
        <v>122.4</v>
      </c>
      <c r="AC45">
        <v>152.9</v>
      </c>
      <c r="AD45">
        <v>157.80000000000001</v>
      </c>
      <c r="AE45">
        <v>158.59</v>
      </c>
      <c r="AF45">
        <v>71.88</v>
      </c>
      <c r="AG45">
        <v>101.94</v>
      </c>
      <c r="AH45" s="12">
        <v>116.16</v>
      </c>
      <c r="AJ45">
        <v>158.19999999999999</v>
      </c>
      <c r="AK45" s="75"/>
      <c r="AL45" s="75"/>
    </row>
    <row r="46" spans="1:38" x14ac:dyDescent="0.2">
      <c r="A46" t="s">
        <v>232</v>
      </c>
      <c r="B46" t="s">
        <v>231</v>
      </c>
      <c r="C46" t="s">
        <v>162</v>
      </c>
      <c r="D46" t="s">
        <v>283</v>
      </c>
      <c r="E46" t="s">
        <v>258</v>
      </c>
      <c r="F46" t="s">
        <v>15</v>
      </c>
      <c r="G46" t="s">
        <v>6</v>
      </c>
      <c r="H46" t="s">
        <v>16</v>
      </c>
      <c r="J46">
        <v>0</v>
      </c>
      <c r="K46">
        <v>0</v>
      </c>
      <c r="M46">
        <v>1</v>
      </c>
      <c r="N46">
        <v>1</v>
      </c>
      <c r="O46">
        <v>1.3</v>
      </c>
      <c r="P46">
        <v>0.7</v>
      </c>
      <c r="Q46">
        <v>0.8</v>
      </c>
      <c r="R46">
        <v>0.8</v>
      </c>
      <c r="S46">
        <v>0.9</v>
      </c>
      <c r="T46">
        <v>1</v>
      </c>
      <c r="U46">
        <v>1</v>
      </c>
      <c r="V46">
        <v>0.5</v>
      </c>
      <c r="W46">
        <v>0.8</v>
      </c>
      <c r="X46">
        <v>0.8</v>
      </c>
      <c r="Y46">
        <v>0.8</v>
      </c>
      <c r="Z46">
        <v>0.8</v>
      </c>
      <c r="AA46">
        <v>0.7</v>
      </c>
      <c r="AB46">
        <v>0.7</v>
      </c>
      <c r="AC46">
        <v>0.7</v>
      </c>
      <c r="AD46">
        <v>0.7</v>
      </c>
      <c r="AE46">
        <v>9.1999999999999993</v>
      </c>
      <c r="AF46">
        <v>9.23</v>
      </c>
      <c r="AG46">
        <v>8.8000000000000007</v>
      </c>
      <c r="AH46" s="12">
        <v>4.99</v>
      </c>
      <c r="AJ46">
        <v>5</v>
      </c>
      <c r="AK46" s="75"/>
      <c r="AL46" s="75"/>
    </row>
    <row r="47" spans="1:38" x14ac:dyDescent="0.2">
      <c r="A47" t="s">
        <v>232</v>
      </c>
      <c r="B47" t="s">
        <v>231</v>
      </c>
      <c r="C47" t="s">
        <v>163</v>
      </c>
      <c r="D47" t="s">
        <v>283</v>
      </c>
      <c r="E47" t="s">
        <v>258</v>
      </c>
      <c r="F47" t="s">
        <v>15</v>
      </c>
      <c r="G47" t="s">
        <v>6</v>
      </c>
      <c r="H47" t="s">
        <v>16</v>
      </c>
      <c r="J47">
        <v>18.7</v>
      </c>
      <c r="N47">
        <v>1.5</v>
      </c>
      <c r="O47">
        <v>18.7</v>
      </c>
      <c r="P47">
        <v>19</v>
      </c>
      <c r="Q47">
        <v>20.5</v>
      </c>
      <c r="R47">
        <v>3.3</v>
      </c>
      <c r="S47">
        <v>6.8</v>
      </c>
      <c r="T47">
        <v>0.1</v>
      </c>
      <c r="U47">
        <v>8.1</v>
      </c>
      <c r="V47">
        <v>15.4</v>
      </c>
      <c r="W47">
        <v>4.0999999999999996</v>
      </c>
      <c r="X47">
        <v>3.4</v>
      </c>
      <c r="Y47">
        <v>3.6</v>
      </c>
      <c r="Z47">
        <v>7.9</v>
      </c>
      <c r="AA47">
        <v>9.6</v>
      </c>
      <c r="AB47">
        <v>16.399999999999999</v>
      </c>
      <c r="AC47">
        <v>8.6999999999999993</v>
      </c>
      <c r="AD47">
        <v>17.100000000000001</v>
      </c>
      <c r="AE47">
        <v>18.5</v>
      </c>
      <c r="AF47">
        <v>19.82</v>
      </c>
      <c r="AG47">
        <v>16.2</v>
      </c>
      <c r="AH47" s="12">
        <v>15.76</v>
      </c>
      <c r="AJ47">
        <v>17.8</v>
      </c>
      <c r="AK47" s="75"/>
      <c r="AL47" s="75"/>
    </row>
    <row r="48" spans="1:38" x14ac:dyDescent="0.2">
      <c r="A48" t="s">
        <v>232</v>
      </c>
      <c r="B48" t="s">
        <v>231</v>
      </c>
      <c r="C48" t="s">
        <v>25</v>
      </c>
      <c r="D48" t="s">
        <v>284</v>
      </c>
      <c r="E48" t="s">
        <v>258</v>
      </c>
      <c r="F48" t="s">
        <v>15</v>
      </c>
      <c r="G48" t="s">
        <v>6</v>
      </c>
      <c r="H48" t="s">
        <v>16</v>
      </c>
      <c r="J48">
        <v>22.5</v>
      </c>
      <c r="M48">
        <v>0</v>
      </c>
      <c r="N48">
        <v>44.6</v>
      </c>
      <c r="O48">
        <v>61.4</v>
      </c>
      <c r="P48">
        <v>97.2</v>
      </c>
      <c r="Q48">
        <v>87.6</v>
      </c>
      <c r="R48">
        <v>95.5</v>
      </c>
      <c r="S48">
        <v>100.3</v>
      </c>
      <c r="T48">
        <v>106.2</v>
      </c>
      <c r="U48">
        <v>53.1</v>
      </c>
      <c r="V48">
        <v>98.9</v>
      </c>
      <c r="W48">
        <v>44.6</v>
      </c>
      <c r="X48">
        <v>147.5</v>
      </c>
      <c r="Y48">
        <v>160.1</v>
      </c>
      <c r="Z48">
        <v>203.1</v>
      </c>
      <c r="AA48">
        <v>248.7</v>
      </c>
      <c r="AB48">
        <v>342.5</v>
      </c>
      <c r="AC48">
        <v>356.9</v>
      </c>
      <c r="AD48">
        <v>326.10000000000002</v>
      </c>
      <c r="AE48">
        <v>475.2</v>
      </c>
      <c r="AF48">
        <v>511.56</v>
      </c>
      <c r="AG48">
        <v>571.39</v>
      </c>
      <c r="AH48" s="12">
        <v>246.2</v>
      </c>
      <c r="AJ48">
        <v>400.7</v>
      </c>
      <c r="AK48" s="75"/>
      <c r="AL48" s="75"/>
    </row>
    <row r="49" spans="1:38" x14ac:dyDescent="0.2">
      <c r="A49" t="s">
        <v>232</v>
      </c>
      <c r="B49" t="s">
        <v>231</v>
      </c>
      <c r="C49" t="s">
        <v>27</v>
      </c>
      <c r="D49" t="s">
        <v>284</v>
      </c>
      <c r="E49" t="s">
        <v>258</v>
      </c>
      <c r="F49" t="s">
        <v>15</v>
      </c>
      <c r="G49" t="s">
        <v>6</v>
      </c>
      <c r="H49" t="s">
        <v>16</v>
      </c>
      <c r="J49">
        <v>0.4</v>
      </c>
      <c r="M49">
        <v>0.6</v>
      </c>
      <c r="N49">
        <v>0</v>
      </c>
      <c r="O49">
        <v>0</v>
      </c>
      <c r="P49">
        <v>0</v>
      </c>
      <c r="Q49">
        <v>0</v>
      </c>
      <c r="R49">
        <v>2.1</v>
      </c>
      <c r="S49">
        <v>4.2</v>
      </c>
      <c r="T49">
        <v>6.2</v>
      </c>
      <c r="U49">
        <v>3.9</v>
      </c>
      <c r="V49">
        <v>5.4</v>
      </c>
      <c r="W49">
        <v>2.7</v>
      </c>
      <c r="X49">
        <v>3.2</v>
      </c>
      <c r="Y49">
        <v>5</v>
      </c>
      <c r="Z49">
        <v>5.6</v>
      </c>
      <c r="AA49">
        <v>4.9000000000000004</v>
      </c>
      <c r="AB49">
        <v>5.8</v>
      </c>
      <c r="AC49">
        <v>3.9</v>
      </c>
      <c r="AD49">
        <v>3.5</v>
      </c>
      <c r="AE49">
        <v>6.1</v>
      </c>
      <c r="AF49">
        <v>3.05</v>
      </c>
      <c r="AG49">
        <v>2.73</v>
      </c>
      <c r="AH49" s="12">
        <v>2.72</v>
      </c>
      <c r="AJ49">
        <v>4.8</v>
      </c>
      <c r="AK49" s="75"/>
      <c r="AL49" s="75"/>
    </row>
    <row r="50" spans="1:38" x14ac:dyDescent="0.2">
      <c r="A50" t="s">
        <v>232</v>
      </c>
      <c r="B50" t="s">
        <v>231</v>
      </c>
      <c r="C50" t="s">
        <v>30</v>
      </c>
      <c r="D50" t="s">
        <v>284</v>
      </c>
      <c r="E50" t="s">
        <v>258</v>
      </c>
      <c r="F50" t="s">
        <v>15</v>
      </c>
      <c r="G50" t="s">
        <v>6</v>
      </c>
      <c r="H50" t="s">
        <v>16</v>
      </c>
      <c r="J50">
        <v>0</v>
      </c>
      <c r="M50">
        <v>0</v>
      </c>
      <c r="N50">
        <v>0</v>
      </c>
      <c r="O50">
        <v>1.6</v>
      </c>
      <c r="P50">
        <v>1.3</v>
      </c>
      <c r="Q50">
        <v>1.7</v>
      </c>
      <c r="R50">
        <v>1.8</v>
      </c>
      <c r="S50">
        <v>2.6</v>
      </c>
      <c r="T50">
        <v>2.7</v>
      </c>
      <c r="U50">
        <v>1.1000000000000001</v>
      </c>
      <c r="V50">
        <v>1.7</v>
      </c>
      <c r="W50">
        <v>2.2000000000000002</v>
      </c>
      <c r="X50">
        <v>2.9</v>
      </c>
      <c r="Y50">
        <v>2.6</v>
      </c>
      <c r="Z50">
        <v>2.6</v>
      </c>
      <c r="AA50">
        <v>2.6</v>
      </c>
      <c r="AB50">
        <v>2.9</v>
      </c>
      <c r="AC50">
        <v>2.5</v>
      </c>
      <c r="AD50">
        <v>5.0999999999999996</v>
      </c>
      <c r="AE50">
        <v>2.2999999999999998</v>
      </c>
      <c r="AF50">
        <v>2.65</v>
      </c>
      <c r="AG50">
        <v>2.66</v>
      </c>
      <c r="AH50" s="12">
        <v>2.2999999999999998</v>
      </c>
      <c r="AJ50">
        <v>3.7</v>
      </c>
      <c r="AK50" s="75"/>
      <c r="AL50" s="75"/>
    </row>
    <row r="51" spans="1:38" x14ac:dyDescent="0.2">
      <c r="A51" t="s">
        <v>232</v>
      </c>
      <c r="B51" t="s">
        <v>231</v>
      </c>
      <c r="C51" t="s">
        <v>31</v>
      </c>
      <c r="D51" t="s">
        <v>284</v>
      </c>
      <c r="E51" t="s">
        <v>258</v>
      </c>
      <c r="F51" t="s">
        <v>15</v>
      </c>
      <c r="G51" t="s">
        <v>6</v>
      </c>
      <c r="H51" t="s">
        <v>16</v>
      </c>
      <c r="J51">
        <v>0.1</v>
      </c>
      <c r="P51">
        <v>0.6</v>
      </c>
      <c r="Q51">
        <v>0.3</v>
      </c>
      <c r="R51">
        <v>1.1000000000000001</v>
      </c>
      <c r="S51">
        <v>0.7</v>
      </c>
      <c r="T51">
        <v>0.2</v>
      </c>
      <c r="U51">
        <v>0.2</v>
      </c>
      <c r="V51">
        <v>0.8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1.8</v>
      </c>
      <c r="AD51">
        <v>2.5</v>
      </c>
      <c r="AE51">
        <v>3.1</v>
      </c>
      <c r="AF51">
        <v>1.94</v>
      </c>
      <c r="AG51">
        <v>2.58</v>
      </c>
      <c r="AH51" s="12">
        <v>2.4300000000000002</v>
      </c>
      <c r="AJ51">
        <v>2.8</v>
      </c>
      <c r="AK51" s="75"/>
      <c r="AL51" s="75"/>
    </row>
    <row r="52" spans="1:38" x14ac:dyDescent="0.2">
      <c r="A52" t="s">
        <v>232</v>
      </c>
      <c r="B52" t="s">
        <v>231</v>
      </c>
      <c r="C52" t="s">
        <v>34</v>
      </c>
      <c r="D52" t="s">
        <v>284</v>
      </c>
      <c r="E52" t="s">
        <v>258</v>
      </c>
      <c r="F52" t="s">
        <v>15</v>
      </c>
      <c r="G52" t="s">
        <v>6</v>
      </c>
      <c r="H52" t="s">
        <v>16</v>
      </c>
      <c r="J52">
        <v>0</v>
      </c>
      <c r="O52">
        <v>0</v>
      </c>
      <c r="P52">
        <v>0.4</v>
      </c>
      <c r="Q52">
        <v>4.3</v>
      </c>
      <c r="R52">
        <v>1.9</v>
      </c>
      <c r="S52">
        <v>1.2</v>
      </c>
      <c r="T52">
        <v>1.2</v>
      </c>
      <c r="U52">
        <v>1.1000000000000001</v>
      </c>
      <c r="V52">
        <v>2</v>
      </c>
      <c r="W52">
        <v>1.6</v>
      </c>
      <c r="X52">
        <v>2.9</v>
      </c>
      <c r="Y52">
        <v>3.4</v>
      </c>
      <c r="Z52">
        <v>2.8</v>
      </c>
      <c r="AA52">
        <v>3.1</v>
      </c>
      <c r="AB52">
        <v>4</v>
      </c>
      <c r="AC52">
        <v>6</v>
      </c>
      <c r="AD52">
        <v>4.4000000000000004</v>
      </c>
      <c r="AE52">
        <v>7.7</v>
      </c>
      <c r="AF52">
        <v>7.5</v>
      </c>
      <c r="AG52">
        <v>6.79</v>
      </c>
      <c r="AH52" s="12">
        <v>0.37</v>
      </c>
      <c r="AJ52">
        <v>6.1</v>
      </c>
      <c r="AK52" s="75"/>
      <c r="AL52" s="75"/>
    </row>
    <row r="53" spans="1:38" x14ac:dyDescent="0.2">
      <c r="A53" t="s">
        <v>232</v>
      </c>
      <c r="B53" t="s">
        <v>231</v>
      </c>
      <c r="C53" t="s">
        <v>37</v>
      </c>
      <c r="D53" t="s">
        <v>284</v>
      </c>
      <c r="E53" t="s">
        <v>258</v>
      </c>
      <c r="F53" t="s">
        <v>15</v>
      </c>
      <c r="G53" t="s">
        <v>6</v>
      </c>
      <c r="H53" t="s">
        <v>16</v>
      </c>
      <c r="J53">
        <v>184</v>
      </c>
      <c r="K53">
        <v>167.4</v>
      </c>
      <c r="L53">
        <v>0</v>
      </c>
      <c r="M53">
        <v>220</v>
      </c>
      <c r="N53">
        <v>219.1</v>
      </c>
      <c r="O53">
        <v>314.60000000000002</v>
      </c>
      <c r="P53">
        <v>400.8</v>
      </c>
      <c r="Q53">
        <v>304.2</v>
      </c>
      <c r="R53">
        <v>372.6</v>
      </c>
      <c r="S53">
        <v>483.2</v>
      </c>
      <c r="T53">
        <v>476</v>
      </c>
      <c r="U53">
        <v>902.7</v>
      </c>
      <c r="V53">
        <v>756</v>
      </c>
      <c r="W53">
        <v>716</v>
      </c>
      <c r="X53">
        <v>766</v>
      </c>
      <c r="Y53">
        <v>857.6</v>
      </c>
      <c r="Z53">
        <v>847.2</v>
      </c>
      <c r="AA53">
        <v>953.6</v>
      </c>
      <c r="AB53">
        <v>1151.4000000000001</v>
      </c>
      <c r="AC53">
        <v>1021.1</v>
      </c>
      <c r="AD53">
        <v>1415.5</v>
      </c>
      <c r="AE53">
        <v>1239</v>
      </c>
      <c r="AF53">
        <v>1046.4000000000001</v>
      </c>
      <c r="AG53">
        <v>1387.87</v>
      </c>
      <c r="AH53" s="12">
        <v>1189.25</v>
      </c>
      <c r="AJ53">
        <v>1327.3</v>
      </c>
      <c r="AK53" s="75"/>
      <c r="AL53" s="75"/>
    </row>
    <row r="54" spans="1:38" x14ac:dyDescent="0.2">
      <c r="A54" t="s">
        <v>232</v>
      </c>
      <c r="B54" t="s">
        <v>231</v>
      </c>
      <c r="C54" t="s">
        <v>46</v>
      </c>
      <c r="D54" t="s">
        <v>284</v>
      </c>
      <c r="E54" t="s">
        <v>258</v>
      </c>
      <c r="F54" t="s">
        <v>15</v>
      </c>
      <c r="G54" t="s">
        <v>6</v>
      </c>
      <c r="H54" t="s">
        <v>16</v>
      </c>
      <c r="J54">
        <v>17.399999999999999</v>
      </c>
      <c r="K54">
        <v>18.899999999999999</v>
      </c>
      <c r="L54">
        <v>28.4</v>
      </c>
      <c r="M54">
        <v>25.1</v>
      </c>
      <c r="N54">
        <v>19.899999999999999</v>
      </c>
      <c r="O54">
        <v>31.6</v>
      </c>
      <c r="P54">
        <v>28.8</v>
      </c>
      <c r="Q54">
        <v>25.2</v>
      </c>
      <c r="R54">
        <v>39.5</v>
      </c>
      <c r="S54">
        <v>45.6</v>
      </c>
      <c r="T54">
        <v>41.6</v>
      </c>
      <c r="U54">
        <v>58.7</v>
      </c>
      <c r="V54">
        <v>52.5</v>
      </c>
      <c r="W54">
        <v>52.6</v>
      </c>
      <c r="X54">
        <v>37.9</v>
      </c>
      <c r="Y54">
        <v>70.2</v>
      </c>
      <c r="Z54">
        <v>73.7</v>
      </c>
      <c r="AA54">
        <v>79.599999999999994</v>
      </c>
      <c r="AB54">
        <v>78.8</v>
      </c>
      <c r="AC54">
        <v>91.7</v>
      </c>
      <c r="AD54">
        <v>75.2</v>
      </c>
      <c r="AE54">
        <v>99.8</v>
      </c>
      <c r="AF54">
        <v>109.01</v>
      </c>
      <c r="AG54">
        <v>105.78</v>
      </c>
      <c r="AH54" s="12">
        <v>75.989999999999995</v>
      </c>
      <c r="AJ54">
        <v>87.5</v>
      </c>
      <c r="AK54" s="75"/>
      <c r="AL54" s="75"/>
    </row>
    <row r="55" spans="1:38" x14ac:dyDescent="0.2">
      <c r="A55" t="s">
        <v>232</v>
      </c>
      <c r="B55" t="s">
        <v>231</v>
      </c>
      <c r="C55" t="s">
        <v>48</v>
      </c>
      <c r="D55" t="s">
        <v>284</v>
      </c>
      <c r="E55" t="s">
        <v>258</v>
      </c>
      <c r="F55" t="s">
        <v>15</v>
      </c>
      <c r="G55" t="s">
        <v>6</v>
      </c>
      <c r="H55" t="s">
        <v>16</v>
      </c>
      <c r="J55">
        <v>14.6</v>
      </c>
      <c r="K55">
        <v>19.3</v>
      </c>
      <c r="L55">
        <v>20.100000000000001</v>
      </c>
      <c r="M55">
        <v>21.5</v>
      </c>
      <c r="O55">
        <v>19.8</v>
      </c>
      <c r="P55">
        <v>21.5</v>
      </c>
      <c r="Q55">
        <v>21.8</v>
      </c>
      <c r="R55">
        <v>30.7</v>
      </c>
      <c r="S55">
        <v>30.1</v>
      </c>
      <c r="T55">
        <v>25.4</v>
      </c>
      <c r="U55">
        <v>0</v>
      </c>
      <c r="V55">
        <v>97.7</v>
      </c>
      <c r="W55">
        <v>89.9</v>
      </c>
      <c r="X55">
        <v>109.2</v>
      </c>
      <c r="Y55">
        <v>124.6</v>
      </c>
      <c r="Z55">
        <v>152.1</v>
      </c>
      <c r="AA55">
        <v>160.5</v>
      </c>
      <c r="AB55">
        <v>206.2</v>
      </c>
      <c r="AC55">
        <v>206.2</v>
      </c>
      <c r="AD55">
        <v>209.7</v>
      </c>
      <c r="AE55">
        <v>241.5</v>
      </c>
      <c r="AF55">
        <v>217.4</v>
      </c>
      <c r="AG55">
        <v>285.5</v>
      </c>
      <c r="AH55" s="12">
        <v>176.65</v>
      </c>
      <c r="AJ55">
        <v>225.6</v>
      </c>
      <c r="AK55" s="75"/>
      <c r="AL55" s="75"/>
    </row>
    <row r="56" spans="1:38" x14ac:dyDescent="0.2">
      <c r="A56" t="s">
        <v>232</v>
      </c>
      <c r="B56" t="s">
        <v>231</v>
      </c>
      <c r="C56" t="s">
        <v>52</v>
      </c>
      <c r="D56" t="s">
        <v>284</v>
      </c>
      <c r="E56" t="s">
        <v>258</v>
      </c>
      <c r="F56" t="s">
        <v>15</v>
      </c>
      <c r="G56" t="s">
        <v>6</v>
      </c>
      <c r="H56" t="s">
        <v>16</v>
      </c>
      <c r="J56">
        <v>3.9</v>
      </c>
      <c r="L56">
        <v>3.4</v>
      </c>
      <c r="M56">
        <v>3.6</v>
      </c>
      <c r="O56">
        <v>3.4</v>
      </c>
      <c r="P56">
        <v>0</v>
      </c>
      <c r="Q56">
        <v>6.8</v>
      </c>
      <c r="R56">
        <v>3.7</v>
      </c>
      <c r="S56">
        <v>6.1</v>
      </c>
      <c r="T56">
        <v>4</v>
      </c>
      <c r="U56">
        <v>8.6</v>
      </c>
      <c r="V56">
        <v>7.6</v>
      </c>
      <c r="W56">
        <v>8</v>
      </c>
      <c r="X56">
        <v>12.4</v>
      </c>
      <c r="Y56">
        <v>9.4</v>
      </c>
      <c r="Z56">
        <v>10.3</v>
      </c>
      <c r="AA56">
        <v>10.199999999999999</v>
      </c>
      <c r="AB56">
        <v>15.8</v>
      </c>
      <c r="AC56">
        <v>10.7</v>
      </c>
      <c r="AD56">
        <v>14.2</v>
      </c>
      <c r="AE56">
        <v>14</v>
      </c>
      <c r="AF56">
        <v>21.75</v>
      </c>
      <c r="AG56">
        <v>23</v>
      </c>
      <c r="AH56" s="12">
        <v>12.6</v>
      </c>
      <c r="AJ56">
        <v>14.1</v>
      </c>
      <c r="AK56" s="75"/>
      <c r="AL56" s="75"/>
    </row>
    <row r="57" spans="1:38" x14ac:dyDescent="0.2">
      <c r="A57" t="s">
        <v>232</v>
      </c>
      <c r="B57" t="s">
        <v>231</v>
      </c>
      <c r="C57" t="s">
        <v>55</v>
      </c>
      <c r="D57" t="s">
        <v>284</v>
      </c>
      <c r="E57" t="s">
        <v>258</v>
      </c>
      <c r="F57" t="s">
        <v>15</v>
      </c>
      <c r="G57" t="s">
        <v>6</v>
      </c>
      <c r="H57" t="s">
        <v>16</v>
      </c>
      <c r="J57">
        <v>0</v>
      </c>
      <c r="M57">
        <v>5.9</v>
      </c>
      <c r="N57">
        <v>2.2000000000000002</v>
      </c>
      <c r="O57">
        <v>0</v>
      </c>
      <c r="P57">
        <v>12.4</v>
      </c>
      <c r="Q57">
        <v>16.2</v>
      </c>
      <c r="R57">
        <v>0</v>
      </c>
      <c r="S57">
        <v>9.5</v>
      </c>
      <c r="T57">
        <v>11.7</v>
      </c>
      <c r="U57">
        <v>7.2</v>
      </c>
      <c r="V57">
        <v>10.1</v>
      </c>
      <c r="W57">
        <v>4.5999999999999996</v>
      </c>
      <c r="X57">
        <v>3.6</v>
      </c>
      <c r="Y57">
        <v>6.8</v>
      </c>
      <c r="Z57">
        <v>16.2</v>
      </c>
      <c r="AA57">
        <v>15.8</v>
      </c>
      <c r="AB57">
        <v>14.4</v>
      </c>
      <c r="AC57">
        <v>13.3</v>
      </c>
      <c r="AD57">
        <v>11.7</v>
      </c>
      <c r="AE57">
        <v>22.1</v>
      </c>
      <c r="AF57">
        <v>14.26</v>
      </c>
      <c r="AG57">
        <v>14.9</v>
      </c>
      <c r="AH57" s="12">
        <v>12.19</v>
      </c>
      <c r="AJ57">
        <v>16.899999999999999</v>
      </c>
      <c r="AK57" s="75"/>
      <c r="AL57" s="75"/>
    </row>
    <row r="58" spans="1:38" x14ac:dyDescent="0.2">
      <c r="A58" t="s">
        <v>232</v>
      </c>
      <c r="B58" t="s">
        <v>231</v>
      </c>
      <c r="C58" t="s">
        <v>59</v>
      </c>
      <c r="D58" t="s">
        <v>284</v>
      </c>
      <c r="E58" t="s">
        <v>258</v>
      </c>
      <c r="F58" t="s">
        <v>15</v>
      </c>
      <c r="G58" t="s">
        <v>6</v>
      </c>
      <c r="H58" t="s">
        <v>16</v>
      </c>
      <c r="J58">
        <v>0</v>
      </c>
      <c r="N58">
        <v>0</v>
      </c>
      <c r="O58">
        <v>0</v>
      </c>
      <c r="P58">
        <v>0.1</v>
      </c>
      <c r="Q58">
        <v>0.1</v>
      </c>
      <c r="R58">
        <v>0.1</v>
      </c>
      <c r="S58">
        <v>0.2</v>
      </c>
      <c r="T58">
        <v>0.1</v>
      </c>
      <c r="U58">
        <v>0.2</v>
      </c>
      <c r="V58">
        <v>0.1</v>
      </c>
      <c r="W58">
        <v>0.1</v>
      </c>
      <c r="X58">
        <v>0.1</v>
      </c>
      <c r="Y58">
        <v>0.1</v>
      </c>
      <c r="Z58">
        <v>0.5</v>
      </c>
      <c r="AA58">
        <v>0.1</v>
      </c>
      <c r="AB58">
        <v>0</v>
      </c>
      <c r="AC58">
        <v>0</v>
      </c>
      <c r="AD58">
        <v>0.4</v>
      </c>
      <c r="AE58">
        <v>0.4</v>
      </c>
      <c r="AF58">
        <v>0.16</v>
      </c>
      <c r="AG58">
        <v>0.01</v>
      </c>
      <c r="AH58" s="12">
        <v>0.09</v>
      </c>
      <c r="AJ58">
        <v>0.4</v>
      </c>
      <c r="AK58" s="75"/>
      <c r="AL58" s="75"/>
    </row>
    <row r="59" spans="1:38" x14ac:dyDescent="0.2">
      <c r="A59" t="s">
        <v>232</v>
      </c>
      <c r="B59" t="s">
        <v>231</v>
      </c>
      <c r="C59" t="s">
        <v>60</v>
      </c>
      <c r="D59" t="s">
        <v>284</v>
      </c>
      <c r="E59" t="s">
        <v>258</v>
      </c>
      <c r="F59" t="s">
        <v>15</v>
      </c>
      <c r="G59" t="s">
        <v>6</v>
      </c>
      <c r="H59" t="s">
        <v>16</v>
      </c>
      <c r="J59">
        <v>9.5</v>
      </c>
      <c r="M59">
        <v>6.9</v>
      </c>
      <c r="N59">
        <v>0</v>
      </c>
      <c r="O59">
        <v>11.3</v>
      </c>
      <c r="P59">
        <v>21.8</v>
      </c>
      <c r="Q59">
        <v>10.7</v>
      </c>
      <c r="R59">
        <v>6.2</v>
      </c>
      <c r="S59">
        <v>6.7</v>
      </c>
      <c r="T59">
        <v>7.7</v>
      </c>
      <c r="U59">
        <v>17.899999999999999</v>
      </c>
      <c r="V59">
        <v>15.6</v>
      </c>
      <c r="W59">
        <v>0</v>
      </c>
      <c r="X59">
        <v>12</v>
      </c>
      <c r="Y59">
        <v>31.8</v>
      </c>
      <c r="Z59">
        <v>35</v>
      </c>
      <c r="AA59">
        <v>55.3</v>
      </c>
      <c r="AB59">
        <v>50</v>
      </c>
      <c r="AC59">
        <v>49.4</v>
      </c>
      <c r="AD59">
        <v>48.5</v>
      </c>
      <c r="AE59">
        <v>53.9</v>
      </c>
      <c r="AF59">
        <v>50.11</v>
      </c>
      <c r="AG59">
        <v>40.869999999999997</v>
      </c>
      <c r="AH59" s="12">
        <v>34.78</v>
      </c>
      <c r="AJ59">
        <v>51.2</v>
      </c>
      <c r="AK59" s="75"/>
      <c r="AL59" s="75"/>
    </row>
    <row r="60" spans="1:38" x14ac:dyDescent="0.2">
      <c r="A60" t="s">
        <v>232</v>
      </c>
      <c r="B60" t="s">
        <v>231</v>
      </c>
      <c r="C60" t="s">
        <v>61</v>
      </c>
      <c r="D60" t="s">
        <v>284</v>
      </c>
      <c r="E60" t="s">
        <v>258</v>
      </c>
      <c r="F60" t="s">
        <v>15</v>
      </c>
      <c r="G60" t="s">
        <v>6</v>
      </c>
      <c r="H60" t="s">
        <v>16</v>
      </c>
      <c r="J60">
        <v>6.5</v>
      </c>
      <c r="M60">
        <v>8.4</v>
      </c>
      <c r="N60">
        <v>5.4</v>
      </c>
      <c r="O60">
        <v>3.4</v>
      </c>
      <c r="P60">
        <v>8.3000000000000007</v>
      </c>
      <c r="Q60">
        <v>9.9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13.1</v>
      </c>
      <c r="Z60">
        <v>0</v>
      </c>
      <c r="AA60">
        <v>0</v>
      </c>
      <c r="AB60">
        <v>0</v>
      </c>
      <c r="AC60">
        <v>20.5</v>
      </c>
      <c r="AD60">
        <v>25.74</v>
      </c>
      <c r="AE60">
        <v>21.24</v>
      </c>
      <c r="AF60">
        <v>32.28</v>
      </c>
      <c r="AG60">
        <v>33.76</v>
      </c>
      <c r="AH60" s="12">
        <v>22.03</v>
      </c>
      <c r="AJ60">
        <v>23.49</v>
      </c>
      <c r="AK60" s="75"/>
      <c r="AL60" s="75"/>
    </row>
    <row r="61" spans="1:38" x14ac:dyDescent="0.2">
      <c r="A61" t="s">
        <v>232</v>
      </c>
      <c r="B61" t="s">
        <v>231</v>
      </c>
      <c r="C61" t="s">
        <v>63</v>
      </c>
      <c r="D61" t="s">
        <v>284</v>
      </c>
      <c r="E61" t="s">
        <v>258</v>
      </c>
      <c r="F61" t="s">
        <v>15</v>
      </c>
      <c r="G61" t="s">
        <v>6</v>
      </c>
      <c r="H61" t="s">
        <v>16</v>
      </c>
      <c r="J61">
        <v>4.4000000000000004</v>
      </c>
      <c r="M61">
        <v>6</v>
      </c>
      <c r="N61">
        <v>3.7</v>
      </c>
      <c r="O61">
        <v>2.4</v>
      </c>
      <c r="P61">
        <v>3.1</v>
      </c>
      <c r="Q61">
        <v>3.2</v>
      </c>
      <c r="R61">
        <v>5.9</v>
      </c>
      <c r="S61">
        <v>4.0999999999999996</v>
      </c>
      <c r="T61">
        <v>5.2</v>
      </c>
      <c r="U61">
        <v>8.6</v>
      </c>
      <c r="V61">
        <v>4.3</v>
      </c>
      <c r="W61">
        <v>6.5</v>
      </c>
      <c r="X61">
        <v>7.7</v>
      </c>
      <c r="Y61">
        <v>5.5</v>
      </c>
      <c r="Z61">
        <v>19.5</v>
      </c>
      <c r="AA61">
        <v>20.399999999999999</v>
      </c>
      <c r="AB61">
        <v>16.7</v>
      </c>
      <c r="AC61">
        <v>25.4</v>
      </c>
      <c r="AD61">
        <v>11.9</v>
      </c>
      <c r="AE61">
        <v>11.5</v>
      </c>
      <c r="AF61">
        <v>9.5500000000000007</v>
      </c>
      <c r="AG61">
        <v>9.32</v>
      </c>
      <c r="AH61" s="12">
        <v>8.08</v>
      </c>
      <c r="AJ61">
        <v>11.7</v>
      </c>
      <c r="AK61" s="75"/>
      <c r="AL61" s="75"/>
    </row>
    <row r="62" spans="1:38" x14ac:dyDescent="0.2">
      <c r="A62" t="s">
        <v>232</v>
      </c>
      <c r="B62" t="s">
        <v>231</v>
      </c>
      <c r="C62" t="s">
        <v>72</v>
      </c>
      <c r="D62" t="s">
        <v>284</v>
      </c>
      <c r="E62" t="s">
        <v>258</v>
      </c>
      <c r="F62" t="s">
        <v>15</v>
      </c>
      <c r="G62" t="s">
        <v>6</v>
      </c>
      <c r="H62" t="s">
        <v>16</v>
      </c>
      <c r="J62">
        <v>0.3</v>
      </c>
      <c r="N62">
        <v>0.3</v>
      </c>
      <c r="O62">
        <v>0.3</v>
      </c>
      <c r="P62">
        <v>0.4</v>
      </c>
      <c r="Q62">
        <v>0.2</v>
      </c>
      <c r="R62">
        <v>0.4</v>
      </c>
      <c r="S62">
        <v>0.4</v>
      </c>
      <c r="T62">
        <v>0.2</v>
      </c>
      <c r="U62">
        <v>0.2</v>
      </c>
      <c r="V62">
        <v>0</v>
      </c>
      <c r="W62">
        <v>0.2</v>
      </c>
      <c r="X62">
        <v>0.2</v>
      </c>
      <c r="Y62">
        <v>0.5</v>
      </c>
      <c r="Z62">
        <v>0.1</v>
      </c>
      <c r="AA62">
        <v>0.3</v>
      </c>
      <c r="AB62">
        <v>0.2</v>
      </c>
      <c r="AC62">
        <v>0.5</v>
      </c>
      <c r="AD62">
        <v>0.8</v>
      </c>
      <c r="AE62">
        <v>0.8</v>
      </c>
      <c r="AF62">
        <v>0.18</v>
      </c>
      <c r="AG62">
        <v>0.26</v>
      </c>
      <c r="AH62" s="12">
        <v>0.33</v>
      </c>
      <c r="AJ62">
        <v>0.8</v>
      </c>
      <c r="AK62" s="75"/>
      <c r="AL62" s="75"/>
    </row>
    <row r="63" spans="1:38" x14ac:dyDescent="0.2">
      <c r="A63" t="s">
        <v>232</v>
      </c>
      <c r="B63" t="s">
        <v>231</v>
      </c>
      <c r="C63" t="s">
        <v>73</v>
      </c>
      <c r="D63" t="s">
        <v>284</v>
      </c>
      <c r="E63" t="s">
        <v>258</v>
      </c>
      <c r="F63" t="s">
        <v>15</v>
      </c>
      <c r="G63" t="s">
        <v>6</v>
      </c>
      <c r="H63" t="s">
        <v>16</v>
      </c>
      <c r="J63">
        <v>0.1</v>
      </c>
      <c r="K63">
        <v>0</v>
      </c>
      <c r="L63">
        <v>0</v>
      </c>
      <c r="M63">
        <v>0</v>
      </c>
      <c r="N63">
        <v>0</v>
      </c>
      <c r="O63">
        <v>1.3</v>
      </c>
      <c r="P63">
        <v>1.5</v>
      </c>
      <c r="Q63">
        <v>1.1000000000000001</v>
      </c>
      <c r="R63">
        <v>1.1000000000000001</v>
      </c>
      <c r="S63">
        <v>2.1</v>
      </c>
      <c r="T63">
        <v>2.2000000000000002</v>
      </c>
      <c r="U63">
        <v>1.2</v>
      </c>
      <c r="V63">
        <v>3.8</v>
      </c>
      <c r="W63">
        <v>3.5</v>
      </c>
      <c r="X63">
        <v>2.2000000000000002</v>
      </c>
      <c r="Y63">
        <v>6.5</v>
      </c>
      <c r="Z63">
        <v>6.6</v>
      </c>
      <c r="AA63">
        <v>9.6999999999999993</v>
      </c>
      <c r="AB63">
        <v>6.2</v>
      </c>
      <c r="AC63">
        <v>10</v>
      </c>
      <c r="AD63">
        <v>9.4</v>
      </c>
      <c r="AE63">
        <v>7.2</v>
      </c>
      <c r="AF63">
        <v>9.9</v>
      </c>
      <c r="AG63">
        <v>8.68</v>
      </c>
      <c r="AH63" s="12">
        <v>11.28</v>
      </c>
      <c r="AJ63">
        <v>8.3000000000000007</v>
      </c>
      <c r="AK63" s="75"/>
      <c r="AL63" s="75"/>
    </row>
    <row r="64" spans="1:38" x14ac:dyDescent="0.2">
      <c r="A64" t="s">
        <v>232</v>
      </c>
      <c r="B64" t="s">
        <v>231</v>
      </c>
      <c r="C64" t="s">
        <v>76</v>
      </c>
      <c r="D64" t="s">
        <v>284</v>
      </c>
      <c r="E64" t="s">
        <v>258</v>
      </c>
      <c r="F64" t="s">
        <v>15</v>
      </c>
      <c r="G64" t="s">
        <v>6</v>
      </c>
      <c r="H64" t="s">
        <v>16</v>
      </c>
      <c r="J64">
        <v>0.2</v>
      </c>
      <c r="K64">
        <v>0.4</v>
      </c>
      <c r="L64">
        <v>0.4</v>
      </c>
      <c r="M64">
        <v>0.4</v>
      </c>
      <c r="P64">
        <v>0.2</v>
      </c>
      <c r="Q64" s="1">
        <v>0.5</v>
      </c>
      <c r="R64" s="1">
        <v>1.3</v>
      </c>
      <c r="S64" s="1">
        <v>1.5</v>
      </c>
      <c r="T64">
        <v>1</v>
      </c>
      <c r="U64" s="1">
        <v>0.9</v>
      </c>
      <c r="V64" s="1">
        <v>0.7</v>
      </c>
      <c r="W64">
        <v>1.3</v>
      </c>
      <c r="X64">
        <v>1.2</v>
      </c>
      <c r="Y64" s="1">
        <v>1</v>
      </c>
      <c r="Z64" s="1">
        <v>2.5</v>
      </c>
      <c r="AA64">
        <v>0.4</v>
      </c>
      <c r="AB64">
        <v>0.5</v>
      </c>
      <c r="AC64">
        <v>1.7</v>
      </c>
      <c r="AD64">
        <v>1.1000000000000001</v>
      </c>
      <c r="AE64">
        <v>2.4</v>
      </c>
      <c r="AF64">
        <v>2.41</v>
      </c>
      <c r="AG64">
        <v>1.36</v>
      </c>
      <c r="AH64" s="12">
        <v>0.96</v>
      </c>
      <c r="AJ64">
        <v>1.8</v>
      </c>
      <c r="AK64" s="75"/>
      <c r="AL64" s="75"/>
    </row>
    <row r="65" spans="1:38" x14ac:dyDescent="0.2">
      <c r="A65" t="s">
        <v>232</v>
      </c>
      <c r="B65" t="s">
        <v>231</v>
      </c>
      <c r="C65" t="s">
        <v>77</v>
      </c>
      <c r="D65" t="s">
        <v>284</v>
      </c>
      <c r="E65" t="s">
        <v>258</v>
      </c>
      <c r="F65" t="s">
        <v>15</v>
      </c>
      <c r="G65" t="s">
        <v>6</v>
      </c>
      <c r="H65" t="s">
        <v>16</v>
      </c>
      <c r="I65">
        <v>0</v>
      </c>
      <c r="J65">
        <v>0</v>
      </c>
      <c r="U65">
        <v>15</v>
      </c>
      <c r="V65">
        <v>15</v>
      </c>
      <c r="W65">
        <v>16.5</v>
      </c>
      <c r="X65">
        <v>3.6</v>
      </c>
      <c r="Y65">
        <v>8.1</v>
      </c>
      <c r="Z65">
        <v>4.0999999999999996</v>
      </c>
      <c r="AA65">
        <v>4.4000000000000004</v>
      </c>
      <c r="AB65">
        <v>0.4</v>
      </c>
      <c r="AC65">
        <v>1.4</v>
      </c>
      <c r="AD65">
        <v>3.85</v>
      </c>
      <c r="AE65">
        <v>3.41</v>
      </c>
      <c r="AF65">
        <v>4.24</v>
      </c>
      <c r="AG65">
        <v>5.15</v>
      </c>
      <c r="AH65" s="12">
        <v>1.95</v>
      </c>
      <c r="AJ65">
        <v>3.63</v>
      </c>
      <c r="AK65" s="75"/>
      <c r="AL65" s="75"/>
    </row>
    <row r="66" spans="1:38" x14ac:dyDescent="0.2">
      <c r="A66" t="s">
        <v>232</v>
      </c>
      <c r="B66" t="s">
        <v>231</v>
      </c>
      <c r="C66" t="s">
        <v>78</v>
      </c>
      <c r="D66" t="s">
        <v>284</v>
      </c>
      <c r="E66" t="s">
        <v>258</v>
      </c>
      <c r="F66" t="s">
        <v>15</v>
      </c>
      <c r="G66" t="s">
        <v>6</v>
      </c>
      <c r="H66" t="s">
        <v>16</v>
      </c>
      <c r="J66">
        <v>0.1</v>
      </c>
      <c r="P66">
        <v>1.8</v>
      </c>
      <c r="Q66">
        <v>1.3</v>
      </c>
      <c r="R66">
        <v>2.8</v>
      </c>
      <c r="S66">
        <v>4.3</v>
      </c>
      <c r="T66">
        <v>7.9</v>
      </c>
      <c r="U66">
        <v>6.3</v>
      </c>
      <c r="V66">
        <v>6.8</v>
      </c>
      <c r="W66">
        <v>12</v>
      </c>
      <c r="X66">
        <v>5.9</v>
      </c>
      <c r="Y66">
        <v>10.9</v>
      </c>
      <c r="Z66">
        <v>10</v>
      </c>
      <c r="AA66">
        <v>12.2</v>
      </c>
      <c r="AB66">
        <v>17.2</v>
      </c>
      <c r="AC66">
        <v>20.6</v>
      </c>
      <c r="AD66">
        <v>17.8</v>
      </c>
      <c r="AE66">
        <v>22</v>
      </c>
      <c r="AF66">
        <v>22.56</v>
      </c>
      <c r="AG66">
        <v>24.11</v>
      </c>
      <c r="AH66" s="12">
        <v>18.940000000000001</v>
      </c>
      <c r="AJ66">
        <v>19.899999999999999</v>
      </c>
      <c r="AK66" s="75"/>
      <c r="AL66" s="75"/>
    </row>
    <row r="67" spans="1:38" x14ac:dyDescent="0.2">
      <c r="A67" t="s">
        <v>232</v>
      </c>
      <c r="B67" t="s">
        <v>231</v>
      </c>
      <c r="C67" t="s">
        <v>82</v>
      </c>
      <c r="D67" t="s">
        <v>284</v>
      </c>
      <c r="E67" t="s">
        <v>258</v>
      </c>
      <c r="F67" t="s">
        <v>15</v>
      </c>
      <c r="G67" t="s">
        <v>6</v>
      </c>
      <c r="H67" t="s">
        <v>16</v>
      </c>
      <c r="J67">
        <v>7.8</v>
      </c>
      <c r="K67">
        <v>4.4000000000000004</v>
      </c>
      <c r="L67">
        <v>8.3000000000000007</v>
      </c>
      <c r="M67">
        <v>4.5</v>
      </c>
      <c r="N67">
        <v>34.1</v>
      </c>
      <c r="O67">
        <v>1.5</v>
      </c>
      <c r="P67">
        <v>3.9</v>
      </c>
      <c r="Q67">
        <v>4.3</v>
      </c>
      <c r="R67">
        <v>4.5999999999999996</v>
      </c>
      <c r="S67">
        <v>5.0999999999999996</v>
      </c>
      <c r="T67">
        <v>8.9</v>
      </c>
      <c r="U67">
        <v>6.6</v>
      </c>
      <c r="V67">
        <v>11.3</v>
      </c>
      <c r="W67">
        <v>6.3</v>
      </c>
      <c r="X67">
        <v>5.4</v>
      </c>
      <c r="Y67">
        <v>5.6</v>
      </c>
      <c r="Z67">
        <v>0</v>
      </c>
      <c r="AA67">
        <v>0.7</v>
      </c>
      <c r="AB67">
        <v>1.4</v>
      </c>
      <c r="AC67">
        <v>6.9</v>
      </c>
      <c r="AD67">
        <v>18.2</v>
      </c>
      <c r="AE67">
        <v>14.4</v>
      </c>
      <c r="AF67">
        <v>4.54</v>
      </c>
      <c r="AG67">
        <v>6.3</v>
      </c>
      <c r="AH67" s="12">
        <v>2.63</v>
      </c>
      <c r="AJ67">
        <v>16.3</v>
      </c>
      <c r="AK67" s="75"/>
      <c r="AL67" s="75"/>
    </row>
    <row r="68" spans="1:38" x14ac:dyDescent="0.2">
      <c r="A68" t="s">
        <v>232</v>
      </c>
      <c r="B68" t="s">
        <v>231</v>
      </c>
      <c r="C68" t="s">
        <v>100</v>
      </c>
      <c r="D68" t="s">
        <v>284</v>
      </c>
      <c r="E68" t="s">
        <v>258</v>
      </c>
      <c r="F68" t="s">
        <v>15</v>
      </c>
      <c r="G68" t="s">
        <v>6</v>
      </c>
      <c r="H68" t="s">
        <v>16</v>
      </c>
      <c r="J68">
        <v>137</v>
      </c>
      <c r="K68">
        <v>126.5</v>
      </c>
      <c r="L68">
        <v>107.3</v>
      </c>
      <c r="M68">
        <v>318</v>
      </c>
      <c r="N68">
        <v>325.8</v>
      </c>
      <c r="O68">
        <v>310.39999999999998</v>
      </c>
      <c r="P68">
        <v>312.5</v>
      </c>
      <c r="Q68">
        <v>347</v>
      </c>
      <c r="R68">
        <v>432.3</v>
      </c>
      <c r="S68">
        <v>474.2</v>
      </c>
      <c r="T68">
        <v>1134.3</v>
      </c>
      <c r="U68">
        <v>1860.2</v>
      </c>
      <c r="V68">
        <v>1172.4000000000001</v>
      </c>
      <c r="W68">
        <v>792.4</v>
      </c>
      <c r="X68">
        <v>728.3</v>
      </c>
      <c r="Y68">
        <v>1317.8</v>
      </c>
      <c r="Z68">
        <v>1179.3</v>
      </c>
      <c r="AA68">
        <v>1284.9000000000001</v>
      </c>
      <c r="AB68">
        <v>1424.7</v>
      </c>
      <c r="AC68">
        <v>1214.8</v>
      </c>
      <c r="AD68">
        <v>1125.9000000000001</v>
      </c>
      <c r="AE68">
        <v>1171.7</v>
      </c>
      <c r="AF68">
        <v>1083.4000000000001</v>
      </c>
      <c r="AG68">
        <v>1103.98</v>
      </c>
      <c r="AH68" s="12">
        <v>779.13</v>
      </c>
      <c r="AJ68">
        <v>1148.8</v>
      </c>
      <c r="AK68" s="75"/>
      <c r="AL68" s="75"/>
    </row>
    <row r="69" spans="1:38" x14ac:dyDescent="0.2">
      <c r="A69" t="s">
        <v>232</v>
      </c>
      <c r="B69" t="s">
        <v>231</v>
      </c>
      <c r="C69" t="s">
        <v>110</v>
      </c>
      <c r="D69" t="s">
        <v>284</v>
      </c>
      <c r="E69" t="s">
        <v>258</v>
      </c>
      <c r="F69" t="s">
        <v>15</v>
      </c>
      <c r="G69" t="s">
        <v>6</v>
      </c>
      <c r="H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1.1000000000000001</v>
      </c>
      <c r="Q69">
        <v>2.1</v>
      </c>
      <c r="R69">
        <v>3</v>
      </c>
      <c r="S69">
        <v>3.7</v>
      </c>
      <c r="T69">
        <v>3.4</v>
      </c>
      <c r="U69">
        <v>0</v>
      </c>
      <c r="V69">
        <v>2</v>
      </c>
      <c r="W69">
        <v>1.8</v>
      </c>
      <c r="X69">
        <v>2.2999999999999998</v>
      </c>
      <c r="Y69">
        <v>2.2000000000000002</v>
      </c>
      <c r="Z69">
        <v>3.4</v>
      </c>
      <c r="AA69">
        <v>0.9</v>
      </c>
      <c r="AB69">
        <v>2.8</v>
      </c>
      <c r="AC69">
        <v>3.9</v>
      </c>
      <c r="AD69">
        <v>6</v>
      </c>
      <c r="AE69">
        <v>7.5</v>
      </c>
      <c r="AF69">
        <v>5.41</v>
      </c>
      <c r="AG69">
        <v>11.87</v>
      </c>
      <c r="AH69" s="12">
        <v>3.56</v>
      </c>
      <c r="AJ69">
        <v>6.8</v>
      </c>
      <c r="AK69" s="75"/>
      <c r="AL69" s="75"/>
    </row>
    <row r="70" spans="1:38" x14ac:dyDescent="0.2">
      <c r="A70" t="s">
        <v>232</v>
      </c>
      <c r="B70" t="s">
        <v>231</v>
      </c>
      <c r="C70" t="s">
        <v>117</v>
      </c>
      <c r="D70" t="s">
        <v>284</v>
      </c>
      <c r="E70" t="s">
        <v>258</v>
      </c>
      <c r="F70" t="s">
        <v>15</v>
      </c>
      <c r="G70" t="s">
        <v>6</v>
      </c>
      <c r="H70" t="s">
        <v>16</v>
      </c>
      <c r="J70">
        <v>4.5999999999999996</v>
      </c>
      <c r="K70">
        <v>6</v>
      </c>
      <c r="L70">
        <v>16.100000000000001</v>
      </c>
      <c r="M70">
        <v>4.5999999999999996</v>
      </c>
      <c r="N70">
        <v>12.9</v>
      </c>
      <c r="O70">
        <v>13.6</v>
      </c>
      <c r="P70">
        <v>0.4</v>
      </c>
      <c r="Q70">
        <v>0.4</v>
      </c>
      <c r="R70">
        <v>12.7</v>
      </c>
      <c r="S70">
        <v>15.3</v>
      </c>
      <c r="T70">
        <v>12.5</v>
      </c>
      <c r="U70">
        <v>11.1</v>
      </c>
      <c r="V70">
        <v>12.3</v>
      </c>
      <c r="W70">
        <v>9.4</v>
      </c>
      <c r="X70">
        <v>16.2</v>
      </c>
      <c r="Y70">
        <v>17.8</v>
      </c>
      <c r="Z70">
        <v>20.5</v>
      </c>
      <c r="AA70">
        <v>21.1</v>
      </c>
      <c r="AB70">
        <v>15.1</v>
      </c>
      <c r="AC70">
        <v>28.7</v>
      </c>
      <c r="AD70">
        <v>25</v>
      </c>
      <c r="AE70">
        <v>24.6</v>
      </c>
      <c r="AF70">
        <v>23.89</v>
      </c>
      <c r="AG70">
        <v>32.770000000000003</v>
      </c>
      <c r="AH70" s="12">
        <v>21.37</v>
      </c>
      <c r="AJ70">
        <v>24.8</v>
      </c>
      <c r="AK70" s="75"/>
      <c r="AL70" s="75"/>
    </row>
    <row r="71" spans="1:38" x14ac:dyDescent="0.2">
      <c r="A71" t="s">
        <v>232</v>
      </c>
      <c r="B71" t="s">
        <v>231</v>
      </c>
      <c r="C71" t="s">
        <v>119</v>
      </c>
      <c r="D71" t="s">
        <v>284</v>
      </c>
      <c r="E71" t="s">
        <v>258</v>
      </c>
      <c r="F71" t="s">
        <v>15</v>
      </c>
      <c r="G71" t="s">
        <v>6</v>
      </c>
      <c r="H71" t="s">
        <v>16</v>
      </c>
      <c r="J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3.6</v>
      </c>
      <c r="S71">
        <v>0</v>
      </c>
      <c r="T71">
        <v>23.2</v>
      </c>
      <c r="U71">
        <v>21</v>
      </c>
      <c r="V71">
        <v>21</v>
      </c>
      <c r="W71">
        <v>5.7</v>
      </c>
      <c r="X71">
        <v>6.7</v>
      </c>
      <c r="Y71">
        <v>2.7</v>
      </c>
      <c r="Z71">
        <v>15.5</v>
      </c>
      <c r="AA71">
        <v>8.8000000000000007</v>
      </c>
      <c r="AB71">
        <v>14.7</v>
      </c>
      <c r="AC71">
        <v>11.7</v>
      </c>
      <c r="AD71">
        <v>15.1</v>
      </c>
      <c r="AE71">
        <v>20.9</v>
      </c>
      <c r="AF71">
        <v>16.82</v>
      </c>
      <c r="AG71">
        <v>29.33</v>
      </c>
      <c r="AH71" s="12">
        <v>16.46</v>
      </c>
      <c r="AJ71">
        <v>18</v>
      </c>
      <c r="AK71" s="75"/>
      <c r="AL71" s="75"/>
    </row>
    <row r="72" spans="1:38" x14ac:dyDescent="0.2">
      <c r="A72" t="s">
        <v>232</v>
      </c>
      <c r="B72" t="s">
        <v>231</v>
      </c>
      <c r="C72" t="s">
        <v>120</v>
      </c>
      <c r="D72" t="s">
        <v>284</v>
      </c>
      <c r="E72" t="s">
        <v>258</v>
      </c>
      <c r="F72" t="s">
        <v>15</v>
      </c>
      <c r="G72" t="s">
        <v>6</v>
      </c>
      <c r="H72" t="s">
        <v>16</v>
      </c>
      <c r="I72">
        <v>3.4</v>
      </c>
      <c r="J72">
        <v>10.6</v>
      </c>
      <c r="K72">
        <v>6.4</v>
      </c>
      <c r="L72">
        <v>7</v>
      </c>
      <c r="M72">
        <v>8.6</v>
      </c>
      <c r="N72">
        <v>0</v>
      </c>
      <c r="O72">
        <v>0</v>
      </c>
      <c r="P72">
        <v>11.2</v>
      </c>
      <c r="Q72">
        <v>4.4000000000000004</v>
      </c>
      <c r="R72">
        <v>11.4</v>
      </c>
      <c r="S72">
        <v>0.8</v>
      </c>
      <c r="T72">
        <v>0.5</v>
      </c>
      <c r="U72">
        <v>8.6999999999999993</v>
      </c>
      <c r="V72">
        <v>0</v>
      </c>
      <c r="W72">
        <v>7</v>
      </c>
      <c r="X72">
        <v>12.7</v>
      </c>
      <c r="Y72">
        <v>14.9</v>
      </c>
      <c r="Z72">
        <v>21.7</v>
      </c>
      <c r="AA72">
        <v>12.3</v>
      </c>
      <c r="AB72">
        <v>43.4</v>
      </c>
      <c r="AC72">
        <v>28</v>
      </c>
      <c r="AD72">
        <v>27.3</v>
      </c>
      <c r="AE72">
        <v>26.45</v>
      </c>
      <c r="AF72">
        <v>32.5</v>
      </c>
      <c r="AG72">
        <v>26.98</v>
      </c>
      <c r="AH72" s="12">
        <v>25.81</v>
      </c>
      <c r="AJ72">
        <v>26.88</v>
      </c>
      <c r="AK72" s="75"/>
      <c r="AL72" s="75"/>
    </row>
    <row r="73" spans="1:38" x14ac:dyDescent="0.2">
      <c r="A73" t="s">
        <v>232</v>
      </c>
      <c r="B73" t="s">
        <v>231</v>
      </c>
      <c r="C73" t="s">
        <v>127</v>
      </c>
      <c r="D73" t="s">
        <v>284</v>
      </c>
      <c r="E73" t="s">
        <v>258</v>
      </c>
      <c r="F73" t="s">
        <v>15</v>
      </c>
      <c r="G73" t="s">
        <v>6</v>
      </c>
      <c r="H73" t="s">
        <v>16</v>
      </c>
      <c r="J73">
        <v>0.1</v>
      </c>
      <c r="M73">
        <v>0.2</v>
      </c>
      <c r="N73">
        <v>0.2</v>
      </c>
      <c r="O73">
        <v>0.1</v>
      </c>
      <c r="P73">
        <v>0.2</v>
      </c>
      <c r="Q73">
        <v>0.2</v>
      </c>
      <c r="R73">
        <v>0.1</v>
      </c>
      <c r="S73">
        <v>0.1</v>
      </c>
      <c r="T73">
        <v>0.1</v>
      </c>
      <c r="U73">
        <v>0.5</v>
      </c>
      <c r="V73">
        <v>0.6</v>
      </c>
      <c r="W73">
        <v>0.7</v>
      </c>
      <c r="X73">
        <v>0.4</v>
      </c>
      <c r="Y73">
        <v>0.5</v>
      </c>
      <c r="Z73">
        <v>0.2</v>
      </c>
      <c r="AA73">
        <v>0.5</v>
      </c>
      <c r="AB73">
        <v>0.5</v>
      </c>
      <c r="AC73">
        <v>0.4</v>
      </c>
      <c r="AD73">
        <v>0.4</v>
      </c>
      <c r="AE73">
        <v>0.6</v>
      </c>
      <c r="AF73">
        <v>0.49</v>
      </c>
      <c r="AG73">
        <v>0.38</v>
      </c>
      <c r="AH73" s="12">
        <v>0.32</v>
      </c>
      <c r="AJ73">
        <v>0.5</v>
      </c>
      <c r="AK73" s="75"/>
      <c r="AL73" s="75"/>
    </row>
    <row r="74" spans="1:38" x14ac:dyDescent="0.2">
      <c r="A74" t="s">
        <v>232</v>
      </c>
      <c r="B74" t="s">
        <v>231</v>
      </c>
      <c r="C74" t="s">
        <v>128</v>
      </c>
      <c r="D74" t="s">
        <v>284</v>
      </c>
      <c r="E74" t="s">
        <v>258</v>
      </c>
      <c r="F74" t="s">
        <v>15</v>
      </c>
      <c r="G74" t="s">
        <v>6</v>
      </c>
      <c r="H74" t="s">
        <v>16</v>
      </c>
      <c r="J74">
        <v>0</v>
      </c>
      <c r="N74">
        <v>0</v>
      </c>
      <c r="O74">
        <v>0</v>
      </c>
      <c r="P74">
        <v>0</v>
      </c>
      <c r="Q74">
        <v>0.3</v>
      </c>
      <c r="R74">
        <v>0.3</v>
      </c>
      <c r="S74">
        <v>0.5</v>
      </c>
      <c r="T74">
        <v>0.6</v>
      </c>
      <c r="U74">
        <v>0.8</v>
      </c>
      <c r="V74">
        <v>0.3</v>
      </c>
      <c r="W74">
        <v>0.1</v>
      </c>
      <c r="X74">
        <v>0</v>
      </c>
      <c r="Y74">
        <v>0.1</v>
      </c>
      <c r="Z74">
        <v>0</v>
      </c>
      <c r="AA74">
        <v>0.1</v>
      </c>
      <c r="AB74">
        <v>0</v>
      </c>
      <c r="AC74">
        <v>0.1</v>
      </c>
      <c r="AD74">
        <v>1.37</v>
      </c>
      <c r="AE74">
        <v>0.81</v>
      </c>
      <c r="AF74">
        <v>1.07</v>
      </c>
      <c r="AG74">
        <v>0.75</v>
      </c>
      <c r="AH74" s="12">
        <v>0.56999999999999995</v>
      </c>
      <c r="AJ74">
        <v>1.0900000000000001</v>
      </c>
      <c r="AK74" s="75"/>
      <c r="AL74" s="75"/>
    </row>
    <row r="75" spans="1:38" x14ac:dyDescent="0.2">
      <c r="A75" t="s">
        <v>232</v>
      </c>
      <c r="B75" t="s">
        <v>231</v>
      </c>
      <c r="C75" t="s">
        <v>129</v>
      </c>
      <c r="D75" t="s">
        <v>284</v>
      </c>
      <c r="E75" t="s">
        <v>258</v>
      </c>
      <c r="F75" t="s">
        <v>15</v>
      </c>
      <c r="G75" t="s">
        <v>6</v>
      </c>
      <c r="H75" t="s">
        <v>16</v>
      </c>
      <c r="J75">
        <v>0.1</v>
      </c>
      <c r="P75">
        <v>0.2</v>
      </c>
      <c r="Q75">
        <v>0</v>
      </c>
      <c r="R75">
        <v>0.1</v>
      </c>
      <c r="S75">
        <v>0.2</v>
      </c>
      <c r="T75">
        <v>0.5</v>
      </c>
      <c r="U75">
        <v>0</v>
      </c>
      <c r="V75">
        <v>0</v>
      </c>
      <c r="W75">
        <v>0.4</v>
      </c>
      <c r="X75">
        <v>0.3</v>
      </c>
      <c r="Y75">
        <v>0.8</v>
      </c>
      <c r="Z75">
        <v>0.5</v>
      </c>
      <c r="AA75">
        <v>1.1000000000000001</v>
      </c>
      <c r="AB75">
        <v>0</v>
      </c>
      <c r="AC75">
        <v>0.1</v>
      </c>
      <c r="AD75">
        <v>0.4</v>
      </c>
      <c r="AE75">
        <v>0.2</v>
      </c>
      <c r="AF75">
        <v>0.3</v>
      </c>
      <c r="AG75">
        <v>0.28000000000000003</v>
      </c>
      <c r="AH75" s="12">
        <v>0.18</v>
      </c>
      <c r="AJ75">
        <v>0.3</v>
      </c>
      <c r="AK75" s="75"/>
      <c r="AL75" s="75"/>
    </row>
    <row r="76" spans="1:38" x14ac:dyDescent="0.2">
      <c r="A76" t="s">
        <v>232</v>
      </c>
      <c r="B76" t="s">
        <v>231</v>
      </c>
      <c r="C76" t="s">
        <v>142</v>
      </c>
      <c r="D76" t="s">
        <v>284</v>
      </c>
      <c r="E76" t="s">
        <v>258</v>
      </c>
      <c r="F76" t="s">
        <v>15</v>
      </c>
      <c r="G76" t="s">
        <v>6</v>
      </c>
      <c r="H76" t="s">
        <v>16</v>
      </c>
      <c r="I76">
        <v>2.5</v>
      </c>
      <c r="J76">
        <v>2.5</v>
      </c>
      <c r="L76">
        <v>3.3</v>
      </c>
      <c r="P76">
        <v>5</v>
      </c>
      <c r="Q76">
        <v>5</v>
      </c>
      <c r="R76">
        <v>5</v>
      </c>
      <c r="S76">
        <v>5</v>
      </c>
      <c r="T76">
        <v>5</v>
      </c>
      <c r="U76">
        <v>5</v>
      </c>
      <c r="V76">
        <v>5</v>
      </c>
      <c r="W76">
        <v>5</v>
      </c>
      <c r="X76">
        <v>0.1</v>
      </c>
      <c r="Y76">
        <v>0.4</v>
      </c>
      <c r="Z76">
        <v>1</v>
      </c>
      <c r="AA76">
        <v>1.3</v>
      </c>
      <c r="AB76">
        <v>2.6</v>
      </c>
      <c r="AC76">
        <v>0.7</v>
      </c>
      <c r="AD76">
        <v>2.7</v>
      </c>
      <c r="AE76">
        <v>1.3</v>
      </c>
      <c r="AF76">
        <v>4.01</v>
      </c>
      <c r="AG76">
        <v>1.51</v>
      </c>
      <c r="AH76" s="12">
        <v>1.24</v>
      </c>
      <c r="AJ76">
        <v>2</v>
      </c>
      <c r="AK76" s="75"/>
      <c r="AL76" s="75"/>
    </row>
    <row r="77" spans="1:38" x14ac:dyDescent="0.2">
      <c r="A77" t="s">
        <v>232</v>
      </c>
      <c r="B77" t="s">
        <v>231</v>
      </c>
      <c r="C77" t="s">
        <v>149</v>
      </c>
      <c r="D77" t="s">
        <v>284</v>
      </c>
      <c r="E77" t="s">
        <v>258</v>
      </c>
      <c r="F77" t="s">
        <v>15</v>
      </c>
      <c r="G77" t="s">
        <v>6</v>
      </c>
      <c r="H77" t="s">
        <v>16</v>
      </c>
      <c r="J77">
        <v>1.2</v>
      </c>
      <c r="L77">
        <v>0</v>
      </c>
      <c r="M77">
        <v>0</v>
      </c>
      <c r="N77">
        <v>0</v>
      </c>
      <c r="O77">
        <v>3</v>
      </c>
      <c r="P77">
        <v>4.0999999999999996</v>
      </c>
      <c r="Q77">
        <v>6.7</v>
      </c>
      <c r="R77">
        <v>6.9</v>
      </c>
      <c r="S77">
        <v>7.9</v>
      </c>
      <c r="T77">
        <v>10.4</v>
      </c>
      <c r="U77">
        <v>7</v>
      </c>
      <c r="V77">
        <v>10.3</v>
      </c>
      <c r="W77">
        <v>28.2</v>
      </c>
      <c r="X77">
        <v>11.5</v>
      </c>
      <c r="Y77">
        <v>19.7</v>
      </c>
      <c r="Z77">
        <v>33.700000000000003</v>
      </c>
      <c r="AA77">
        <v>69.7</v>
      </c>
      <c r="AB77">
        <v>45.4</v>
      </c>
      <c r="AC77">
        <v>56.4</v>
      </c>
      <c r="AD77">
        <v>38</v>
      </c>
      <c r="AE77">
        <v>53.9</v>
      </c>
      <c r="AF77">
        <v>34.24</v>
      </c>
      <c r="AG77">
        <v>88.5</v>
      </c>
      <c r="AH77" s="12">
        <v>39.5</v>
      </c>
      <c r="AJ77">
        <v>46</v>
      </c>
      <c r="AK77" s="75"/>
      <c r="AL77" s="75"/>
    </row>
    <row r="78" spans="1:38" x14ac:dyDescent="0.2">
      <c r="A78" t="s">
        <v>232</v>
      </c>
      <c r="B78" t="s">
        <v>231</v>
      </c>
      <c r="C78" t="s">
        <v>157</v>
      </c>
      <c r="D78" t="s">
        <v>284</v>
      </c>
      <c r="E78" t="s">
        <v>258</v>
      </c>
      <c r="F78" t="s">
        <v>15</v>
      </c>
      <c r="G78" t="s">
        <v>6</v>
      </c>
      <c r="H78" t="s">
        <v>16</v>
      </c>
      <c r="J78">
        <v>8.3000000000000007</v>
      </c>
      <c r="L78">
        <v>8.3000000000000007</v>
      </c>
      <c r="M78">
        <v>4.8</v>
      </c>
      <c r="N78">
        <v>7.6</v>
      </c>
      <c r="O78">
        <v>8.5</v>
      </c>
      <c r="P78">
        <v>2.2999999999999998</v>
      </c>
      <c r="Q78">
        <v>11.9</v>
      </c>
      <c r="R78">
        <v>13.6</v>
      </c>
      <c r="S78">
        <v>13.3</v>
      </c>
      <c r="T78">
        <v>9.8000000000000007</v>
      </c>
      <c r="U78">
        <v>10.1</v>
      </c>
      <c r="V78">
        <v>11.6</v>
      </c>
      <c r="W78">
        <v>7.6</v>
      </c>
      <c r="X78">
        <v>9</v>
      </c>
      <c r="Y78">
        <v>13</v>
      </c>
      <c r="Z78">
        <v>12.9</v>
      </c>
      <c r="AA78">
        <v>15.7</v>
      </c>
      <c r="AB78">
        <v>18</v>
      </c>
      <c r="AC78">
        <v>19.100000000000001</v>
      </c>
      <c r="AD78">
        <v>22</v>
      </c>
      <c r="AE78">
        <v>24.7</v>
      </c>
      <c r="AF78">
        <v>17.62</v>
      </c>
      <c r="AG78">
        <v>28.05</v>
      </c>
      <c r="AH78" s="12">
        <v>15.47</v>
      </c>
      <c r="AJ78">
        <v>23.4</v>
      </c>
      <c r="AK78" s="75"/>
      <c r="AL78" s="75"/>
    </row>
    <row r="79" spans="1:38" x14ac:dyDescent="0.2">
      <c r="A79" t="s">
        <v>232</v>
      </c>
      <c r="B79" t="s">
        <v>231</v>
      </c>
      <c r="C79" t="s">
        <v>159</v>
      </c>
      <c r="D79" t="s">
        <v>284</v>
      </c>
      <c r="E79" t="s">
        <v>258</v>
      </c>
      <c r="F79" t="s">
        <v>15</v>
      </c>
      <c r="G79" t="s">
        <v>6</v>
      </c>
      <c r="H79" t="s">
        <v>16</v>
      </c>
      <c r="J79">
        <v>74.3</v>
      </c>
      <c r="K79">
        <v>78.099999999999994</v>
      </c>
      <c r="L79">
        <v>94.6</v>
      </c>
      <c r="M79">
        <v>100</v>
      </c>
      <c r="N79">
        <v>102.1</v>
      </c>
      <c r="O79">
        <v>77.900000000000006</v>
      </c>
      <c r="P79">
        <v>93.5</v>
      </c>
      <c r="Q79">
        <v>75.400000000000006</v>
      </c>
      <c r="R79">
        <v>112.1</v>
      </c>
      <c r="S79">
        <v>66.7</v>
      </c>
      <c r="T79">
        <v>69.5</v>
      </c>
      <c r="U79">
        <v>192.2</v>
      </c>
      <c r="V79">
        <v>242.4</v>
      </c>
      <c r="W79">
        <v>98.5</v>
      </c>
      <c r="X79">
        <v>75.3</v>
      </c>
      <c r="Y79">
        <v>229.6</v>
      </c>
      <c r="Z79">
        <v>102.5</v>
      </c>
      <c r="AA79">
        <v>124.9</v>
      </c>
      <c r="AB79">
        <v>260.39999999999998</v>
      </c>
      <c r="AC79">
        <v>148.5</v>
      </c>
      <c r="AD79">
        <v>216.2</v>
      </c>
      <c r="AE79">
        <v>197.7</v>
      </c>
      <c r="AF79">
        <v>165.07</v>
      </c>
      <c r="AG79">
        <v>246.14</v>
      </c>
      <c r="AH79" s="12">
        <v>139.88999999999999</v>
      </c>
      <c r="AJ79">
        <v>207</v>
      </c>
      <c r="AK79" s="75"/>
      <c r="AL79" s="75"/>
    </row>
    <row r="80" spans="1:38" x14ac:dyDescent="0.2">
      <c r="A80" t="s">
        <v>232</v>
      </c>
      <c r="B80" t="s">
        <v>231</v>
      </c>
      <c r="C80" t="s">
        <v>24</v>
      </c>
      <c r="D80" t="s">
        <v>284</v>
      </c>
      <c r="E80" t="s">
        <v>258</v>
      </c>
      <c r="F80" t="s">
        <v>15</v>
      </c>
      <c r="G80" t="s">
        <v>6</v>
      </c>
      <c r="H80" t="s">
        <v>16</v>
      </c>
      <c r="I80">
        <v>2.2000000000000002</v>
      </c>
      <c r="J80">
        <v>2.2000000000000002</v>
      </c>
      <c r="K80">
        <v>2.2000000000000002</v>
      </c>
      <c r="L80">
        <v>2.2000000000000002</v>
      </c>
      <c r="M80">
        <v>2.2000000000000002</v>
      </c>
      <c r="N80">
        <v>2.2000000000000002</v>
      </c>
      <c r="O80">
        <v>0</v>
      </c>
      <c r="P80">
        <v>0</v>
      </c>
      <c r="Q80">
        <v>0</v>
      </c>
      <c r="R80">
        <v>0</v>
      </c>
      <c r="S80">
        <v>1.2</v>
      </c>
      <c r="T80">
        <v>0.4</v>
      </c>
      <c r="U80">
        <v>0.1</v>
      </c>
      <c r="V80">
        <v>0.2</v>
      </c>
      <c r="W80">
        <v>0.3</v>
      </c>
      <c r="X80">
        <v>0.2</v>
      </c>
      <c r="Y80">
        <v>0.7</v>
      </c>
      <c r="Z80">
        <v>0.6</v>
      </c>
      <c r="AA80">
        <v>0.5</v>
      </c>
      <c r="AB80">
        <v>0.9</v>
      </c>
      <c r="AC80">
        <v>0.2</v>
      </c>
      <c r="AD80">
        <v>0.5</v>
      </c>
      <c r="AE80">
        <v>0.1</v>
      </c>
      <c r="AF80">
        <v>0.38</v>
      </c>
      <c r="AG80">
        <v>0.11</v>
      </c>
      <c r="AH80" s="12">
        <v>0.22</v>
      </c>
      <c r="AJ80">
        <v>0.3</v>
      </c>
      <c r="AK80" s="75"/>
      <c r="AL80" s="75"/>
    </row>
    <row r="81" spans="1:38" x14ac:dyDescent="0.2">
      <c r="A81" t="s">
        <v>232</v>
      </c>
      <c r="B81" t="s">
        <v>231</v>
      </c>
      <c r="C81" t="s">
        <v>22</v>
      </c>
      <c r="D81" t="s">
        <v>285</v>
      </c>
      <c r="E81" t="s">
        <v>258</v>
      </c>
      <c r="F81" t="s">
        <v>15</v>
      </c>
      <c r="G81" t="s">
        <v>6</v>
      </c>
      <c r="H81" t="s">
        <v>16</v>
      </c>
      <c r="J81">
        <v>0</v>
      </c>
      <c r="N81">
        <v>4.7</v>
      </c>
      <c r="O81">
        <v>5.8</v>
      </c>
      <c r="P81">
        <v>5.4</v>
      </c>
      <c r="Q81">
        <v>6.6</v>
      </c>
      <c r="R81">
        <v>6.6</v>
      </c>
      <c r="S81">
        <v>6.6</v>
      </c>
      <c r="T81">
        <v>6.6</v>
      </c>
      <c r="U81">
        <v>6.6</v>
      </c>
      <c r="V81">
        <v>6.6</v>
      </c>
      <c r="W81">
        <v>6.6</v>
      </c>
      <c r="X81">
        <v>6.6</v>
      </c>
      <c r="Y81">
        <v>6.6</v>
      </c>
      <c r="Z81">
        <v>6.6</v>
      </c>
      <c r="AA81">
        <v>36.200000000000003</v>
      </c>
      <c r="AB81">
        <v>43</v>
      </c>
      <c r="AC81">
        <v>48.8</v>
      </c>
      <c r="AD81">
        <v>60.35</v>
      </c>
      <c r="AE81">
        <v>63.88</v>
      </c>
      <c r="AF81">
        <v>67.319999999999993</v>
      </c>
      <c r="AG81">
        <v>56.56</v>
      </c>
      <c r="AH81" s="12">
        <v>51.07</v>
      </c>
      <c r="AJ81">
        <v>62.12</v>
      </c>
      <c r="AK81" s="75"/>
      <c r="AL81" s="75"/>
    </row>
    <row r="82" spans="1:38" x14ac:dyDescent="0.2">
      <c r="A82" t="s">
        <v>232</v>
      </c>
      <c r="B82" t="s">
        <v>231</v>
      </c>
      <c r="C82" t="s">
        <v>28</v>
      </c>
      <c r="D82" t="s">
        <v>285</v>
      </c>
      <c r="E82" t="s">
        <v>258</v>
      </c>
      <c r="F82" t="s">
        <v>15</v>
      </c>
      <c r="G82" t="s">
        <v>6</v>
      </c>
      <c r="H82" t="s">
        <v>16</v>
      </c>
      <c r="J82">
        <v>11.2</v>
      </c>
      <c r="K82">
        <v>11.6</v>
      </c>
      <c r="L82">
        <v>13.1</v>
      </c>
      <c r="M82">
        <v>11.8</v>
      </c>
      <c r="N82">
        <v>12.5</v>
      </c>
      <c r="O82">
        <v>14.5</v>
      </c>
      <c r="P82">
        <v>16.399999999999999</v>
      </c>
      <c r="Q82">
        <v>21.3</v>
      </c>
      <c r="R82">
        <v>22</v>
      </c>
      <c r="S82">
        <v>22</v>
      </c>
      <c r="T82">
        <v>17.3</v>
      </c>
      <c r="U82">
        <v>38.5</v>
      </c>
      <c r="V82">
        <v>35.200000000000003</v>
      </c>
      <c r="W82">
        <v>40.9</v>
      </c>
      <c r="X82">
        <v>33.9</v>
      </c>
      <c r="Y82">
        <v>19.8</v>
      </c>
      <c r="Z82">
        <v>27</v>
      </c>
      <c r="AA82">
        <v>28.7</v>
      </c>
      <c r="AB82">
        <v>28.7</v>
      </c>
      <c r="AC82">
        <v>38.799999999999997</v>
      </c>
      <c r="AD82">
        <v>45.1</v>
      </c>
      <c r="AE82">
        <v>58.7</v>
      </c>
      <c r="AF82">
        <v>57.32</v>
      </c>
      <c r="AG82">
        <v>75.59</v>
      </c>
      <c r="AH82" s="12">
        <v>49.6</v>
      </c>
      <c r="AJ82">
        <v>51.9</v>
      </c>
      <c r="AK82" s="75"/>
      <c r="AL82" s="75"/>
    </row>
    <row r="83" spans="1:38" x14ac:dyDescent="0.2">
      <c r="A83" t="s">
        <v>232</v>
      </c>
      <c r="B83" t="s">
        <v>231</v>
      </c>
      <c r="C83" t="s">
        <v>62</v>
      </c>
      <c r="D83" t="s">
        <v>285</v>
      </c>
      <c r="E83" t="s">
        <v>258</v>
      </c>
      <c r="F83" t="s">
        <v>15</v>
      </c>
      <c r="G83" t="s">
        <v>6</v>
      </c>
      <c r="H83" t="s">
        <v>16</v>
      </c>
      <c r="J83">
        <v>0</v>
      </c>
      <c r="K83">
        <v>22</v>
      </c>
      <c r="L83">
        <v>2.8</v>
      </c>
      <c r="N83">
        <v>11</v>
      </c>
      <c r="O83">
        <v>11</v>
      </c>
      <c r="P83">
        <v>0</v>
      </c>
      <c r="Q83">
        <v>59.7</v>
      </c>
      <c r="R83">
        <v>66</v>
      </c>
      <c r="S83">
        <v>88</v>
      </c>
      <c r="T83">
        <v>99</v>
      </c>
      <c r="U83">
        <v>151.80000000000001</v>
      </c>
      <c r="V83">
        <v>121.5</v>
      </c>
      <c r="W83">
        <v>120.1</v>
      </c>
      <c r="X83">
        <v>111.5</v>
      </c>
      <c r="Y83">
        <v>155</v>
      </c>
      <c r="Z83">
        <v>173.5</v>
      </c>
      <c r="AA83">
        <v>256</v>
      </c>
      <c r="AB83">
        <v>433.2</v>
      </c>
      <c r="AC83">
        <v>352.4</v>
      </c>
      <c r="AD83">
        <v>396.6</v>
      </c>
      <c r="AE83">
        <v>375.9</v>
      </c>
      <c r="AF83">
        <v>355.58</v>
      </c>
      <c r="AG83">
        <v>513.78</v>
      </c>
      <c r="AH83" s="12">
        <v>297</v>
      </c>
      <c r="AJ83">
        <v>386.3</v>
      </c>
      <c r="AK83" s="75"/>
      <c r="AL83" s="75"/>
    </row>
    <row r="84" spans="1:38" x14ac:dyDescent="0.2">
      <c r="A84" t="s">
        <v>232</v>
      </c>
      <c r="B84" t="s">
        <v>231</v>
      </c>
      <c r="C84" t="s">
        <v>81</v>
      </c>
      <c r="D84" t="s">
        <v>285</v>
      </c>
      <c r="E84" t="s">
        <v>258</v>
      </c>
      <c r="F84" t="s">
        <v>15</v>
      </c>
      <c r="G84" t="s">
        <v>6</v>
      </c>
      <c r="H84" t="s">
        <v>16</v>
      </c>
      <c r="J84">
        <v>42.5</v>
      </c>
      <c r="K84">
        <v>23.9</v>
      </c>
      <c r="L84">
        <v>5.5</v>
      </c>
      <c r="M84">
        <v>5.8</v>
      </c>
      <c r="N84">
        <v>8.5</v>
      </c>
      <c r="O84">
        <v>4.7</v>
      </c>
      <c r="P84">
        <v>13.2</v>
      </c>
      <c r="Q84">
        <v>11</v>
      </c>
      <c r="R84">
        <v>19.3</v>
      </c>
      <c r="S84">
        <v>20.399999999999999</v>
      </c>
      <c r="T84">
        <v>13.8</v>
      </c>
      <c r="U84">
        <v>33.6</v>
      </c>
      <c r="V84">
        <v>91</v>
      </c>
      <c r="W84">
        <v>153.69999999999999</v>
      </c>
      <c r="X84">
        <v>94.4</v>
      </c>
      <c r="Y84">
        <v>153.1</v>
      </c>
      <c r="Z84">
        <v>192.9</v>
      </c>
      <c r="AA84">
        <v>166.5</v>
      </c>
      <c r="AB84">
        <v>191.4</v>
      </c>
      <c r="AC84">
        <v>262.89999999999998</v>
      </c>
      <c r="AD84">
        <v>362.1</v>
      </c>
      <c r="AE84">
        <v>398.8</v>
      </c>
      <c r="AF84">
        <v>376.88</v>
      </c>
      <c r="AG84">
        <v>376.31</v>
      </c>
      <c r="AH84" s="12">
        <v>357.44</v>
      </c>
      <c r="AJ84">
        <v>380.5</v>
      </c>
      <c r="AK84" s="75"/>
      <c r="AL84" s="75"/>
    </row>
    <row r="85" spans="1:38" x14ac:dyDescent="0.2">
      <c r="A85" t="s">
        <v>232</v>
      </c>
      <c r="B85" t="s">
        <v>231</v>
      </c>
      <c r="C85" t="s">
        <v>237</v>
      </c>
      <c r="D85" t="s">
        <v>285</v>
      </c>
      <c r="E85" t="s">
        <v>258</v>
      </c>
      <c r="F85" t="s">
        <v>15</v>
      </c>
      <c r="G85" t="s">
        <v>6</v>
      </c>
      <c r="H85" t="s">
        <v>16</v>
      </c>
      <c r="J85">
        <v>45.7</v>
      </c>
      <c r="AA85">
        <v>95.5</v>
      </c>
      <c r="AB85">
        <v>109.4</v>
      </c>
      <c r="AC85">
        <v>106.6</v>
      </c>
      <c r="AD85">
        <v>111</v>
      </c>
      <c r="AE85">
        <v>105.8</v>
      </c>
      <c r="AF85">
        <v>110.44</v>
      </c>
      <c r="AG85">
        <v>112.2</v>
      </c>
      <c r="AH85" s="12">
        <v>101.75</v>
      </c>
      <c r="AJ85">
        <v>108.4</v>
      </c>
      <c r="AK85" s="75"/>
      <c r="AL85" s="75"/>
    </row>
    <row r="86" spans="1:38" x14ac:dyDescent="0.2">
      <c r="A86" t="s">
        <v>232</v>
      </c>
      <c r="B86" t="s">
        <v>231</v>
      </c>
      <c r="C86" t="s">
        <v>83</v>
      </c>
      <c r="D86" t="s">
        <v>285</v>
      </c>
      <c r="E86" t="s">
        <v>258</v>
      </c>
      <c r="F86" t="s">
        <v>15</v>
      </c>
      <c r="G86" t="s">
        <v>6</v>
      </c>
      <c r="H86" t="s">
        <v>16</v>
      </c>
      <c r="J86">
        <v>3.9</v>
      </c>
      <c r="K86">
        <v>3.3</v>
      </c>
      <c r="L86">
        <v>3</v>
      </c>
      <c r="M86">
        <v>3</v>
      </c>
      <c r="N86">
        <v>3.3</v>
      </c>
      <c r="O86">
        <v>3.9</v>
      </c>
      <c r="P86">
        <v>4.0999999999999996</v>
      </c>
      <c r="Q86">
        <v>3.9</v>
      </c>
      <c r="R86">
        <v>3.3</v>
      </c>
      <c r="S86">
        <v>3.3</v>
      </c>
      <c r="T86">
        <v>11.6</v>
      </c>
      <c r="U86">
        <v>23.3</v>
      </c>
      <c r="V86">
        <v>31.4</v>
      </c>
      <c r="W86">
        <v>28.9</v>
      </c>
      <c r="X86">
        <v>27.8</v>
      </c>
      <c r="Y86">
        <v>18.2</v>
      </c>
      <c r="Z86">
        <v>28.4</v>
      </c>
      <c r="AA86">
        <v>46.6</v>
      </c>
      <c r="AB86">
        <v>55.7</v>
      </c>
      <c r="AC86">
        <v>59</v>
      </c>
      <c r="AD86">
        <v>70.900000000000006</v>
      </c>
      <c r="AE86">
        <v>95</v>
      </c>
      <c r="AF86">
        <v>101.31</v>
      </c>
      <c r="AG86">
        <v>124.85</v>
      </c>
      <c r="AH86" s="12">
        <v>59.4</v>
      </c>
      <c r="AJ86">
        <v>83</v>
      </c>
      <c r="AK86" s="75"/>
      <c r="AL86" s="75"/>
    </row>
    <row r="87" spans="1:38" x14ac:dyDescent="0.2">
      <c r="A87" t="s">
        <v>232</v>
      </c>
      <c r="B87" t="s">
        <v>231</v>
      </c>
      <c r="C87" t="s">
        <v>86</v>
      </c>
      <c r="D87" t="s">
        <v>285</v>
      </c>
      <c r="E87" t="s">
        <v>258</v>
      </c>
      <c r="F87" t="s">
        <v>15</v>
      </c>
      <c r="G87" t="s">
        <v>6</v>
      </c>
      <c r="H87" t="s">
        <v>16</v>
      </c>
      <c r="J87">
        <v>81.900000000000006</v>
      </c>
      <c r="O87">
        <v>53.8</v>
      </c>
      <c r="P87">
        <v>95.3</v>
      </c>
      <c r="Q87">
        <v>142.80000000000001</v>
      </c>
      <c r="R87">
        <v>130.5</v>
      </c>
      <c r="S87">
        <v>147.30000000000001</v>
      </c>
      <c r="T87">
        <v>146.4</v>
      </c>
      <c r="U87">
        <v>175.2</v>
      </c>
      <c r="V87">
        <v>164.5</v>
      </c>
      <c r="W87">
        <v>166.7</v>
      </c>
      <c r="X87">
        <v>203.2</v>
      </c>
      <c r="Y87">
        <v>252.8</v>
      </c>
      <c r="Z87">
        <v>221.2</v>
      </c>
      <c r="AA87">
        <v>286.3</v>
      </c>
      <c r="AB87">
        <v>359.9</v>
      </c>
      <c r="AC87">
        <v>375.5</v>
      </c>
      <c r="AD87">
        <v>398.1</v>
      </c>
      <c r="AE87">
        <v>439.1</v>
      </c>
      <c r="AF87">
        <v>397.75</v>
      </c>
      <c r="AG87">
        <v>420.15</v>
      </c>
      <c r="AH87" s="12">
        <v>414.67</v>
      </c>
      <c r="AJ87">
        <v>418.6</v>
      </c>
      <c r="AK87" s="75"/>
      <c r="AL87" s="75"/>
    </row>
    <row r="88" spans="1:38" x14ac:dyDescent="0.2">
      <c r="A88" t="s">
        <v>232</v>
      </c>
      <c r="B88" t="s">
        <v>231</v>
      </c>
      <c r="C88" t="s">
        <v>89</v>
      </c>
      <c r="D88" t="s">
        <v>285</v>
      </c>
      <c r="E88" t="s">
        <v>258</v>
      </c>
      <c r="F88" t="s">
        <v>15</v>
      </c>
      <c r="G88" t="s">
        <v>6</v>
      </c>
      <c r="H88" t="s">
        <v>16</v>
      </c>
      <c r="J88">
        <v>11</v>
      </c>
      <c r="N88">
        <v>19</v>
      </c>
      <c r="O88">
        <v>0</v>
      </c>
      <c r="P88">
        <v>18.899999999999999</v>
      </c>
      <c r="Q88">
        <v>18.8</v>
      </c>
      <c r="R88">
        <v>16.399999999999999</v>
      </c>
      <c r="S88">
        <v>15.8</v>
      </c>
      <c r="T88">
        <v>14.9</v>
      </c>
      <c r="U88">
        <v>15.2</v>
      </c>
      <c r="V88">
        <v>17.100000000000001</v>
      </c>
      <c r="W88">
        <v>21.8</v>
      </c>
      <c r="X88">
        <v>20.100000000000001</v>
      </c>
      <c r="Y88">
        <v>19</v>
      </c>
      <c r="Z88">
        <v>18.600000000000001</v>
      </c>
      <c r="AA88">
        <v>21.3</v>
      </c>
      <c r="AB88">
        <v>19.8</v>
      </c>
      <c r="AC88">
        <v>24.4</v>
      </c>
      <c r="AD88">
        <v>58.4</v>
      </c>
      <c r="AE88">
        <v>88.6</v>
      </c>
      <c r="AF88">
        <v>92.26</v>
      </c>
      <c r="AG88">
        <v>94.67</v>
      </c>
      <c r="AH88" s="12">
        <v>72.61</v>
      </c>
      <c r="AJ88">
        <v>73.5</v>
      </c>
      <c r="AK88" s="75"/>
      <c r="AL88" s="75"/>
    </row>
    <row r="89" spans="1:38" x14ac:dyDescent="0.2">
      <c r="A89" t="s">
        <v>232</v>
      </c>
      <c r="B89" t="s">
        <v>231</v>
      </c>
      <c r="C89" t="s">
        <v>249</v>
      </c>
      <c r="D89" t="s">
        <v>285</v>
      </c>
      <c r="E89" t="s">
        <v>258</v>
      </c>
      <c r="F89" t="s">
        <v>15</v>
      </c>
      <c r="G89" t="s">
        <v>6</v>
      </c>
      <c r="H89" t="s">
        <v>16</v>
      </c>
      <c r="I89">
        <v>0</v>
      </c>
      <c r="J89">
        <v>2.2000000000000002</v>
      </c>
      <c r="K89">
        <v>0</v>
      </c>
      <c r="L89">
        <v>0</v>
      </c>
      <c r="M89">
        <v>0</v>
      </c>
      <c r="N89">
        <v>0</v>
      </c>
      <c r="O89">
        <v>0</v>
      </c>
      <c r="R89">
        <v>0</v>
      </c>
      <c r="S89">
        <v>0.6</v>
      </c>
      <c r="T89">
        <v>0.6</v>
      </c>
      <c r="U89">
        <v>0.6</v>
      </c>
      <c r="V89">
        <v>0.6</v>
      </c>
      <c r="W89">
        <v>0.6</v>
      </c>
      <c r="X89">
        <v>3</v>
      </c>
      <c r="Y89">
        <v>12</v>
      </c>
      <c r="Z89">
        <v>25.5</v>
      </c>
      <c r="AA89">
        <v>28.5</v>
      </c>
      <c r="AB89">
        <v>39.5</v>
      </c>
      <c r="AC89">
        <v>38</v>
      </c>
      <c r="AD89">
        <v>97.5</v>
      </c>
      <c r="AE89">
        <v>131.91</v>
      </c>
      <c r="AF89">
        <v>131.88999999999999</v>
      </c>
      <c r="AG89">
        <v>144.1</v>
      </c>
      <c r="AH89" s="12">
        <v>144</v>
      </c>
      <c r="AJ89">
        <v>114.71</v>
      </c>
      <c r="AK89" s="75"/>
      <c r="AL89" s="75"/>
    </row>
    <row r="90" spans="1:38" x14ac:dyDescent="0.2">
      <c r="A90" t="s">
        <v>232</v>
      </c>
      <c r="B90" t="s">
        <v>231</v>
      </c>
      <c r="C90" t="s">
        <v>104</v>
      </c>
      <c r="D90" t="s">
        <v>285</v>
      </c>
      <c r="E90" t="s">
        <v>258</v>
      </c>
      <c r="F90" t="s">
        <v>15</v>
      </c>
      <c r="G90" t="s">
        <v>6</v>
      </c>
      <c r="H90" t="s">
        <v>16</v>
      </c>
      <c r="J90">
        <v>0</v>
      </c>
      <c r="K90">
        <v>0</v>
      </c>
      <c r="L90">
        <v>11.3</v>
      </c>
      <c r="O90">
        <v>0</v>
      </c>
      <c r="P90">
        <v>0</v>
      </c>
      <c r="Q90">
        <v>0</v>
      </c>
      <c r="R90">
        <v>18.7</v>
      </c>
      <c r="S90">
        <v>18.100000000000001</v>
      </c>
      <c r="T90">
        <v>20.5</v>
      </c>
      <c r="U90">
        <v>21.2</v>
      </c>
      <c r="V90">
        <v>21.2</v>
      </c>
      <c r="W90">
        <v>1.9</v>
      </c>
      <c r="X90">
        <v>5.4</v>
      </c>
      <c r="Y90">
        <v>40.700000000000003</v>
      </c>
      <c r="Z90">
        <v>31.9</v>
      </c>
      <c r="AA90">
        <v>49.8</v>
      </c>
      <c r="AB90">
        <v>33.200000000000003</v>
      </c>
      <c r="AC90">
        <v>50.9</v>
      </c>
      <c r="AD90">
        <v>68</v>
      </c>
      <c r="AE90">
        <v>51.4</v>
      </c>
      <c r="AF90">
        <v>78.8</v>
      </c>
      <c r="AG90">
        <v>68.84</v>
      </c>
      <c r="AH90" s="12">
        <v>49.41</v>
      </c>
      <c r="AJ90">
        <v>59.7</v>
      </c>
      <c r="AK90" s="75"/>
      <c r="AL90" s="75"/>
    </row>
    <row r="91" spans="1:38" x14ac:dyDescent="0.2">
      <c r="A91" t="s">
        <v>232</v>
      </c>
      <c r="B91" t="s">
        <v>231</v>
      </c>
      <c r="C91" t="s">
        <v>114</v>
      </c>
      <c r="D91" t="s">
        <v>285</v>
      </c>
      <c r="E91" t="s">
        <v>258</v>
      </c>
      <c r="F91" t="s">
        <v>15</v>
      </c>
      <c r="G91" t="s">
        <v>6</v>
      </c>
      <c r="H91" t="s">
        <v>16</v>
      </c>
      <c r="J91">
        <v>0.6</v>
      </c>
      <c r="M91">
        <v>10.4</v>
      </c>
      <c r="N91">
        <v>8.9</v>
      </c>
      <c r="O91">
        <v>9.3000000000000007</v>
      </c>
      <c r="P91">
        <v>16.7</v>
      </c>
      <c r="Q91">
        <v>16.8</v>
      </c>
      <c r="R91">
        <v>15.5</v>
      </c>
      <c r="S91">
        <v>18</v>
      </c>
      <c r="T91">
        <v>18.7</v>
      </c>
      <c r="U91">
        <v>22.7</v>
      </c>
      <c r="V91">
        <v>15.4</v>
      </c>
      <c r="W91">
        <v>15.8</v>
      </c>
      <c r="X91">
        <v>16.899999999999999</v>
      </c>
      <c r="Y91">
        <v>20</v>
      </c>
      <c r="Z91">
        <v>19.8</v>
      </c>
      <c r="AA91">
        <v>32.200000000000003</v>
      </c>
      <c r="AB91">
        <v>19.5</v>
      </c>
      <c r="AC91">
        <v>24.7</v>
      </c>
      <c r="AD91">
        <v>30.7</v>
      </c>
      <c r="AE91">
        <v>32.200000000000003</v>
      </c>
      <c r="AF91">
        <v>34.82</v>
      </c>
      <c r="AG91">
        <v>54.95</v>
      </c>
      <c r="AH91" s="12">
        <v>28.87</v>
      </c>
      <c r="AJ91">
        <v>31.5</v>
      </c>
      <c r="AK91" s="75"/>
      <c r="AL91" s="75"/>
    </row>
    <row r="92" spans="1:38" x14ac:dyDescent="0.2">
      <c r="A92" t="s">
        <v>232</v>
      </c>
      <c r="B92" t="s">
        <v>231</v>
      </c>
      <c r="C92" t="s">
        <v>122</v>
      </c>
      <c r="D92" t="s">
        <v>285</v>
      </c>
      <c r="E92" t="s">
        <v>258</v>
      </c>
      <c r="F92" t="s">
        <v>15</v>
      </c>
      <c r="G92" t="s">
        <v>6</v>
      </c>
      <c r="H92" t="s">
        <v>16</v>
      </c>
      <c r="J92">
        <v>6.8</v>
      </c>
      <c r="P92">
        <v>3.2</v>
      </c>
      <c r="Q92">
        <v>0.5</v>
      </c>
      <c r="R92">
        <v>6.4</v>
      </c>
      <c r="S92">
        <v>10.6</v>
      </c>
      <c r="T92">
        <v>5</v>
      </c>
      <c r="U92">
        <v>5</v>
      </c>
      <c r="V92">
        <v>4.8</v>
      </c>
      <c r="W92">
        <v>5.0999999999999996</v>
      </c>
      <c r="X92">
        <v>12.5</v>
      </c>
      <c r="Y92">
        <v>12.7</v>
      </c>
      <c r="Z92">
        <v>15</v>
      </c>
      <c r="AA92">
        <v>15</v>
      </c>
      <c r="AB92">
        <v>23.5</v>
      </c>
      <c r="AC92">
        <v>38.700000000000003</v>
      </c>
      <c r="AD92">
        <v>79.7</v>
      </c>
      <c r="AE92">
        <v>94.1</v>
      </c>
      <c r="AF92">
        <v>96.61</v>
      </c>
      <c r="AG92">
        <v>93.57</v>
      </c>
      <c r="AH92" s="12">
        <v>80.7</v>
      </c>
      <c r="AJ92">
        <v>86.9</v>
      </c>
      <c r="AK92" s="75"/>
      <c r="AL92" s="75"/>
    </row>
    <row r="93" spans="1:38" x14ac:dyDescent="0.2">
      <c r="A93" t="s">
        <v>232</v>
      </c>
      <c r="B93" t="s">
        <v>231</v>
      </c>
      <c r="C93" t="s">
        <v>132</v>
      </c>
      <c r="D93" t="s">
        <v>285</v>
      </c>
      <c r="E93" t="s">
        <v>258</v>
      </c>
      <c r="F93" t="s">
        <v>15</v>
      </c>
      <c r="G93" t="s">
        <v>6</v>
      </c>
      <c r="H93" t="s">
        <v>16</v>
      </c>
      <c r="J93">
        <v>0</v>
      </c>
      <c r="M93">
        <v>0</v>
      </c>
      <c r="N93">
        <v>62.1</v>
      </c>
      <c r="O93">
        <v>137.5</v>
      </c>
      <c r="P93">
        <v>13.8</v>
      </c>
      <c r="Q93">
        <v>23.2</v>
      </c>
      <c r="R93">
        <v>29.8</v>
      </c>
      <c r="S93">
        <v>34.9</v>
      </c>
      <c r="T93">
        <v>119.3</v>
      </c>
      <c r="U93">
        <v>110.6</v>
      </c>
      <c r="V93">
        <v>143.69999999999999</v>
      </c>
      <c r="W93">
        <v>138.4</v>
      </c>
      <c r="X93">
        <v>176</v>
      </c>
      <c r="Y93">
        <v>212.9</v>
      </c>
      <c r="Z93">
        <v>239.3</v>
      </c>
      <c r="AA93">
        <v>735.8</v>
      </c>
      <c r="AB93">
        <v>896.8</v>
      </c>
      <c r="AC93">
        <v>1175.3</v>
      </c>
      <c r="AD93">
        <v>1362</v>
      </c>
      <c r="AE93">
        <v>1575.4</v>
      </c>
      <c r="AF93">
        <v>1750.76</v>
      </c>
      <c r="AG93">
        <v>1921.69</v>
      </c>
      <c r="AH93" s="12">
        <v>1433.73</v>
      </c>
      <c r="AJ93">
        <v>1468.7</v>
      </c>
      <c r="AK93" s="75"/>
      <c r="AL93" s="75"/>
    </row>
    <row r="94" spans="1:38" x14ac:dyDescent="0.2">
      <c r="A94" t="s">
        <v>232</v>
      </c>
      <c r="B94" t="s">
        <v>231</v>
      </c>
      <c r="C94" t="s">
        <v>141</v>
      </c>
      <c r="D94" t="s">
        <v>285</v>
      </c>
      <c r="E94" t="s">
        <v>258</v>
      </c>
      <c r="F94" t="s">
        <v>15</v>
      </c>
      <c r="G94" t="s">
        <v>6</v>
      </c>
      <c r="H94" t="s">
        <v>16</v>
      </c>
      <c r="J94">
        <v>0</v>
      </c>
      <c r="L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37.200000000000003</v>
      </c>
      <c r="Z94">
        <v>40.1</v>
      </c>
      <c r="AA94">
        <v>42.1</v>
      </c>
      <c r="AB94">
        <v>43.6</v>
      </c>
      <c r="AC94">
        <v>46.2</v>
      </c>
      <c r="AD94">
        <v>50.6</v>
      </c>
      <c r="AE94">
        <v>54.7</v>
      </c>
      <c r="AF94">
        <v>55</v>
      </c>
      <c r="AG94">
        <v>58.91</v>
      </c>
      <c r="AH94" s="12">
        <v>51.24</v>
      </c>
      <c r="AJ94">
        <v>52.7</v>
      </c>
      <c r="AK94" s="75"/>
      <c r="AL94" s="75"/>
    </row>
    <row r="95" spans="1:38" x14ac:dyDescent="0.2">
      <c r="A95" t="s">
        <v>232</v>
      </c>
      <c r="B95" t="s">
        <v>231</v>
      </c>
      <c r="C95" t="s">
        <v>144</v>
      </c>
      <c r="D95" t="s">
        <v>285</v>
      </c>
      <c r="E95" t="s">
        <v>258</v>
      </c>
      <c r="F95" t="s">
        <v>15</v>
      </c>
      <c r="G95" t="s">
        <v>6</v>
      </c>
      <c r="H95" t="s">
        <v>16</v>
      </c>
      <c r="J95">
        <v>0</v>
      </c>
      <c r="K95">
        <v>0</v>
      </c>
      <c r="L95">
        <v>0</v>
      </c>
      <c r="M95">
        <v>0</v>
      </c>
      <c r="N95">
        <v>0</v>
      </c>
      <c r="P95">
        <v>17.3</v>
      </c>
      <c r="Q95">
        <v>16.5</v>
      </c>
      <c r="R95">
        <v>11.6</v>
      </c>
      <c r="S95">
        <v>14.4</v>
      </c>
      <c r="T95">
        <v>25.9</v>
      </c>
      <c r="U95">
        <v>20</v>
      </c>
      <c r="V95">
        <v>30.8</v>
      </c>
      <c r="W95">
        <v>10.8</v>
      </c>
      <c r="X95">
        <v>34.6</v>
      </c>
      <c r="Y95">
        <v>44.7</v>
      </c>
      <c r="Z95">
        <v>60.2</v>
      </c>
      <c r="AA95">
        <v>48.8</v>
      </c>
      <c r="AB95">
        <v>45.3</v>
      </c>
      <c r="AC95">
        <v>96.8</v>
      </c>
      <c r="AD95">
        <v>147.19999999999999</v>
      </c>
      <c r="AE95">
        <v>122.8</v>
      </c>
      <c r="AF95">
        <v>176.57</v>
      </c>
      <c r="AG95">
        <v>83.18</v>
      </c>
      <c r="AH95" s="12">
        <v>28.03</v>
      </c>
      <c r="AJ95">
        <v>135</v>
      </c>
      <c r="AK95" s="75"/>
      <c r="AL95" s="75"/>
    </row>
    <row r="96" spans="1:38" x14ac:dyDescent="0.2">
      <c r="A96" t="s">
        <v>232</v>
      </c>
      <c r="B96" t="s">
        <v>231</v>
      </c>
      <c r="C96" t="s">
        <v>150</v>
      </c>
      <c r="D96" t="s">
        <v>285</v>
      </c>
      <c r="E96" t="s">
        <v>258</v>
      </c>
      <c r="F96" t="s">
        <v>15</v>
      </c>
      <c r="G96" t="s">
        <v>6</v>
      </c>
      <c r="H96" t="s">
        <v>16</v>
      </c>
      <c r="J96">
        <v>5.7</v>
      </c>
      <c r="K96">
        <v>7.2</v>
      </c>
      <c r="L96">
        <v>7.7</v>
      </c>
      <c r="M96">
        <v>0.3</v>
      </c>
      <c r="N96">
        <v>5.2</v>
      </c>
      <c r="O96">
        <v>5.4</v>
      </c>
      <c r="P96">
        <v>4.0999999999999996</v>
      </c>
      <c r="Q96">
        <v>7.2</v>
      </c>
      <c r="R96">
        <v>9.1</v>
      </c>
      <c r="S96">
        <v>12.4</v>
      </c>
      <c r="T96">
        <v>12.2</v>
      </c>
      <c r="U96">
        <v>16.600000000000001</v>
      </c>
      <c r="V96">
        <v>28.6</v>
      </c>
      <c r="W96">
        <v>29.8</v>
      </c>
      <c r="X96">
        <v>24.5</v>
      </c>
      <c r="Y96">
        <v>31.9</v>
      </c>
      <c r="Z96">
        <v>30.3</v>
      </c>
      <c r="AA96">
        <v>36.200000000000003</v>
      </c>
      <c r="AB96">
        <v>31.3</v>
      </c>
      <c r="AC96">
        <v>40.4</v>
      </c>
      <c r="AD96">
        <v>44.3</v>
      </c>
      <c r="AE96">
        <v>37</v>
      </c>
      <c r="AF96">
        <v>33.9</v>
      </c>
      <c r="AG96">
        <v>32.69</v>
      </c>
      <c r="AH96" s="12">
        <v>32.11</v>
      </c>
      <c r="AJ96">
        <v>40.700000000000003</v>
      </c>
      <c r="AK96" s="75"/>
      <c r="AL96" s="75"/>
    </row>
    <row r="97" spans="1:38" x14ac:dyDescent="0.2">
      <c r="A97" t="s">
        <v>232</v>
      </c>
      <c r="B97" t="s">
        <v>231</v>
      </c>
      <c r="C97" t="s">
        <v>155</v>
      </c>
      <c r="D97" t="s">
        <v>285</v>
      </c>
      <c r="E97" t="s">
        <v>258</v>
      </c>
      <c r="F97" t="s">
        <v>15</v>
      </c>
      <c r="G97" t="s">
        <v>6</v>
      </c>
      <c r="H97" t="s">
        <v>16</v>
      </c>
      <c r="J97">
        <v>30.5</v>
      </c>
      <c r="K97">
        <v>37.1</v>
      </c>
      <c r="L97">
        <v>42.1</v>
      </c>
      <c r="M97">
        <v>45</v>
      </c>
      <c r="N97">
        <v>46.9</v>
      </c>
      <c r="O97">
        <v>50.1</v>
      </c>
      <c r="P97">
        <v>55.8</v>
      </c>
      <c r="Q97">
        <v>61.2</v>
      </c>
      <c r="R97">
        <v>86.2</v>
      </c>
      <c r="S97">
        <v>68.099999999999994</v>
      </c>
      <c r="T97">
        <v>92.8</v>
      </c>
      <c r="U97">
        <v>105.4</v>
      </c>
      <c r="V97">
        <v>174.7</v>
      </c>
      <c r="W97">
        <v>219.2</v>
      </c>
      <c r="X97">
        <v>264.7</v>
      </c>
      <c r="Y97">
        <v>327.39999999999998</v>
      </c>
      <c r="Z97">
        <v>369.8</v>
      </c>
      <c r="AA97">
        <v>396.5</v>
      </c>
      <c r="AB97">
        <v>426</v>
      </c>
      <c r="AC97">
        <v>502.9</v>
      </c>
      <c r="AD97">
        <v>530.5</v>
      </c>
      <c r="AE97">
        <v>583.6</v>
      </c>
      <c r="AF97">
        <v>641.79999999999995</v>
      </c>
      <c r="AG97">
        <v>692.62</v>
      </c>
      <c r="AH97" s="12">
        <v>539.4</v>
      </c>
      <c r="AJ97">
        <v>557.1</v>
      </c>
      <c r="AK97" s="75"/>
      <c r="AL97" s="75"/>
    </row>
    <row r="98" spans="1:38" x14ac:dyDescent="0.2">
      <c r="A98" t="s">
        <v>232</v>
      </c>
      <c r="B98" t="s">
        <v>231</v>
      </c>
      <c r="C98" t="s">
        <v>47</v>
      </c>
      <c r="D98" t="s">
        <v>280</v>
      </c>
      <c r="E98" t="s">
        <v>260</v>
      </c>
      <c r="F98" t="s">
        <v>15</v>
      </c>
      <c r="G98" t="s">
        <v>6</v>
      </c>
      <c r="H98" t="s">
        <v>16</v>
      </c>
      <c r="J98">
        <v>621.5</v>
      </c>
      <c r="L98">
        <v>313.5</v>
      </c>
      <c r="M98">
        <v>305</v>
      </c>
      <c r="N98">
        <v>853.4</v>
      </c>
      <c r="O98">
        <v>1475.1</v>
      </c>
      <c r="P98">
        <v>680.2</v>
      </c>
      <c r="Q98">
        <v>895.1</v>
      </c>
      <c r="R98">
        <v>1516</v>
      </c>
      <c r="S98">
        <v>999</v>
      </c>
      <c r="T98">
        <v>3612.1</v>
      </c>
      <c r="U98">
        <v>5165.5</v>
      </c>
      <c r="V98">
        <v>5126.3</v>
      </c>
      <c r="W98">
        <v>5788.8</v>
      </c>
      <c r="X98">
        <v>7808.7</v>
      </c>
      <c r="Y98">
        <v>10379.6</v>
      </c>
      <c r="Z98">
        <v>11651.8</v>
      </c>
      <c r="AA98">
        <v>16077.5</v>
      </c>
      <c r="AB98">
        <v>17859</v>
      </c>
      <c r="AC98">
        <v>15387.2</v>
      </c>
      <c r="AD98">
        <v>18602.7</v>
      </c>
      <c r="AE98">
        <v>19935.3</v>
      </c>
      <c r="AF98">
        <v>20739.03</v>
      </c>
      <c r="AG98">
        <v>21094.65</v>
      </c>
      <c r="AH98" s="12">
        <v>15757.87</v>
      </c>
      <c r="AJ98">
        <v>19269</v>
      </c>
      <c r="AK98" s="75"/>
      <c r="AL98" s="75"/>
    </row>
    <row r="99" spans="1:38" x14ac:dyDescent="0.2">
      <c r="A99" t="s">
        <v>232</v>
      </c>
      <c r="B99" t="s">
        <v>231</v>
      </c>
      <c r="C99" t="s">
        <v>79</v>
      </c>
      <c r="D99" t="s">
        <v>281</v>
      </c>
      <c r="E99" t="s">
        <v>260</v>
      </c>
      <c r="F99" t="s">
        <v>15</v>
      </c>
      <c r="G99" t="s">
        <v>6</v>
      </c>
      <c r="H99" t="s">
        <v>16</v>
      </c>
      <c r="J99">
        <v>118.4</v>
      </c>
      <c r="K99">
        <v>0</v>
      </c>
      <c r="L99">
        <v>0</v>
      </c>
      <c r="M99">
        <v>141.5</v>
      </c>
      <c r="N99">
        <v>163.9</v>
      </c>
      <c r="O99">
        <v>153.1</v>
      </c>
      <c r="P99">
        <v>158.5</v>
      </c>
      <c r="Q99">
        <v>183.4</v>
      </c>
      <c r="R99">
        <v>207</v>
      </c>
      <c r="S99">
        <v>384.1</v>
      </c>
      <c r="T99">
        <v>316.8</v>
      </c>
      <c r="U99">
        <v>250.6</v>
      </c>
      <c r="V99">
        <v>257.39999999999998</v>
      </c>
      <c r="W99">
        <v>331</v>
      </c>
      <c r="X99">
        <v>360.4</v>
      </c>
      <c r="Y99">
        <v>449.1</v>
      </c>
      <c r="Z99">
        <v>724.5</v>
      </c>
      <c r="AA99">
        <v>592.5</v>
      </c>
      <c r="AB99">
        <v>1265.5</v>
      </c>
      <c r="AC99">
        <v>2007.9</v>
      </c>
      <c r="AD99">
        <v>1598.7</v>
      </c>
      <c r="AE99">
        <v>1617.6</v>
      </c>
      <c r="AF99">
        <v>1484.57</v>
      </c>
      <c r="AG99">
        <v>1653.85</v>
      </c>
      <c r="AH99" s="12">
        <v>975.94</v>
      </c>
      <c r="AJ99">
        <v>1608.2</v>
      </c>
      <c r="AK99" s="75"/>
      <c r="AL99" s="75"/>
    </row>
    <row r="100" spans="1:38" x14ac:dyDescent="0.2">
      <c r="A100" t="s">
        <v>232</v>
      </c>
      <c r="B100" t="s">
        <v>231</v>
      </c>
      <c r="C100" t="s">
        <v>38</v>
      </c>
      <c r="E100" t="s">
        <v>260</v>
      </c>
      <c r="F100" t="s">
        <v>15</v>
      </c>
      <c r="G100" t="s">
        <v>6</v>
      </c>
      <c r="H100" t="s">
        <v>16</v>
      </c>
      <c r="J100">
        <v>2.6</v>
      </c>
      <c r="M100">
        <v>2.2999999999999998</v>
      </c>
      <c r="N100">
        <v>2.1</v>
      </c>
      <c r="O100">
        <v>2.4</v>
      </c>
      <c r="P100">
        <v>2.4</v>
      </c>
      <c r="Q100">
        <v>1.7</v>
      </c>
      <c r="R100">
        <v>2.5</v>
      </c>
      <c r="S100">
        <v>1.5</v>
      </c>
      <c r="T100">
        <v>1</v>
      </c>
      <c r="U100">
        <v>1.2</v>
      </c>
      <c r="V100">
        <v>1.7</v>
      </c>
      <c r="W100">
        <v>2.9</v>
      </c>
      <c r="X100">
        <v>1.4</v>
      </c>
      <c r="Y100">
        <v>3.1</v>
      </c>
      <c r="Z100">
        <v>2.6</v>
      </c>
      <c r="AA100">
        <v>0.8</v>
      </c>
      <c r="AB100">
        <v>0.5</v>
      </c>
      <c r="AC100">
        <v>5.2</v>
      </c>
      <c r="AD100">
        <v>5.3</v>
      </c>
      <c r="AE100">
        <v>6.9</v>
      </c>
      <c r="AF100">
        <v>8.08</v>
      </c>
      <c r="AG100">
        <v>5.9</v>
      </c>
      <c r="AH100" s="12">
        <v>4.2699999999999996</v>
      </c>
      <c r="AJ100">
        <v>6.1</v>
      </c>
      <c r="AK100" s="75"/>
      <c r="AL100" s="75"/>
    </row>
    <row r="101" spans="1:38" x14ac:dyDescent="0.2">
      <c r="A101" t="s">
        <v>232</v>
      </c>
      <c r="B101" t="s">
        <v>231</v>
      </c>
      <c r="C101" t="s">
        <v>0</v>
      </c>
      <c r="E101" t="s">
        <v>260</v>
      </c>
      <c r="F101" t="s">
        <v>15</v>
      </c>
      <c r="G101" t="s">
        <v>6</v>
      </c>
      <c r="H101" t="s">
        <v>16</v>
      </c>
      <c r="J101">
        <v>0</v>
      </c>
      <c r="Y101">
        <v>3.2</v>
      </c>
      <c r="Z101">
        <v>4.0999999999999996</v>
      </c>
      <c r="AA101">
        <v>4.8</v>
      </c>
      <c r="AB101">
        <v>6.1</v>
      </c>
      <c r="AC101">
        <v>7.9</v>
      </c>
      <c r="AD101">
        <v>22.2</v>
      </c>
      <c r="AE101">
        <v>24.9</v>
      </c>
      <c r="AF101">
        <v>24.04</v>
      </c>
      <c r="AG101">
        <v>17.34</v>
      </c>
      <c r="AH101" s="12">
        <v>17.7</v>
      </c>
      <c r="AJ101">
        <v>23.8</v>
      </c>
      <c r="AK101" s="75"/>
      <c r="AL101" s="75"/>
    </row>
    <row r="102" spans="1:38" x14ac:dyDescent="0.2">
      <c r="A102" t="s">
        <v>232</v>
      </c>
      <c r="B102" t="s">
        <v>231</v>
      </c>
      <c r="C102" t="s">
        <v>29</v>
      </c>
      <c r="E102" t="s">
        <v>260</v>
      </c>
      <c r="F102" t="s">
        <v>15</v>
      </c>
      <c r="G102" t="s">
        <v>6</v>
      </c>
      <c r="H102" t="s">
        <v>16</v>
      </c>
      <c r="J102">
        <v>3</v>
      </c>
      <c r="K102">
        <v>3.5</v>
      </c>
      <c r="L102">
        <v>1.9</v>
      </c>
      <c r="M102">
        <v>2.7</v>
      </c>
      <c r="N102">
        <v>2.6</v>
      </c>
      <c r="O102">
        <v>3.8</v>
      </c>
      <c r="P102">
        <v>2.1</v>
      </c>
      <c r="Q102">
        <v>3.4</v>
      </c>
      <c r="R102">
        <v>5.7</v>
      </c>
      <c r="S102">
        <v>3.7</v>
      </c>
      <c r="T102">
        <v>7.1</v>
      </c>
      <c r="U102">
        <v>5.3</v>
      </c>
      <c r="V102">
        <v>5.8</v>
      </c>
      <c r="W102">
        <v>7.3</v>
      </c>
      <c r="X102">
        <v>0</v>
      </c>
      <c r="Y102">
        <v>9.1</v>
      </c>
      <c r="Z102">
        <v>13.2</v>
      </c>
      <c r="AA102">
        <v>20.7</v>
      </c>
      <c r="AB102">
        <v>37.200000000000003</v>
      </c>
      <c r="AC102">
        <v>64.2</v>
      </c>
      <c r="AD102">
        <v>67.7</v>
      </c>
      <c r="AE102">
        <v>77.5</v>
      </c>
      <c r="AF102">
        <v>88.42</v>
      </c>
      <c r="AG102">
        <v>66.47</v>
      </c>
      <c r="AH102" s="12">
        <v>64.89</v>
      </c>
      <c r="AJ102">
        <v>72.599999999999994</v>
      </c>
      <c r="AK102" s="75"/>
      <c r="AL102" s="75"/>
    </row>
    <row r="103" spans="1:38" x14ac:dyDescent="0.2">
      <c r="A103" t="s">
        <v>232</v>
      </c>
      <c r="B103" t="s">
        <v>231</v>
      </c>
      <c r="C103" t="s">
        <v>33</v>
      </c>
      <c r="E103" t="s">
        <v>260</v>
      </c>
      <c r="F103" t="s">
        <v>15</v>
      </c>
      <c r="G103" t="s">
        <v>6</v>
      </c>
      <c r="H103" t="s">
        <v>16</v>
      </c>
      <c r="I103">
        <v>0</v>
      </c>
      <c r="J103">
        <v>0</v>
      </c>
      <c r="L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Y103">
        <v>0</v>
      </c>
      <c r="Z103">
        <v>0</v>
      </c>
      <c r="AA103">
        <v>0</v>
      </c>
      <c r="AB103">
        <v>0.1</v>
      </c>
      <c r="AC103">
        <v>0.1</v>
      </c>
      <c r="AD103">
        <v>0.3</v>
      </c>
      <c r="AE103">
        <v>0.3</v>
      </c>
      <c r="AF103">
        <v>0.28000000000000003</v>
      </c>
      <c r="AG103">
        <v>0.31</v>
      </c>
      <c r="AH103" s="12">
        <v>0.28000000000000003</v>
      </c>
      <c r="AJ103">
        <v>0.3</v>
      </c>
      <c r="AK103" s="75"/>
      <c r="AL103" s="75"/>
    </row>
    <row r="104" spans="1:38" x14ac:dyDescent="0.2">
      <c r="A104" t="s">
        <v>232</v>
      </c>
      <c r="B104" t="s">
        <v>231</v>
      </c>
      <c r="C104" t="s">
        <v>41</v>
      </c>
      <c r="E104" t="s">
        <v>260</v>
      </c>
      <c r="F104" t="s">
        <v>15</v>
      </c>
      <c r="G104" t="s">
        <v>6</v>
      </c>
      <c r="H104" t="s">
        <v>16</v>
      </c>
      <c r="I104">
        <v>2.2999999999999998</v>
      </c>
      <c r="J104">
        <v>2.2999999999999998</v>
      </c>
      <c r="P104">
        <v>2.2999999999999998</v>
      </c>
      <c r="Q104">
        <v>2.2999999999999998</v>
      </c>
      <c r="R104">
        <v>2.2999999999999998</v>
      </c>
      <c r="S104">
        <v>2.2999999999999998</v>
      </c>
      <c r="T104">
        <v>2.2999999999999998</v>
      </c>
      <c r="U104">
        <v>2.2999999999999998</v>
      </c>
      <c r="V104">
        <v>2.2999999999999998</v>
      </c>
      <c r="W104">
        <v>2.2999999999999998</v>
      </c>
      <c r="X104">
        <v>2.8</v>
      </c>
      <c r="Y104">
        <v>4.2</v>
      </c>
      <c r="Z104">
        <v>6.2</v>
      </c>
      <c r="AA104">
        <v>6</v>
      </c>
      <c r="AB104">
        <v>8</v>
      </c>
      <c r="AC104">
        <v>7.9</v>
      </c>
      <c r="AD104">
        <v>17.100000000000001</v>
      </c>
      <c r="AE104">
        <v>12.8</v>
      </c>
      <c r="AF104">
        <v>13.71</v>
      </c>
      <c r="AG104">
        <v>10.119999999999999</v>
      </c>
      <c r="AH104" s="12">
        <v>9.4700000000000006</v>
      </c>
      <c r="AJ104">
        <v>15</v>
      </c>
      <c r="AK104" s="75"/>
      <c r="AL104" s="75"/>
    </row>
    <row r="105" spans="1:38" x14ac:dyDescent="0.2">
      <c r="A105" t="s">
        <v>232</v>
      </c>
      <c r="B105" t="s">
        <v>231</v>
      </c>
      <c r="C105" t="s">
        <v>49</v>
      </c>
      <c r="E105" t="s">
        <v>260</v>
      </c>
      <c r="F105" t="s">
        <v>15</v>
      </c>
      <c r="G105" t="s">
        <v>6</v>
      </c>
      <c r="H105" t="s">
        <v>16</v>
      </c>
      <c r="J105">
        <v>0</v>
      </c>
      <c r="L105">
        <v>0</v>
      </c>
      <c r="P105">
        <v>0</v>
      </c>
      <c r="Q105">
        <v>0</v>
      </c>
      <c r="R105">
        <v>0</v>
      </c>
      <c r="S105">
        <v>0</v>
      </c>
      <c r="T105">
        <v>0.1</v>
      </c>
      <c r="U105">
        <v>0.1</v>
      </c>
      <c r="V105">
        <v>0.1</v>
      </c>
      <c r="W105">
        <v>0.1</v>
      </c>
      <c r="X105">
        <v>0.1</v>
      </c>
      <c r="Y105">
        <v>0.1</v>
      </c>
      <c r="Z105">
        <v>0.1</v>
      </c>
      <c r="AA105">
        <v>0.1</v>
      </c>
      <c r="AB105">
        <v>0.1</v>
      </c>
      <c r="AC105">
        <v>0.1</v>
      </c>
      <c r="AD105">
        <v>0.1</v>
      </c>
      <c r="AE105">
        <v>0.1</v>
      </c>
      <c r="AF105">
        <v>0.12</v>
      </c>
      <c r="AG105">
        <v>0.11</v>
      </c>
      <c r="AH105" s="12">
        <v>0.12</v>
      </c>
      <c r="AJ105">
        <v>0.1</v>
      </c>
      <c r="AK105" s="75"/>
      <c r="AL105" s="75"/>
    </row>
    <row r="106" spans="1:38" x14ac:dyDescent="0.2">
      <c r="A106" t="s">
        <v>232</v>
      </c>
      <c r="B106" t="s">
        <v>231</v>
      </c>
      <c r="C106" t="s">
        <v>51</v>
      </c>
      <c r="E106" t="s">
        <v>260</v>
      </c>
      <c r="F106" t="s">
        <v>15</v>
      </c>
      <c r="G106" t="s">
        <v>6</v>
      </c>
      <c r="H106" t="s">
        <v>16</v>
      </c>
      <c r="J106">
        <v>0.1</v>
      </c>
      <c r="L106">
        <v>0</v>
      </c>
      <c r="P106">
        <v>0.1</v>
      </c>
      <c r="Q106">
        <v>0</v>
      </c>
      <c r="R106">
        <v>0</v>
      </c>
      <c r="S106">
        <v>0</v>
      </c>
      <c r="T106">
        <v>0</v>
      </c>
      <c r="U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0.1</v>
      </c>
      <c r="AF106">
        <v>0.06</v>
      </c>
      <c r="AG106">
        <v>0.04</v>
      </c>
      <c r="AH106" s="12">
        <v>0.02</v>
      </c>
      <c r="AJ106">
        <v>0.1</v>
      </c>
      <c r="AK106" s="75"/>
      <c r="AL106" s="75"/>
    </row>
    <row r="107" spans="1:38" x14ac:dyDescent="0.2">
      <c r="A107" t="s">
        <v>232</v>
      </c>
      <c r="B107" t="s">
        <v>231</v>
      </c>
      <c r="C107" t="s">
        <v>56</v>
      </c>
      <c r="E107" t="s">
        <v>260</v>
      </c>
      <c r="F107" t="s">
        <v>15</v>
      </c>
      <c r="G107" t="s">
        <v>6</v>
      </c>
      <c r="H107" t="s">
        <v>16</v>
      </c>
      <c r="J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97.5</v>
      </c>
      <c r="AC107">
        <v>57.7</v>
      </c>
      <c r="AD107">
        <v>61.8</v>
      </c>
      <c r="AE107">
        <v>94.1</v>
      </c>
      <c r="AF107">
        <v>90.04</v>
      </c>
      <c r="AG107">
        <v>88.96</v>
      </c>
      <c r="AH107" s="12">
        <v>90.56</v>
      </c>
      <c r="AJ107">
        <v>78</v>
      </c>
      <c r="AK107" s="75"/>
      <c r="AL107" s="75"/>
    </row>
    <row r="108" spans="1:38" x14ac:dyDescent="0.2">
      <c r="A108" t="s">
        <v>232</v>
      </c>
      <c r="B108" t="s">
        <v>231</v>
      </c>
      <c r="C108" t="s">
        <v>67</v>
      </c>
      <c r="E108" t="s">
        <v>260</v>
      </c>
      <c r="F108" t="s">
        <v>15</v>
      </c>
      <c r="G108" t="s">
        <v>6</v>
      </c>
      <c r="H108" t="s">
        <v>16</v>
      </c>
      <c r="J108">
        <v>0</v>
      </c>
      <c r="M108">
        <v>0</v>
      </c>
      <c r="O108">
        <v>0</v>
      </c>
      <c r="P108">
        <v>1.1000000000000001</v>
      </c>
      <c r="Q108">
        <v>1.5</v>
      </c>
      <c r="R108">
        <v>0</v>
      </c>
      <c r="S108">
        <v>2.4</v>
      </c>
      <c r="T108">
        <v>1</v>
      </c>
      <c r="U108">
        <v>1.6</v>
      </c>
      <c r="V108">
        <v>1.3</v>
      </c>
      <c r="W108">
        <v>5</v>
      </c>
      <c r="X108">
        <v>0.1</v>
      </c>
      <c r="Y108">
        <v>3.9</v>
      </c>
      <c r="Z108">
        <v>5.0999999999999996</v>
      </c>
      <c r="AA108">
        <v>4.7</v>
      </c>
      <c r="AB108">
        <v>4.0999999999999996</v>
      </c>
      <c r="AC108">
        <v>4.7</v>
      </c>
      <c r="AD108">
        <v>7.6</v>
      </c>
      <c r="AE108">
        <v>9.1999999999999993</v>
      </c>
      <c r="AF108">
        <v>14.46</v>
      </c>
      <c r="AG108">
        <v>14.37</v>
      </c>
      <c r="AH108" s="12">
        <v>7.67</v>
      </c>
      <c r="AJ108">
        <v>8.5</v>
      </c>
      <c r="AK108" s="75"/>
      <c r="AL108" s="75"/>
    </row>
    <row r="109" spans="1:38" x14ac:dyDescent="0.2">
      <c r="A109" t="s">
        <v>232</v>
      </c>
      <c r="B109" t="s">
        <v>231</v>
      </c>
      <c r="C109" t="s">
        <v>80</v>
      </c>
      <c r="E109" t="s">
        <v>260</v>
      </c>
      <c r="F109" t="s">
        <v>15</v>
      </c>
      <c r="G109" t="s">
        <v>6</v>
      </c>
      <c r="H109" t="s">
        <v>16</v>
      </c>
      <c r="J109">
        <v>0</v>
      </c>
      <c r="M109">
        <v>0</v>
      </c>
      <c r="N109">
        <v>0</v>
      </c>
      <c r="O109">
        <v>22</v>
      </c>
      <c r="P109">
        <v>31.3</v>
      </c>
      <c r="Q109">
        <v>83.1</v>
      </c>
      <c r="R109">
        <v>91.9</v>
      </c>
      <c r="S109">
        <v>89.9</v>
      </c>
      <c r="T109">
        <v>35.4</v>
      </c>
      <c r="U109">
        <v>40.1</v>
      </c>
      <c r="V109">
        <v>130.6</v>
      </c>
      <c r="W109">
        <v>218</v>
      </c>
      <c r="X109">
        <v>225.5</v>
      </c>
      <c r="Y109">
        <v>276.89999999999998</v>
      </c>
      <c r="Z109">
        <v>308.60000000000002</v>
      </c>
      <c r="AA109">
        <v>299.89999999999998</v>
      </c>
      <c r="AB109">
        <v>286.8</v>
      </c>
      <c r="AC109">
        <v>299.89999999999998</v>
      </c>
      <c r="AD109">
        <v>374.8</v>
      </c>
      <c r="AE109">
        <v>433</v>
      </c>
      <c r="AF109">
        <v>337.5</v>
      </c>
      <c r="AG109">
        <v>329.38</v>
      </c>
      <c r="AH109" s="12">
        <v>310.52</v>
      </c>
      <c r="AJ109">
        <v>403.9</v>
      </c>
      <c r="AK109" s="75"/>
      <c r="AL109" s="75"/>
    </row>
    <row r="110" spans="1:38" x14ac:dyDescent="0.2">
      <c r="A110" t="s">
        <v>232</v>
      </c>
      <c r="B110" t="s">
        <v>231</v>
      </c>
      <c r="C110" t="s">
        <v>85</v>
      </c>
      <c r="E110" t="s">
        <v>260</v>
      </c>
      <c r="F110" t="s">
        <v>15</v>
      </c>
      <c r="G110" t="s">
        <v>6</v>
      </c>
      <c r="H110" t="s">
        <v>16</v>
      </c>
      <c r="J110">
        <v>0</v>
      </c>
      <c r="L110">
        <v>0</v>
      </c>
      <c r="N110">
        <v>0</v>
      </c>
      <c r="O110">
        <v>0</v>
      </c>
      <c r="P110">
        <v>0</v>
      </c>
      <c r="Q110">
        <v>0.1</v>
      </c>
      <c r="R110">
        <v>0.1</v>
      </c>
      <c r="S110">
        <v>0.1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0.1</v>
      </c>
      <c r="AC110">
        <v>0.2</v>
      </c>
      <c r="AD110">
        <v>0</v>
      </c>
      <c r="AE110">
        <v>0.1</v>
      </c>
      <c r="AF110">
        <v>0.01</v>
      </c>
      <c r="AG110">
        <v>0.03</v>
      </c>
      <c r="AH110" s="12">
        <v>0.03</v>
      </c>
      <c r="AJ110">
        <v>0.1</v>
      </c>
      <c r="AK110" s="75"/>
      <c r="AL110" s="75"/>
    </row>
    <row r="111" spans="1:38" x14ac:dyDescent="0.2">
      <c r="A111" t="s">
        <v>232</v>
      </c>
      <c r="B111" t="s">
        <v>231</v>
      </c>
      <c r="C111" t="s">
        <v>88</v>
      </c>
      <c r="E111" t="s">
        <v>260</v>
      </c>
      <c r="F111" t="s">
        <v>15</v>
      </c>
      <c r="G111" t="s">
        <v>6</v>
      </c>
      <c r="H111" t="s">
        <v>16</v>
      </c>
      <c r="J111">
        <v>0.3</v>
      </c>
      <c r="M111">
        <v>0.4</v>
      </c>
      <c r="R111">
        <v>0</v>
      </c>
      <c r="S111">
        <v>0.6</v>
      </c>
      <c r="T111">
        <v>0.6</v>
      </c>
      <c r="U111">
        <v>0.6</v>
      </c>
      <c r="V111">
        <v>0.8</v>
      </c>
      <c r="W111">
        <v>0.6</v>
      </c>
      <c r="X111">
        <v>0.6</v>
      </c>
      <c r="Y111">
        <v>0</v>
      </c>
      <c r="Z111">
        <v>1.8</v>
      </c>
      <c r="AA111">
        <v>1.6</v>
      </c>
      <c r="AB111">
        <v>1.6</v>
      </c>
      <c r="AC111">
        <v>1.6</v>
      </c>
      <c r="AD111">
        <v>2.1</v>
      </c>
      <c r="AE111">
        <v>2.5</v>
      </c>
      <c r="AF111">
        <v>2.66</v>
      </c>
      <c r="AG111">
        <v>2.75</v>
      </c>
      <c r="AH111" s="12">
        <v>1.6</v>
      </c>
      <c r="AJ111">
        <v>2.2999999999999998</v>
      </c>
      <c r="AK111" s="75"/>
      <c r="AL111" s="75"/>
    </row>
    <row r="112" spans="1:38" x14ac:dyDescent="0.2">
      <c r="A112" t="s">
        <v>232</v>
      </c>
      <c r="B112" t="s">
        <v>231</v>
      </c>
      <c r="C112" t="s">
        <v>94</v>
      </c>
      <c r="E112" t="s">
        <v>260</v>
      </c>
      <c r="F112" t="s">
        <v>15</v>
      </c>
      <c r="G112" t="s">
        <v>6</v>
      </c>
      <c r="H112" t="s">
        <v>16</v>
      </c>
      <c r="J112">
        <v>71.3</v>
      </c>
      <c r="L112">
        <v>134.1</v>
      </c>
      <c r="M112">
        <v>99.5</v>
      </c>
      <c r="N112">
        <v>90.8</v>
      </c>
      <c r="O112">
        <v>162.4</v>
      </c>
      <c r="P112">
        <v>216.9</v>
      </c>
      <c r="Q112">
        <v>186.9</v>
      </c>
      <c r="R112">
        <v>234.2</v>
      </c>
      <c r="S112">
        <v>269.5</v>
      </c>
      <c r="T112">
        <v>256.3</v>
      </c>
      <c r="U112">
        <v>330.9</v>
      </c>
      <c r="V112">
        <v>320.60000000000002</v>
      </c>
      <c r="W112">
        <v>339.1</v>
      </c>
      <c r="X112">
        <v>324.8</v>
      </c>
      <c r="Y112">
        <v>333.7</v>
      </c>
      <c r="Z112">
        <v>360</v>
      </c>
      <c r="AA112">
        <v>383.7</v>
      </c>
      <c r="AB112">
        <v>413.7</v>
      </c>
      <c r="AC112">
        <v>383.5</v>
      </c>
      <c r="AD112">
        <v>494</v>
      </c>
      <c r="AE112">
        <v>537.5</v>
      </c>
      <c r="AF112">
        <v>482.3</v>
      </c>
      <c r="AG112">
        <v>736.9</v>
      </c>
      <c r="AH112" s="12">
        <v>445.83</v>
      </c>
      <c r="AJ112">
        <v>515.79999999999995</v>
      </c>
      <c r="AK112" s="75"/>
      <c r="AL112" s="75"/>
    </row>
    <row r="113" spans="1:38" x14ac:dyDescent="0.2">
      <c r="A113" t="s">
        <v>232</v>
      </c>
      <c r="B113" t="s">
        <v>231</v>
      </c>
      <c r="C113" t="s">
        <v>95</v>
      </c>
      <c r="E113" t="s">
        <v>260</v>
      </c>
      <c r="F113" t="s">
        <v>15</v>
      </c>
      <c r="G113" t="s">
        <v>6</v>
      </c>
      <c r="H113" t="s">
        <v>16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1.7</v>
      </c>
      <c r="W113">
        <v>1.2</v>
      </c>
      <c r="X113">
        <v>2</v>
      </c>
      <c r="Y113">
        <v>2.2000000000000002</v>
      </c>
      <c r="Z113">
        <v>2.7</v>
      </c>
      <c r="AA113">
        <v>3.3</v>
      </c>
      <c r="AB113">
        <v>4.4000000000000004</v>
      </c>
      <c r="AC113">
        <v>3.7</v>
      </c>
      <c r="AD113">
        <v>5.0999999999999996</v>
      </c>
      <c r="AE113">
        <v>4</v>
      </c>
      <c r="AF113">
        <v>3.67</v>
      </c>
      <c r="AG113">
        <v>3.69</v>
      </c>
      <c r="AH113" s="12">
        <v>3.19</v>
      </c>
      <c r="AJ113">
        <v>4.5999999999999996</v>
      </c>
      <c r="AK113" s="75"/>
      <c r="AL113" s="75"/>
    </row>
    <row r="114" spans="1:38" x14ac:dyDescent="0.2">
      <c r="A114" t="s">
        <v>232</v>
      </c>
      <c r="B114" t="s">
        <v>231</v>
      </c>
      <c r="C114" t="s">
        <v>97</v>
      </c>
      <c r="E114" t="s">
        <v>260</v>
      </c>
      <c r="F114" t="s">
        <v>15</v>
      </c>
      <c r="G114" t="s">
        <v>6</v>
      </c>
      <c r="H114" t="s">
        <v>16</v>
      </c>
      <c r="I114">
        <v>0.1</v>
      </c>
      <c r="J114">
        <v>0.1</v>
      </c>
      <c r="N114">
        <v>0.1</v>
      </c>
      <c r="O114">
        <v>0.1</v>
      </c>
      <c r="P114">
        <v>0.1</v>
      </c>
      <c r="Q114">
        <v>0.1</v>
      </c>
      <c r="R114">
        <v>0.1</v>
      </c>
      <c r="S114">
        <v>0.1</v>
      </c>
      <c r="T114">
        <v>0.1</v>
      </c>
      <c r="U114">
        <v>0.1</v>
      </c>
      <c r="V114">
        <v>0.1</v>
      </c>
      <c r="W114">
        <v>0.1</v>
      </c>
      <c r="X114">
        <v>0.1</v>
      </c>
      <c r="Y114">
        <v>0.1</v>
      </c>
      <c r="Z114">
        <v>0</v>
      </c>
      <c r="AA114">
        <v>0.1</v>
      </c>
      <c r="AB114">
        <v>0.2</v>
      </c>
      <c r="AC114">
        <v>0.2</v>
      </c>
      <c r="AD114">
        <v>0.2</v>
      </c>
      <c r="AE114">
        <v>0.2</v>
      </c>
      <c r="AF114">
        <v>0.24</v>
      </c>
      <c r="AG114">
        <v>0.21</v>
      </c>
      <c r="AH114" s="12">
        <v>0.12</v>
      </c>
      <c r="AJ114">
        <v>0.2</v>
      </c>
      <c r="AK114" s="75"/>
      <c r="AL114" s="75"/>
    </row>
    <row r="115" spans="1:38" x14ac:dyDescent="0.2">
      <c r="A115" t="s">
        <v>232</v>
      </c>
      <c r="B115" t="s">
        <v>231</v>
      </c>
      <c r="C115" t="s">
        <v>101</v>
      </c>
      <c r="E115" t="s">
        <v>260</v>
      </c>
      <c r="F115" t="s">
        <v>15</v>
      </c>
      <c r="G115" t="s">
        <v>6</v>
      </c>
      <c r="H115" t="s">
        <v>16</v>
      </c>
      <c r="I115">
        <v>0</v>
      </c>
      <c r="J115">
        <v>0.3</v>
      </c>
      <c r="L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0.3</v>
      </c>
      <c r="W115">
        <v>0.3</v>
      </c>
      <c r="X115">
        <v>0.3</v>
      </c>
      <c r="Y115">
        <v>0.4</v>
      </c>
      <c r="Z115">
        <v>0.1</v>
      </c>
      <c r="AA115">
        <v>0.1</v>
      </c>
      <c r="AB115">
        <v>0</v>
      </c>
      <c r="AC115">
        <v>0.2</v>
      </c>
      <c r="AD115">
        <v>0.1</v>
      </c>
      <c r="AE115">
        <v>0.2</v>
      </c>
      <c r="AF115">
        <v>0.06</v>
      </c>
      <c r="AG115">
        <v>0.06</v>
      </c>
      <c r="AH115" s="12">
        <v>0.03</v>
      </c>
      <c r="AJ115">
        <v>0.2</v>
      </c>
      <c r="AK115" s="75"/>
      <c r="AL115" s="75"/>
    </row>
    <row r="116" spans="1:38" x14ac:dyDescent="0.2">
      <c r="A116" t="s">
        <v>232</v>
      </c>
      <c r="B116" t="s">
        <v>231</v>
      </c>
      <c r="C116" t="s">
        <v>102</v>
      </c>
      <c r="E116" t="s">
        <v>260</v>
      </c>
      <c r="F116" t="s">
        <v>15</v>
      </c>
      <c r="G116" t="s">
        <v>6</v>
      </c>
      <c r="H116" t="s">
        <v>16</v>
      </c>
      <c r="J116">
        <v>0.3</v>
      </c>
      <c r="P116">
        <v>0.3</v>
      </c>
      <c r="Q116">
        <v>0.4</v>
      </c>
      <c r="R116">
        <v>0.2</v>
      </c>
      <c r="S116">
        <v>0.2</v>
      </c>
      <c r="T116">
        <v>0.3</v>
      </c>
      <c r="U116">
        <v>0.2</v>
      </c>
      <c r="V116">
        <v>0.6</v>
      </c>
      <c r="W116">
        <v>0.4</v>
      </c>
      <c r="X116">
        <v>0.5</v>
      </c>
      <c r="Y116">
        <v>0.4</v>
      </c>
      <c r="Z116">
        <v>0.6</v>
      </c>
      <c r="AA116">
        <v>1.1000000000000001</v>
      </c>
      <c r="AB116">
        <v>1.6</v>
      </c>
      <c r="AC116">
        <v>2.2000000000000002</v>
      </c>
      <c r="AD116">
        <v>1.2</v>
      </c>
      <c r="AE116">
        <v>1.5</v>
      </c>
      <c r="AF116">
        <v>1.1599999999999999</v>
      </c>
      <c r="AG116">
        <v>2.87</v>
      </c>
      <c r="AH116" s="12">
        <v>0.94</v>
      </c>
      <c r="AJ116">
        <v>1.4</v>
      </c>
      <c r="AK116" s="75"/>
      <c r="AL116" s="75"/>
    </row>
    <row r="117" spans="1:38" x14ac:dyDescent="0.2">
      <c r="A117" t="s">
        <v>232</v>
      </c>
      <c r="B117" t="s">
        <v>231</v>
      </c>
      <c r="C117" t="s">
        <v>106</v>
      </c>
      <c r="E117" t="s">
        <v>260</v>
      </c>
      <c r="F117" t="s">
        <v>15</v>
      </c>
      <c r="G117" t="s">
        <v>6</v>
      </c>
      <c r="H117" t="s">
        <v>16</v>
      </c>
      <c r="J117">
        <v>0</v>
      </c>
      <c r="L117">
        <v>0</v>
      </c>
      <c r="M117">
        <v>0.2</v>
      </c>
      <c r="O117">
        <v>1.3</v>
      </c>
      <c r="P117">
        <v>1.6</v>
      </c>
      <c r="Q117">
        <v>3.6</v>
      </c>
      <c r="R117">
        <v>2.6</v>
      </c>
      <c r="S117">
        <v>3</v>
      </c>
      <c r="T117">
        <v>0.9</v>
      </c>
      <c r="U117">
        <v>0.3</v>
      </c>
      <c r="V117">
        <v>0</v>
      </c>
      <c r="W117">
        <v>2.2000000000000002</v>
      </c>
      <c r="X117">
        <v>2.1</v>
      </c>
      <c r="Y117">
        <v>3.4</v>
      </c>
      <c r="Z117">
        <v>0.2</v>
      </c>
      <c r="AA117">
        <v>1.3</v>
      </c>
      <c r="AB117">
        <v>2.4</v>
      </c>
      <c r="AC117">
        <v>2</v>
      </c>
      <c r="AD117">
        <v>4.0999999999999996</v>
      </c>
      <c r="AE117">
        <v>4.5</v>
      </c>
      <c r="AF117">
        <v>5.75</v>
      </c>
      <c r="AG117">
        <v>9.66</v>
      </c>
      <c r="AH117" s="12">
        <v>3.02</v>
      </c>
      <c r="AJ117">
        <v>4.3</v>
      </c>
      <c r="AK117" s="75"/>
      <c r="AL117" s="75"/>
    </row>
    <row r="118" spans="1:38" x14ac:dyDescent="0.2">
      <c r="A118" t="s">
        <v>232</v>
      </c>
      <c r="B118" t="s">
        <v>231</v>
      </c>
      <c r="C118" t="s">
        <v>108</v>
      </c>
      <c r="E118" t="s">
        <v>260</v>
      </c>
      <c r="F118" t="s">
        <v>15</v>
      </c>
      <c r="G118" t="s">
        <v>6</v>
      </c>
      <c r="H118" t="s">
        <v>16</v>
      </c>
      <c r="I118">
        <v>0</v>
      </c>
      <c r="J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0.01</v>
      </c>
      <c r="AG118">
        <v>0.01</v>
      </c>
      <c r="AH118" s="12">
        <v>0</v>
      </c>
      <c r="AJ118">
        <v>0</v>
      </c>
      <c r="AK118" s="75"/>
      <c r="AL118" s="75"/>
    </row>
    <row r="119" spans="1:38" x14ac:dyDescent="0.2">
      <c r="A119" t="s">
        <v>232</v>
      </c>
      <c r="B119" t="s">
        <v>231</v>
      </c>
      <c r="C119" t="s">
        <v>109</v>
      </c>
      <c r="E119" t="s">
        <v>260</v>
      </c>
      <c r="F119" t="s">
        <v>15</v>
      </c>
      <c r="G119" t="s">
        <v>6</v>
      </c>
      <c r="H119" t="s">
        <v>16</v>
      </c>
      <c r="J119">
        <v>1.3</v>
      </c>
      <c r="L119">
        <v>0.9</v>
      </c>
      <c r="M119">
        <v>0.9</v>
      </c>
      <c r="N119">
        <v>0.9</v>
      </c>
      <c r="O119">
        <v>0.9</v>
      </c>
      <c r="P119">
        <v>1</v>
      </c>
      <c r="Q119">
        <v>1.2</v>
      </c>
      <c r="R119">
        <v>1.3</v>
      </c>
      <c r="S119">
        <v>1.3</v>
      </c>
      <c r="T119">
        <v>1.3</v>
      </c>
      <c r="U119">
        <v>4.3</v>
      </c>
      <c r="V119">
        <v>1.7</v>
      </c>
      <c r="W119">
        <v>1.7</v>
      </c>
      <c r="X119">
        <v>0</v>
      </c>
      <c r="Y119">
        <v>0</v>
      </c>
      <c r="Z119">
        <v>0</v>
      </c>
      <c r="AA119">
        <v>1.1000000000000001</v>
      </c>
      <c r="AB119">
        <v>1.1000000000000001</v>
      </c>
      <c r="AC119">
        <v>1.3</v>
      </c>
      <c r="AD119">
        <v>1.1000000000000001</v>
      </c>
      <c r="AE119">
        <v>1.1000000000000001</v>
      </c>
      <c r="AF119">
        <v>1.1000000000000001</v>
      </c>
      <c r="AG119">
        <v>0.74</v>
      </c>
      <c r="AH119" s="12">
        <v>0.66</v>
      </c>
      <c r="AJ119">
        <v>1.1000000000000001</v>
      </c>
      <c r="AK119" s="75"/>
      <c r="AL119" s="75"/>
    </row>
    <row r="120" spans="1:38" x14ac:dyDescent="0.2">
      <c r="A120" t="s">
        <v>232</v>
      </c>
      <c r="B120" t="s">
        <v>231</v>
      </c>
      <c r="C120" t="s">
        <v>113</v>
      </c>
      <c r="E120" t="s">
        <v>260</v>
      </c>
      <c r="F120" t="s">
        <v>15</v>
      </c>
      <c r="G120" t="s">
        <v>6</v>
      </c>
      <c r="H120" t="s">
        <v>16</v>
      </c>
      <c r="I120">
        <v>0</v>
      </c>
      <c r="J120">
        <v>0</v>
      </c>
      <c r="L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s="12">
        <v>0</v>
      </c>
      <c r="AJ120">
        <v>0</v>
      </c>
      <c r="AK120" s="75"/>
      <c r="AL120" s="75"/>
    </row>
    <row r="121" spans="1:38" x14ac:dyDescent="0.2">
      <c r="A121" t="s">
        <v>232</v>
      </c>
      <c r="B121" t="s">
        <v>231</v>
      </c>
      <c r="C121" t="s">
        <v>115</v>
      </c>
      <c r="E121" t="s">
        <v>260</v>
      </c>
      <c r="F121" t="s">
        <v>15</v>
      </c>
      <c r="G121" t="s">
        <v>6</v>
      </c>
      <c r="H121" t="s">
        <v>16</v>
      </c>
      <c r="J121">
        <v>0</v>
      </c>
      <c r="L121">
        <v>0</v>
      </c>
      <c r="M121">
        <v>0</v>
      </c>
      <c r="N121">
        <v>11.6</v>
      </c>
      <c r="O121">
        <v>16</v>
      </c>
      <c r="P121">
        <v>18.5</v>
      </c>
      <c r="Q121">
        <v>13.5</v>
      </c>
      <c r="R121">
        <v>15.2</v>
      </c>
      <c r="S121">
        <v>26.6</v>
      </c>
      <c r="T121">
        <v>34.5</v>
      </c>
      <c r="U121">
        <v>34.5</v>
      </c>
      <c r="V121">
        <v>34.5</v>
      </c>
      <c r="W121">
        <v>46.3</v>
      </c>
      <c r="X121">
        <v>58.2</v>
      </c>
      <c r="Y121">
        <v>14</v>
      </c>
      <c r="Z121">
        <v>5.3</v>
      </c>
      <c r="AA121">
        <v>65.5</v>
      </c>
      <c r="AB121">
        <v>183.7</v>
      </c>
      <c r="AC121">
        <v>189.5</v>
      </c>
      <c r="AD121">
        <v>239.8</v>
      </c>
      <c r="AE121">
        <v>255</v>
      </c>
      <c r="AF121">
        <v>276.05</v>
      </c>
      <c r="AG121">
        <v>326.23</v>
      </c>
      <c r="AH121" s="12">
        <v>247.02</v>
      </c>
      <c r="AJ121">
        <v>247.4</v>
      </c>
      <c r="AK121" s="75"/>
      <c r="AL121" s="75"/>
    </row>
    <row r="122" spans="1:38" x14ac:dyDescent="0.2">
      <c r="A122" t="s">
        <v>232</v>
      </c>
      <c r="B122" t="s">
        <v>231</v>
      </c>
      <c r="C122" t="s">
        <v>116</v>
      </c>
      <c r="E122" t="s">
        <v>260</v>
      </c>
      <c r="F122" t="s">
        <v>15</v>
      </c>
      <c r="G122" t="s">
        <v>6</v>
      </c>
      <c r="H122" t="s">
        <v>16</v>
      </c>
      <c r="J122">
        <v>0</v>
      </c>
      <c r="S122">
        <v>78.3</v>
      </c>
      <c r="T122">
        <v>113.7</v>
      </c>
      <c r="U122">
        <v>70.099999999999994</v>
      </c>
      <c r="V122">
        <v>70.099999999999994</v>
      </c>
      <c r="W122">
        <v>0.1</v>
      </c>
      <c r="X122">
        <v>0.1</v>
      </c>
      <c r="Y122">
        <v>0.1</v>
      </c>
      <c r="Z122">
        <v>0</v>
      </c>
      <c r="AA122">
        <v>0</v>
      </c>
      <c r="AB122">
        <v>0</v>
      </c>
      <c r="AC122">
        <v>0</v>
      </c>
      <c r="AD122">
        <v>0.1</v>
      </c>
      <c r="AE122">
        <v>0.2</v>
      </c>
      <c r="AF122">
        <v>0.17</v>
      </c>
      <c r="AG122">
        <v>0.17</v>
      </c>
      <c r="AH122" s="12">
        <v>0.12</v>
      </c>
      <c r="AJ122">
        <v>0.2</v>
      </c>
      <c r="AK122" s="75"/>
      <c r="AL122" s="75"/>
    </row>
    <row r="123" spans="1:38" x14ac:dyDescent="0.2">
      <c r="A123" t="s">
        <v>232</v>
      </c>
      <c r="B123" t="s">
        <v>231</v>
      </c>
      <c r="C123" t="s">
        <v>118</v>
      </c>
      <c r="E123" t="s">
        <v>260</v>
      </c>
      <c r="F123" t="s">
        <v>15</v>
      </c>
      <c r="G123" t="s">
        <v>6</v>
      </c>
      <c r="H123" t="s">
        <v>16</v>
      </c>
      <c r="J123">
        <v>1.1000000000000001</v>
      </c>
      <c r="L123">
        <v>0.2</v>
      </c>
      <c r="M123">
        <v>0.7</v>
      </c>
      <c r="N123">
        <v>0.3</v>
      </c>
      <c r="O123">
        <v>0</v>
      </c>
      <c r="P123">
        <v>2.4</v>
      </c>
      <c r="Q123">
        <v>1.7</v>
      </c>
      <c r="R123">
        <v>2.6</v>
      </c>
      <c r="S123">
        <v>4.8</v>
      </c>
      <c r="T123">
        <v>2.2000000000000002</v>
      </c>
      <c r="U123">
        <v>3.9</v>
      </c>
      <c r="V123">
        <v>2.1</v>
      </c>
      <c r="W123">
        <v>3.8</v>
      </c>
      <c r="X123">
        <v>3.6</v>
      </c>
      <c r="Y123">
        <v>3.8</v>
      </c>
      <c r="Z123">
        <v>3.7</v>
      </c>
      <c r="AA123">
        <v>4</v>
      </c>
      <c r="AB123">
        <v>5</v>
      </c>
      <c r="AC123">
        <v>3.1</v>
      </c>
      <c r="AD123">
        <v>3.2</v>
      </c>
      <c r="AE123">
        <v>3.3</v>
      </c>
      <c r="AF123">
        <v>1.69</v>
      </c>
      <c r="AG123">
        <v>3.06</v>
      </c>
      <c r="AH123" s="12">
        <v>3.02</v>
      </c>
      <c r="AJ123">
        <v>3.3</v>
      </c>
      <c r="AK123" s="75"/>
      <c r="AL123" s="75"/>
    </row>
    <row r="124" spans="1:38" x14ac:dyDescent="0.2">
      <c r="A124" t="s">
        <v>232</v>
      </c>
      <c r="B124" t="s">
        <v>231</v>
      </c>
      <c r="C124" t="s">
        <v>121</v>
      </c>
      <c r="E124" t="s">
        <v>260</v>
      </c>
      <c r="F124" t="s">
        <v>15</v>
      </c>
      <c r="G124" t="s">
        <v>6</v>
      </c>
      <c r="H124" t="s">
        <v>16</v>
      </c>
      <c r="J124">
        <v>47.2</v>
      </c>
      <c r="K124">
        <v>51</v>
      </c>
      <c r="L124">
        <v>35.1</v>
      </c>
      <c r="M124">
        <v>58.5</v>
      </c>
      <c r="N124">
        <v>61.8</v>
      </c>
      <c r="O124">
        <v>67.2</v>
      </c>
      <c r="P124">
        <v>100</v>
      </c>
      <c r="Q124">
        <v>137.19999999999999</v>
      </c>
      <c r="R124">
        <v>121.3</v>
      </c>
      <c r="S124">
        <v>124.8</v>
      </c>
      <c r="T124">
        <v>131.30000000000001</v>
      </c>
      <c r="U124">
        <v>159.1</v>
      </c>
      <c r="V124">
        <v>130.1</v>
      </c>
      <c r="W124">
        <v>142.80000000000001</v>
      </c>
      <c r="X124">
        <v>191.1</v>
      </c>
      <c r="Y124">
        <v>171.1</v>
      </c>
      <c r="Z124">
        <v>210.5</v>
      </c>
      <c r="AA124">
        <v>200.9</v>
      </c>
      <c r="AB124">
        <v>180.2</v>
      </c>
      <c r="AC124">
        <v>226.2</v>
      </c>
      <c r="AD124">
        <v>194.7</v>
      </c>
      <c r="AE124">
        <v>222</v>
      </c>
      <c r="AF124">
        <v>164.89</v>
      </c>
      <c r="AG124">
        <v>195.65</v>
      </c>
      <c r="AH124" s="12">
        <v>136.69</v>
      </c>
      <c r="AJ124">
        <v>208.4</v>
      </c>
      <c r="AK124" s="75"/>
      <c r="AL124" s="75"/>
    </row>
    <row r="125" spans="1:38" x14ac:dyDescent="0.2">
      <c r="A125" t="s">
        <v>232</v>
      </c>
      <c r="B125" t="s">
        <v>231</v>
      </c>
      <c r="C125" t="s">
        <v>123</v>
      </c>
      <c r="E125" t="s">
        <v>260</v>
      </c>
      <c r="F125" t="s">
        <v>15</v>
      </c>
      <c r="G125" t="s">
        <v>6</v>
      </c>
      <c r="H125" t="s">
        <v>16</v>
      </c>
      <c r="J125">
        <v>223.5</v>
      </c>
      <c r="M125">
        <v>303.10000000000002</v>
      </c>
      <c r="N125">
        <v>396.9</v>
      </c>
      <c r="O125">
        <v>505</v>
      </c>
      <c r="P125">
        <v>735.6</v>
      </c>
      <c r="Q125">
        <v>1035.8</v>
      </c>
      <c r="R125">
        <v>1160.2</v>
      </c>
      <c r="S125">
        <v>749.9</v>
      </c>
      <c r="T125">
        <v>1248</v>
      </c>
      <c r="U125">
        <v>1318.2</v>
      </c>
      <c r="V125">
        <v>1143.5</v>
      </c>
      <c r="W125">
        <v>1637.8</v>
      </c>
      <c r="X125">
        <v>1573.6</v>
      </c>
      <c r="Y125">
        <v>1607.5</v>
      </c>
      <c r="Z125">
        <v>1834.1</v>
      </c>
      <c r="AA125">
        <v>1655</v>
      </c>
      <c r="AB125">
        <v>1950.6</v>
      </c>
      <c r="AC125">
        <v>1953.6</v>
      </c>
      <c r="AD125">
        <v>1768.9</v>
      </c>
      <c r="AE125">
        <v>2047.1</v>
      </c>
      <c r="AF125">
        <v>2108.94</v>
      </c>
      <c r="AG125">
        <v>2088.17</v>
      </c>
      <c r="AH125" s="12">
        <v>1893.13</v>
      </c>
      <c r="AJ125">
        <v>1908</v>
      </c>
      <c r="AK125" s="75"/>
      <c r="AL125" s="75"/>
    </row>
    <row r="126" spans="1:38" x14ac:dyDescent="0.2">
      <c r="A126" t="s">
        <v>232</v>
      </c>
      <c r="B126" t="s">
        <v>231</v>
      </c>
      <c r="C126" t="s">
        <v>130</v>
      </c>
      <c r="E126" t="s">
        <v>260</v>
      </c>
      <c r="F126" t="s">
        <v>15</v>
      </c>
      <c r="G126" t="s">
        <v>6</v>
      </c>
      <c r="H126" t="s">
        <v>16</v>
      </c>
      <c r="J126">
        <v>0</v>
      </c>
      <c r="P126">
        <v>0</v>
      </c>
      <c r="Q126">
        <v>0</v>
      </c>
      <c r="R126">
        <v>0</v>
      </c>
      <c r="S126">
        <v>0.1</v>
      </c>
      <c r="T126">
        <v>0.3</v>
      </c>
      <c r="U126">
        <v>0.1</v>
      </c>
      <c r="V126">
        <v>0.3</v>
      </c>
      <c r="W126">
        <v>0.4</v>
      </c>
      <c r="X126">
        <v>0.2</v>
      </c>
      <c r="Y126">
        <v>0.4</v>
      </c>
      <c r="Z126">
        <v>0.2</v>
      </c>
      <c r="AA126">
        <v>0.2</v>
      </c>
      <c r="AB126">
        <v>0.2</v>
      </c>
      <c r="AC126">
        <v>0.1</v>
      </c>
      <c r="AD126">
        <v>0.2</v>
      </c>
      <c r="AE126">
        <v>0.3</v>
      </c>
      <c r="AF126">
        <v>0.28999999999999998</v>
      </c>
      <c r="AG126">
        <v>0.13</v>
      </c>
      <c r="AH126" s="12">
        <v>0.11</v>
      </c>
      <c r="AJ126">
        <v>0.3</v>
      </c>
      <c r="AK126" s="75"/>
      <c r="AL126" s="75"/>
    </row>
    <row r="127" spans="1:38" x14ac:dyDescent="0.2">
      <c r="A127" t="s">
        <v>232</v>
      </c>
      <c r="B127" t="s">
        <v>231</v>
      </c>
      <c r="C127" t="s">
        <v>131</v>
      </c>
      <c r="E127" t="s">
        <v>260</v>
      </c>
      <c r="F127" t="s">
        <v>15</v>
      </c>
      <c r="G127" t="s">
        <v>6</v>
      </c>
      <c r="H127" t="s">
        <v>16</v>
      </c>
      <c r="I127">
        <v>0</v>
      </c>
      <c r="J127">
        <v>0</v>
      </c>
      <c r="K127">
        <v>0</v>
      </c>
      <c r="L127">
        <v>0</v>
      </c>
      <c r="M127">
        <v>0.1</v>
      </c>
      <c r="N127">
        <v>0.1</v>
      </c>
      <c r="O127">
        <v>0.1</v>
      </c>
      <c r="P127">
        <v>0</v>
      </c>
      <c r="Q127">
        <v>0.1</v>
      </c>
      <c r="R127">
        <v>0.1</v>
      </c>
      <c r="S127">
        <v>0.1</v>
      </c>
      <c r="T127">
        <v>0.1</v>
      </c>
      <c r="U127">
        <v>0.1</v>
      </c>
      <c r="V127">
        <v>0.1</v>
      </c>
      <c r="W127">
        <v>0.1</v>
      </c>
      <c r="X127">
        <v>0.1</v>
      </c>
      <c r="Y127">
        <v>0.1</v>
      </c>
      <c r="Z127">
        <v>0</v>
      </c>
      <c r="AA127">
        <v>0</v>
      </c>
      <c r="AB127">
        <v>0.1</v>
      </c>
      <c r="AC127">
        <v>0.1</v>
      </c>
      <c r="AD127">
        <v>4.0999999999999996</v>
      </c>
      <c r="AE127">
        <v>0.2</v>
      </c>
      <c r="AF127">
        <v>0.14000000000000001</v>
      </c>
      <c r="AG127">
        <v>0.13</v>
      </c>
      <c r="AH127" s="12">
        <v>0.1</v>
      </c>
      <c r="AJ127">
        <v>2.2000000000000002</v>
      </c>
      <c r="AK127" s="75"/>
      <c r="AL127" s="75"/>
    </row>
    <row r="128" spans="1:38" x14ac:dyDescent="0.2">
      <c r="A128" t="s">
        <v>232</v>
      </c>
      <c r="B128" t="s">
        <v>231</v>
      </c>
      <c r="C128" t="s">
        <v>135</v>
      </c>
      <c r="E128" t="s">
        <v>260</v>
      </c>
      <c r="F128" t="s">
        <v>15</v>
      </c>
      <c r="G128" t="s">
        <v>6</v>
      </c>
      <c r="H128" t="s">
        <v>16</v>
      </c>
      <c r="J128">
        <v>0</v>
      </c>
      <c r="L128">
        <v>0</v>
      </c>
      <c r="M128">
        <v>0</v>
      </c>
      <c r="N128">
        <v>0</v>
      </c>
      <c r="O128">
        <v>0.1</v>
      </c>
      <c r="P128">
        <v>0.1</v>
      </c>
      <c r="Q128">
        <v>0.2</v>
      </c>
      <c r="R128">
        <v>0.5</v>
      </c>
      <c r="S128">
        <v>0.7</v>
      </c>
      <c r="T128">
        <v>0.5</v>
      </c>
      <c r="U128">
        <v>0.1</v>
      </c>
      <c r="V128">
        <v>0.1</v>
      </c>
      <c r="W128">
        <v>164.6</v>
      </c>
      <c r="X128">
        <v>0.5</v>
      </c>
      <c r="Y128">
        <v>0.5</v>
      </c>
      <c r="Z128">
        <v>0.4</v>
      </c>
      <c r="AA128">
        <v>0.6</v>
      </c>
      <c r="AB128">
        <v>2.2999999999999998</v>
      </c>
      <c r="AC128">
        <v>0.6</v>
      </c>
      <c r="AD128">
        <v>1.4</v>
      </c>
      <c r="AE128">
        <v>1.3</v>
      </c>
      <c r="AF128">
        <v>0.93</v>
      </c>
      <c r="AG128">
        <v>1.01</v>
      </c>
      <c r="AH128" s="12">
        <v>0.55000000000000004</v>
      </c>
      <c r="AJ128">
        <v>1.4</v>
      </c>
      <c r="AK128" s="75"/>
      <c r="AL128" s="75"/>
    </row>
    <row r="129" spans="1:38" x14ac:dyDescent="0.2">
      <c r="A129" t="s">
        <v>232</v>
      </c>
      <c r="B129" t="s">
        <v>231</v>
      </c>
      <c r="C129" t="s">
        <v>137</v>
      </c>
      <c r="E129" t="s">
        <v>260</v>
      </c>
      <c r="F129" t="s">
        <v>15</v>
      </c>
      <c r="G129" t="s">
        <v>6</v>
      </c>
      <c r="H129" t="s">
        <v>16</v>
      </c>
      <c r="J129">
        <v>84.7</v>
      </c>
      <c r="K129">
        <v>105.3</v>
      </c>
      <c r="N129">
        <v>207.2</v>
      </c>
      <c r="O129">
        <v>213.2</v>
      </c>
      <c r="P129">
        <v>197.6</v>
      </c>
      <c r="Q129">
        <v>128.19999999999999</v>
      </c>
      <c r="R129">
        <v>143.1</v>
      </c>
      <c r="S129">
        <v>105.2</v>
      </c>
      <c r="T129">
        <v>209.1</v>
      </c>
      <c r="U129">
        <v>148.30000000000001</v>
      </c>
      <c r="V129">
        <v>134.4</v>
      </c>
      <c r="W129">
        <v>144.4</v>
      </c>
      <c r="X129">
        <v>188.6</v>
      </c>
      <c r="Y129">
        <v>192.3</v>
      </c>
      <c r="Z129">
        <v>149</v>
      </c>
      <c r="AA129">
        <v>329.9</v>
      </c>
      <c r="AB129">
        <v>151.80000000000001</v>
      </c>
      <c r="AC129">
        <v>147.9</v>
      </c>
      <c r="AD129">
        <v>226</v>
      </c>
      <c r="AE129">
        <v>206.2</v>
      </c>
      <c r="AF129">
        <v>110.76</v>
      </c>
      <c r="AG129">
        <v>168.67</v>
      </c>
      <c r="AH129" s="12">
        <v>116.3</v>
      </c>
      <c r="AJ129">
        <v>216.1</v>
      </c>
      <c r="AK129" s="75"/>
      <c r="AL129" s="75"/>
    </row>
    <row r="130" spans="1:38" x14ac:dyDescent="0.2">
      <c r="A130" t="s">
        <v>232</v>
      </c>
      <c r="B130" t="s">
        <v>231</v>
      </c>
      <c r="C130" t="s">
        <v>138</v>
      </c>
      <c r="E130" t="s">
        <v>260</v>
      </c>
      <c r="F130" t="s">
        <v>15</v>
      </c>
      <c r="G130" t="s">
        <v>6</v>
      </c>
      <c r="H130" t="s">
        <v>16</v>
      </c>
      <c r="J130">
        <v>0</v>
      </c>
      <c r="K130">
        <v>0.5</v>
      </c>
      <c r="L130">
        <v>0.5</v>
      </c>
      <c r="M130">
        <v>1.1000000000000001</v>
      </c>
      <c r="N130">
        <v>0</v>
      </c>
      <c r="O130">
        <v>0.1</v>
      </c>
      <c r="P130">
        <v>0.3</v>
      </c>
      <c r="Q130">
        <v>0.2</v>
      </c>
      <c r="R130">
        <v>0</v>
      </c>
      <c r="S130">
        <v>0.3</v>
      </c>
      <c r="T130">
        <v>0.5</v>
      </c>
      <c r="U130">
        <v>0.5</v>
      </c>
      <c r="V130">
        <v>0.5</v>
      </c>
      <c r="W130">
        <v>5.2</v>
      </c>
      <c r="X130">
        <v>0.2</v>
      </c>
      <c r="Y130">
        <v>0.4</v>
      </c>
      <c r="Z130">
        <v>0.2</v>
      </c>
      <c r="AA130">
        <v>1</v>
      </c>
      <c r="AB130">
        <v>0.9</v>
      </c>
      <c r="AC130">
        <v>1.2</v>
      </c>
      <c r="AD130">
        <v>1.6</v>
      </c>
      <c r="AE130">
        <v>2.2999999999999998</v>
      </c>
      <c r="AF130">
        <v>2.04</v>
      </c>
      <c r="AG130">
        <v>1.62</v>
      </c>
      <c r="AH130" s="12">
        <v>0.17</v>
      </c>
      <c r="AJ130">
        <v>2</v>
      </c>
      <c r="AK130" s="75"/>
      <c r="AL130" s="75"/>
    </row>
    <row r="131" spans="1:38" x14ac:dyDescent="0.2">
      <c r="A131" t="s">
        <v>232</v>
      </c>
      <c r="B131" t="s">
        <v>231</v>
      </c>
      <c r="C131" t="s">
        <v>140</v>
      </c>
      <c r="E131" t="s">
        <v>260</v>
      </c>
      <c r="F131" t="s">
        <v>15</v>
      </c>
      <c r="G131" t="s">
        <v>6</v>
      </c>
      <c r="H131" t="s">
        <v>16</v>
      </c>
      <c r="J131">
        <v>1.6</v>
      </c>
      <c r="K131">
        <v>2.8</v>
      </c>
      <c r="L131">
        <v>2.9</v>
      </c>
      <c r="M131">
        <v>2.7</v>
      </c>
      <c r="N131">
        <v>2.6</v>
      </c>
      <c r="O131">
        <v>2.6</v>
      </c>
      <c r="P131">
        <v>7.8</v>
      </c>
      <c r="Q131">
        <v>12.8</v>
      </c>
      <c r="R131">
        <v>15.8</v>
      </c>
      <c r="S131">
        <v>11.1</v>
      </c>
      <c r="T131">
        <v>6.1</v>
      </c>
      <c r="U131">
        <v>6.6</v>
      </c>
      <c r="V131">
        <v>5.9</v>
      </c>
      <c r="W131">
        <v>8.8000000000000007</v>
      </c>
      <c r="X131">
        <v>7</v>
      </c>
      <c r="Y131">
        <v>14.2</v>
      </c>
      <c r="Z131">
        <v>9.6999999999999993</v>
      </c>
      <c r="AA131">
        <v>12.4</v>
      </c>
      <c r="AB131">
        <v>15.4</v>
      </c>
      <c r="AC131">
        <v>10.3</v>
      </c>
      <c r="AD131">
        <v>13.4</v>
      </c>
      <c r="AE131">
        <v>14.3</v>
      </c>
      <c r="AF131">
        <v>16.329999999999998</v>
      </c>
      <c r="AG131">
        <v>18.02</v>
      </c>
      <c r="AH131" s="12">
        <v>13.37</v>
      </c>
      <c r="AJ131">
        <v>13.9</v>
      </c>
      <c r="AK131" s="75"/>
      <c r="AL131" s="75"/>
    </row>
    <row r="132" spans="1:38" x14ac:dyDescent="0.2">
      <c r="A132" t="s">
        <v>232</v>
      </c>
      <c r="B132" t="s">
        <v>231</v>
      </c>
      <c r="C132" t="s">
        <v>145</v>
      </c>
      <c r="E132" t="s">
        <v>260</v>
      </c>
      <c r="F132" t="s">
        <v>15</v>
      </c>
      <c r="G132" t="s">
        <v>6</v>
      </c>
      <c r="H132" t="s">
        <v>16</v>
      </c>
      <c r="J132">
        <v>184.4</v>
      </c>
      <c r="L132">
        <v>192.5</v>
      </c>
      <c r="M132">
        <v>226.3</v>
      </c>
      <c r="N132">
        <v>260.89999999999998</v>
      </c>
      <c r="O132">
        <v>242</v>
      </c>
      <c r="P132">
        <v>348.1</v>
      </c>
      <c r="Q132">
        <v>479.1</v>
      </c>
      <c r="R132">
        <v>546.4</v>
      </c>
      <c r="S132">
        <v>507.5</v>
      </c>
      <c r="T132">
        <v>636.79999999999995</v>
      </c>
      <c r="U132">
        <v>791</v>
      </c>
      <c r="V132">
        <v>997.7</v>
      </c>
      <c r="W132">
        <v>961.8</v>
      </c>
      <c r="X132">
        <v>1114.7</v>
      </c>
      <c r="Y132">
        <v>988.8</v>
      </c>
      <c r="Z132">
        <v>900.5</v>
      </c>
      <c r="AA132">
        <v>869.6</v>
      </c>
      <c r="AB132">
        <v>873</v>
      </c>
      <c r="AC132">
        <v>900.5</v>
      </c>
      <c r="AD132">
        <v>826.6</v>
      </c>
      <c r="AE132">
        <v>1028.5</v>
      </c>
      <c r="AF132">
        <v>811.34</v>
      </c>
      <c r="AG132">
        <v>1154.6400000000001</v>
      </c>
      <c r="AH132" s="12">
        <v>863.32</v>
      </c>
      <c r="AJ132">
        <v>927.6</v>
      </c>
      <c r="AK132" s="75"/>
      <c r="AL132" s="75"/>
    </row>
    <row r="133" spans="1:38" x14ac:dyDescent="0.2">
      <c r="A133" t="s">
        <v>232</v>
      </c>
      <c r="B133" t="s">
        <v>231</v>
      </c>
      <c r="C133" t="s">
        <v>238</v>
      </c>
      <c r="E133" t="s">
        <v>260</v>
      </c>
      <c r="F133" t="s">
        <v>15</v>
      </c>
      <c r="G133" t="s">
        <v>6</v>
      </c>
      <c r="H133" t="s">
        <v>16</v>
      </c>
      <c r="J133">
        <v>0</v>
      </c>
      <c r="P133">
        <v>0.1</v>
      </c>
      <c r="Q133">
        <v>0.4</v>
      </c>
      <c r="R133">
        <v>0.4</v>
      </c>
      <c r="S133">
        <v>0.4</v>
      </c>
      <c r="T133">
        <v>0.1</v>
      </c>
      <c r="U133">
        <v>0.2</v>
      </c>
      <c r="AB133">
        <v>0.4</v>
      </c>
      <c r="AD133">
        <v>0.5</v>
      </c>
      <c r="AE133">
        <v>0.5</v>
      </c>
      <c r="AF133">
        <v>0.15</v>
      </c>
      <c r="AG133">
        <v>0.21</v>
      </c>
      <c r="AH133" s="12">
        <v>0.28999999999999998</v>
      </c>
      <c r="AJ133">
        <v>0.5</v>
      </c>
      <c r="AK133" s="75"/>
      <c r="AL133" s="75"/>
    </row>
    <row r="134" spans="1:38" x14ac:dyDescent="0.2">
      <c r="A134" t="s">
        <v>232</v>
      </c>
      <c r="B134" t="s">
        <v>231</v>
      </c>
      <c r="C134" t="s">
        <v>148</v>
      </c>
      <c r="E134" t="s">
        <v>260</v>
      </c>
      <c r="F134" t="s">
        <v>15</v>
      </c>
      <c r="G134" t="s">
        <v>6</v>
      </c>
      <c r="H134" t="s">
        <v>16</v>
      </c>
      <c r="J134">
        <v>0</v>
      </c>
      <c r="P134">
        <v>0</v>
      </c>
      <c r="Q134">
        <v>0.2</v>
      </c>
      <c r="R134">
        <v>0.2</v>
      </c>
      <c r="S134">
        <v>0</v>
      </c>
      <c r="T134">
        <v>0</v>
      </c>
      <c r="U134">
        <v>0</v>
      </c>
      <c r="V134">
        <v>0.1</v>
      </c>
      <c r="W134">
        <v>0.2</v>
      </c>
      <c r="X134">
        <v>0</v>
      </c>
      <c r="Y134">
        <v>0.1</v>
      </c>
      <c r="Z134">
        <v>0</v>
      </c>
      <c r="AA134">
        <v>0</v>
      </c>
      <c r="AB134">
        <v>0.1</v>
      </c>
      <c r="AC134">
        <v>0.2</v>
      </c>
      <c r="AD134">
        <v>0.1</v>
      </c>
      <c r="AE134">
        <v>0.1</v>
      </c>
      <c r="AF134">
        <v>7.0000000000000007E-2</v>
      </c>
      <c r="AG134">
        <v>0.05</v>
      </c>
      <c r="AH134" s="12">
        <v>0.04</v>
      </c>
      <c r="AJ134">
        <v>0.1</v>
      </c>
      <c r="AK134" s="75"/>
      <c r="AL134" s="75"/>
    </row>
    <row r="135" spans="1:38" x14ac:dyDescent="0.2">
      <c r="A135" t="s">
        <v>232</v>
      </c>
      <c r="B135" t="s">
        <v>231</v>
      </c>
      <c r="C135" t="s">
        <v>153</v>
      </c>
      <c r="E135" t="s">
        <v>260</v>
      </c>
      <c r="F135" t="s">
        <v>15</v>
      </c>
      <c r="G135" t="s">
        <v>6</v>
      </c>
      <c r="H135" t="s">
        <v>16</v>
      </c>
      <c r="J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</v>
      </c>
      <c r="AE135">
        <v>0.1</v>
      </c>
      <c r="AF135">
        <v>0.01</v>
      </c>
      <c r="AG135">
        <v>0.02</v>
      </c>
      <c r="AH135" s="12"/>
      <c r="AJ135">
        <v>0.1</v>
      </c>
      <c r="AK135" s="75"/>
      <c r="AL135" s="75"/>
    </row>
    <row r="136" spans="1:38" x14ac:dyDescent="0.2">
      <c r="A136" t="s">
        <v>232</v>
      </c>
      <c r="B136" t="s">
        <v>231</v>
      </c>
      <c r="C136" t="s">
        <v>158</v>
      </c>
      <c r="E136" t="s">
        <v>260</v>
      </c>
      <c r="F136" t="s">
        <v>15</v>
      </c>
      <c r="G136" t="s">
        <v>6</v>
      </c>
      <c r="H136" t="s">
        <v>16</v>
      </c>
      <c r="J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0.1</v>
      </c>
      <c r="AB136">
        <v>0.3</v>
      </c>
      <c r="AC136">
        <v>0.3</v>
      </c>
      <c r="AD136">
        <v>0.1</v>
      </c>
      <c r="AE136">
        <v>0.5</v>
      </c>
      <c r="AF136">
        <v>0.08</v>
      </c>
      <c r="AG136">
        <v>0.06</v>
      </c>
      <c r="AH136" s="12">
        <v>0.06</v>
      </c>
      <c r="AJ136">
        <v>0.3</v>
      </c>
      <c r="AK136" s="75"/>
      <c r="AL136" s="75"/>
    </row>
    <row r="137" spans="1:38" x14ac:dyDescent="0.2">
      <c r="A137" t="s">
        <v>232</v>
      </c>
      <c r="B137" t="s">
        <v>231</v>
      </c>
      <c r="C137" t="s">
        <v>160</v>
      </c>
      <c r="E137" t="s">
        <v>260</v>
      </c>
      <c r="F137" t="s">
        <v>15</v>
      </c>
      <c r="G137" t="s">
        <v>6</v>
      </c>
      <c r="H137" t="s">
        <v>16</v>
      </c>
      <c r="J137">
        <v>6.6</v>
      </c>
      <c r="L137">
        <v>0</v>
      </c>
      <c r="O137">
        <v>0</v>
      </c>
      <c r="P137">
        <v>44.4</v>
      </c>
      <c r="Q137">
        <v>39.700000000000003</v>
      </c>
      <c r="R137">
        <v>42.6</v>
      </c>
      <c r="S137">
        <v>45.4</v>
      </c>
      <c r="T137">
        <v>37.4</v>
      </c>
      <c r="U137">
        <v>36.5</v>
      </c>
      <c r="V137">
        <v>59.7</v>
      </c>
      <c r="W137">
        <v>66.099999999999994</v>
      </c>
      <c r="X137">
        <v>104.5</v>
      </c>
      <c r="Y137">
        <v>120.7</v>
      </c>
      <c r="Z137">
        <v>130.19999999999999</v>
      </c>
      <c r="AA137">
        <v>156.4</v>
      </c>
      <c r="AB137">
        <v>168</v>
      </c>
      <c r="AC137">
        <v>173.7</v>
      </c>
      <c r="AD137">
        <v>207.5</v>
      </c>
      <c r="AE137">
        <v>234.9</v>
      </c>
      <c r="AF137">
        <v>223.27</v>
      </c>
      <c r="AG137">
        <v>199.93</v>
      </c>
      <c r="AH137" s="12">
        <v>202.85</v>
      </c>
      <c r="AJ137">
        <v>221.2</v>
      </c>
      <c r="AK137" s="75"/>
      <c r="AL137" s="75"/>
    </row>
    <row r="139" spans="1:38" x14ac:dyDescent="0.2">
      <c r="E139" s="57" t="s">
        <v>258</v>
      </c>
      <c r="F139" s="57"/>
      <c r="G139" s="57"/>
      <c r="H139" s="57"/>
      <c r="I139" s="58"/>
      <c r="J139" s="58">
        <f t="shared" ref="J139:S140" si="0">SUMIF($E$2:$E$137,$E139,J$2:J$137)</f>
        <v>936.10000000000025</v>
      </c>
      <c r="K139" s="58">
        <f t="shared" si="0"/>
        <v>650.5</v>
      </c>
      <c r="L139" s="58">
        <f t="shared" si="0"/>
        <v>423.30000000000007</v>
      </c>
      <c r="M139" s="58">
        <f t="shared" si="0"/>
        <v>922.49999999999989</v>
      </c>
      <c r="N139" s="58">
        <f t="shared" si="0"/>
        <v>1143.7</v>
      </c>
      <c r="O139" s="58">
        <f t="shared" si="0"/>
        <v>1434.2999999999997</v>
      </c>
      <c r="P139" s="58">
        <f t="shared" si="0"/>
        <v>1568.0999999999997</v>
      </c>
      <c r="Q139" s="58">
        <f t="shared" si="0"/>
        <v>1667.9000000000003</v>
      </c>
      <c r="R139" s="58">
        <f t="shared" si="0"/>
        <v>2009.0999999999997</v>
      </c>
      <c r="S139" s="58">
        <f t="shared" si="0"/>
        <v>2204.6999999999994</v>
      </c>
      <c r="T139" s="58">
        <f t="shared" ref="T139:AH140" si="1">SUMIF($E$2:$E$137,$E139,T$2:T$137)</f>
        <v>3004.5000000000009</v>
      </c>
      <c r="U139" s="58">
        <f t="shared" si="1"/>
        <v>4302.2999999999993</v>
      </c>
      <c r="V139" s="58">
        <f t="shared" si="1"/>
        <v>3819.6999999999994</v>
      </c>
      <c r="W139" s="58">
        <f t="shared" si="1"/>
        <v>3305.2999999999997</v>
      </c>
      <c r="X139" s="58">
        <f t="shared" si="1"/>
        <v>3549.9</v>
      </c>
      <c r="Y139" s="58">
        <f t="shared" si="1"/>
        <v>4823.5999999999976</v>
      </c>
      <c r="Z139" s="58">
        <f t="shared" si="1"/>
        <v>4852.0999999999995</v>
      </c>
      <c r="AA139" s="58">
        <f t="shared" si="1"/>
        <v>6148.8000000000011</v>
      </c>
      <c r="AB139" s="58">
        <f t="shared" si="1"/>
        <v>7518.6999999999989</v>
      </c>
      <c r="AC139" s="58">
        <f t="shared" si="1"/>
        <v>7785.4999999999973</v>
      </c>
      <c r="AD139" s="58">
        <f t="shared" si="1"/>
        <v>9276.8799999999992</v>
      </c>
      <c r="AE139" s="58">
        <f t="shared" si="1"/>
        <v>9828.8100000000013</v>
      </c>
      <c r="AF139" s="58">
        <f t="shared" si="1"/>
        <v>9669.14</v>
      </c>
      <c r="AG139" s="58">
        <f t="shared" si="1"/>
        <v>10762.730000000001</v>
      </c>
      <c r="AH139" s="58">
        <f t="shared" si="1"/>
        <v>7953.2699999999986</v>
      </c>
      <c r="AI139" s="26"/>
    </row>
    <row r="140" spans="1:38" x14ac:dyDescent="0.2">
      <c r="E140" s="57" t="s">
        <v>260</v>
      </c>
      <c r="F140" s="57"/>
      <c r="G140" s="57"/>
      <c r="H140" s="57"/>
      <c r="I140" s="58"/>
      <c r="J140" s="58">
        <f t="shared" si="0"/>
        <v>1370.5999999999997</v>
      </c>
      <c r="K140" s="58">
        <f t="shared" si="0"/>
        <v>163.10000000000002</v>
      </c>
      <c r="L140" s="58">
        <f t="shared" si="0"/>
        <v>681.59999999999991</v>
      </c>
      <c r="M140" s="58">
        <f t="shared" si="0"/>
        <v>1145.0000000000002</v>
      </c>
      <c r="N140" s="58">
        <f t="shared" si="0"/>
        <v>2055.1999999999994</v>
      </c>
      <c r="O140" s="58">
        <f t="shared" si="0"/>
        <v>2867.3999999999996</v>
      </c>
      <c r="P140" s="58">
        <f t="shared" si="0"/>
        <v>2552.8000000000002</v>
      </c>
      <c r="Q140" s="58">
        <f t="shared" si="0"/>
        <v>3211.8999999999992</v>
      </c>
      <c r="R140" s="58">
        <f t="shared" si="0"/>
        <v>4112.3</v>
      </c>
      <c r="S140" s="58">
        <f t="shared" si="0"/>
        <v>3412.8999999999992</v>
      </c>
      <c r="T140" s="58">
        <f t="shared" si="1"/>
        <v>6655.9000000000015</v>
      </c>
      <c r="U140" s="58">
        <f t="shared" si="1"/>
        <v>8372.3000000000047</v>
      </c>
      <c r="V140" s="58">
        <f t="shared" si="1"/>
        <v>8430.4000000000051</v>
      </c>
      <c r="W140" s="58">
        <f t="shared" si="1"/>
        <v>9883.4000000000015</v>
      </c>
      <c r="X140" s="58">
        <f t="shared" si="1"/>
        <v>11971.800000000005</v>
      </c>
      <c r="Y140" s="58">
        <f t="shared" si="1"/>
        <v>14583.400000000003</v>
      </c>
      <c r="Z140" s="58">
        <f t="shared" si="1"/>
        <v>16325.400000000007</v>
      </c>
      <c r="AA140" s="58">
        <f t="shared" si="1"/>
        <v>20694.899999999994</v>
      </c>
      <c r="AB140" s="58">
        <f t="shared" si="1"/>
        <v>23521.999999999993</v>
      </c>
      <c r="AC140" s="58">
        <f t="shared" si="1"/>
        <v>21845.000000000004</v>
      </c>
      <c r="AD140" s="58">
        <f t="shared" si="1"/>
        <v>24754.499999999985</v>
      </c>
      <c r="AE140" s="58">
        <f t="shared" si="1"/>
        <v>26780.19999999999</v>
      </c>
      <c r="AF140" s="58">
        <f t="shared" si="1"/>
        <v>27014.419999999991</v>
      </c>
      <c r="AG140" s="58">
        <f t="shared" si="1"/>
        <v>28196.190000000002</v>
      </c>
      <c r="AH140" s="58">
        <f t="shared" si="1"/>
        <v>21171.869999999992</v>
      </c>
      <c r="AI140" s="26"/>
    </row>
    <row r="141" spans="1:38" x14ac:dyDescent="0.2">
      <c r="AL141" s="1"/>
    </row>
    <row r="142" spans="1:38" x14ac:dyDescent="0.2">
      <c r="D142" s="57" t="s">
        <v>280</v>
      </c>
      <c r="E142" s="57"/>
      <c r="F142" s="57"/>
      <c r="G142" s="57"/>
      <c r="H142" s="57"/>
      <c r="I142" s="58"/>
      <c r="J142" s="58">
        <f t="shared" ref="J142:S143" si="2">SUMIF($D$2:$D$137,$D142,J$2:J$137)</f>
        <v>621.5</v>
      </c>
      <c r="K142" s="58">
        <f t="shared" si="2"/>
        <v>0</v>
      </c>
      <c r="L142" s="58">
        <f t="shared" si="2"/>
        <v>313.5</v>
      </c>
      <c r="M142" s="58">
        <f t="shared" si="2"/>
        <v>305</v>
      </c>
      <c r="N142" s="58">
        <f t="shared" si="2"/>
        <v>853.4</v>
      </c>
      <c r="O142" s="58">
        <f t="shared" si="2"/>
        <v>1475.1</v>
      </c>
      <c r="P142" s="58">
        <f t="shared" si="2"/>
        <v>680.2</v>
      </c>
      <c r="Q142" s="58">
        <f t="shared" si="2"/>
        <v>895.1</v>
      </c>
      <c r="R142" s="58">
        <f t="shared" si="2"/>
        <v>1516</v>
      </c>
      <c r="S142" s="58">
        <f t="shared" si="2"/>
        <v>999</v>
      </c>
      <c r="T142" s="58">
        <f t="shared" ref="T142:AH143" si="3">SUMIF($D$2:$D$137,$D142,T$2:T$137)</f>
        <v>3612.1</v>
      </c>
      <c r="U142" s="58">
        <f t="shared" si="3"/>
        <v>5165.5</v>
      </c>
      <c r="V142" s="58">
        <f t="shared" si="3"/>
        <v>5126.3</v>
      </c>
      <c r="W142" s="58">
        <f t="shared" si="3"/>
        <v>5788.8</v>
      </c>
      <c r="X142" s="58">
        <f t="shared" si="3"/>
        <v>7808.7</v>
      </c>
      <c r="Y142" s="58">
        <f t="shared" si="3"/>
        <v>10379.6</v>
      </c>
      <c r="Z142" s="58">
        <f t="shared" si="3"/>
        <v>11651.8</v>
      </c>
      <c r="AA142" s="58">
        <f t="shared" si="3"/>
        <v>16077.5</v>
      </c>
      <c r="AB142" s="58">
        <f t="shared" si="3"/>
        <v>17859</v>
      </c>
      <c r="AC142" s="58">
        <f t="shared" si="3"/>
        <v>15387.2</v>
      </c>
      <c r="AD142" s="58">
        <f t="shared" si="3"/>
        <v>18602.7</v>
      </c>
      <c r="AE142" s="58">
        <f t="shared" si="3"/>
        <v>19935.3</v>
      </c>
      <c r="AF142" s="58">
        <f t="shared" si="3"/>
        <v>20739.03</v>
      </c>
      <c r="AG142" s="58">
        <f t="shared" si="3"/>
        <v>21094.65</v>
      </c>
      <c r="AH142" s="58">
        <f t="shared" si="3"/>
        <v>15757.87</v>
      </c>
      <c r="AI142" s="26"/>
    </row>
    <row r="143" spans="1:38" x14ac:dyDescent="0.2">
      <c r="D143" s="57" t="s">
        <v>281</v>
      </c>
      <c r="E143" s="57"/>
      <c r="F143" s="57"/>
      <c r="G143" s="57"/>
      <c r="H143" s="57"/>
      <c r="I143" s="58"/>
      <c r="J143" s="58">
        <f t="shared" si="2"/>
        <v>118.4</v>
      </c>
      <c r="K143" s="58">
        <f t="shared" si="2"/>
        <v>0</v>
      </c>
      <c r="L143" s="58">
        <f t="shared" si="2"/>
        <v>0</v>
      </c>
      <c r="M143" s="58">
        <f t="shared" si="2"/>
        <v>141.5</v>
      </c>
      <c r="N143" s="58">
        <f t="shared" si="2"/>
        <v>163.9</v>
      </c>
      <c r="O143" s="58">
        <f t="shared" si="2"/>
        <v>153.1</v>
      </c>
      <c r="P143" s="58">
        <f t="shared" si="2"/>
        <v>158.5</v>
      </c>
      <c r="Q143" s="58">
        <f t="shared" si="2"/>
        <v>183.4</v>
      </c>
      <c r="R143" s="58">
        <f t="shared" si="2"/>
        <v>207</v>
      </c>
      <c r="S143" s="58">
        <f t="shared" si="2"/>
        <v>384.1</v>
      </c>
      <c r="T143" s="58">
        <f t="shared" si="3"/>
        <v>316.8</v>
      </c>
      <c r="U143" s="58">
        <f t="shared" si="3"/>
        <v>250.6</v>
      </c>
      <c r="V143" s="58">
        <f t="shared" si="3"/>
        <v>257.39999999999998</v>
      </c>
      <c r="W143" s="58">
        <f t="shared" si="3"/>
        <v>331</v>
      </c>
      <c r="X143" s="58">
        <f t="shared" si="3"/>
        <v>360.4</v>
      </c>
      <c r="Y143" s="58">
        <f t="shared" si="3"/>
        <v>449.1</v>
      </c>
      <c r="Z143" s="58">
        <f t="shared" si="3"/>
        <v>724.5</v>
      </c>
      <c r="AA143" s="58">
        <f t="shared" si="3"/>
        <v>592.5</v>
      </c>
      <c r="AB143" s="58">
        <f t="shared" si="3"/>
        <v>1265.5</v>
      </c>
      <c r="AC143" s="58">
        <f t="shared" si="3"/>
        <v>2007.9</v>
      </c>
      <c r="AD143" s="58">
        <f t="shared" si="3"/>
        <v>1598.7</v>
      </c>
      <c r="AE143" s="58">
        <f t="shared" si="3"/>
        <v>1617.6</v>
      </c>
      <c r="AF143" s="58">
        <f t="shared" si="3"/>
        <v>1484.57</v>
      </c>
      <c r="AG143" s="58">
        <f t="shared" si="3"/>
        <v>1653.85</v>
      </c>
      <c r="AH143" s="58">
        <f t="shared" si="3"/>
        <v>975.94</v>
      </c>
      <c r="AI143" s="26"/>
    </row>
    <row r="144" spans="1:38" x14ac:dyDescent="0.2">
      <c r="D144" s="71" t="s">
        <v>282</v>
      </c>
      <c r="E144" s="71"/>
      <c r="F144" s="71"/>
      <c r="G144" s="71"/>
      <c r="H144" s="71"/>
      <c r="I144" s="72"/>
      <c r="J144" s="72">
        <f t="shared" ref="J144:AH144" si="4">J140-J142-J143</f>
        <v>630.6999999999997</v>
      </c>
      <c r="K144" s="72">
        <f t="shared" si="4"/>
        <v>163.10000000000002</v>
      </c>
      <c r="L144" s="72">
        <f t="shared" si="4"/>
        <v>368.09999999999991</v>
      </c>
      <c r="M144" s="72">
        <f t="shared" si="4"/>
        <v>698.50000000000023</v>
      </c>
      <c r="N144" s="72">
        <f t="shared" si="4"/>
        <v>1037.8999999999992</v>
      </c>
      <c r="O144" s="72">
        <f t="shared" si="4"/>
        <v>1239.1999999999998</v>
      </c>
      <c r="P144" s="72">
        <f t="shared" si="4"/>
        <v>1714.1000000000001</v>
      </c>
      <c r="Q144" s="72">
        <f t="shared" si="4"/>
        <v>2133.3999999999992</v>
      </c>
      <c r="R144" s="72">
        <f t="shared" si="4"/>
        <v>2389.3000000000002</v>
      </c>
      <c r="S144" s="72">
        <f t="shared" si="4"/>
        <v>2029.7999999999993</v>
      </c>
      <c r="T144" s="72">
        <f t="shared" si="4"/>
        <v>2727.0000000000014</v>
      </c>
      <c r="U144" s="72">
        <f t="shared" si="4"/>
        <v>2956.2000000000048</v>
      </c>
      <c r="V144" s="72">
        <f t="shared" si="4"/>
        <v>3046.7000000000048</v>
      </c>
      <c r="W144" s="72">
        <f t="shared" si="4"/>
        <v>3763.6000000000013</v>
      </c>
      <c r="X144" s="72">
        <f t="shared" si="4"/>
        <v>3802.7000000000048</v>
      </c>
      <c r="Y144" s="72">
        <f t="shared" si="4"/>
        <v>3754.700000000003</v>
      </c>
      <c r="Z144" s="72">
        <f t="shared" si="4"/>
        <v>3949.1000000000076</v>
      </c>
      <c r="AA144" s="72">
        <f t="shared" si="4"/>
        <v>4024.8999999999942</v>
      </c>
      <c r="AB144" s="72">
        <f t="shared" si="4"/>
        <v>4397.4999999999927</v>
      </c>
      <c r="AC144" s="72">
        <f t="shared" si="4"/>
        <v>4449.9000000000033</v>
      </c>
      <c r="AD144" s="72">
        <f t="shared" si="4"/>
        <v>4553.0999999999849</v>
      </c>
      <c r="AE144" s="72">
        <f t="shared" si="4"/>
        <v>5227.2999999999902</v>
      </c>
      <c r="AF144" s="72">
        <f t="shared" si="4"/>
        <v>4790.8199999999924</v>
      </c>
      <c r="AG144" s="72">
        <f t="shared" si="4"/>
        <v>5447.6900000000005</v>
      </c>
      <c r="AH144" s="72">
        <f t="shared" si="4"/>
        <v>4438.0599999999904</v>
      </c>
      <c r="AI144" s="26"/>
    </row>
    <row r="145" spans="4:38" x14ac:dyDescent="0.2">
      <c r="D145" s="57"/>
      <c r="E145" s="57"/>
      <c r="F145" s="57"/>
      <c r="G145" s="57"/>
      <c r="H145" s="57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26"/>
    </row>
    <row r="146" spans="4:38" x14ac:dyDescent="0.2">
      <c r="D146" s="57" t="s">
        <v>283</v>
      </c>
      <c r="E146" s="57"/>
      <c r="F146" s="57"/>
      <c r="G146" s="57"/>
      <c r="H146" s="57"/>
      <c r="I146" s="58"/>
      <c r="J146" s="58">
        <f t="shared" ref="J146:S148" si="5">SUMIF($D$2:$D$137,$D146,J$2:J$137)</f>
        <v>181.39999999999998</v>
      </c>
      <c r="K146" s="58">
        <f t="shared" si="5"/>
        <v>115.8</v>
      </c>
      <c r="L146" s="58">
        <f t="shared" si="5"/>
        <v>38.4</v>
      </c>
      <c r="M146" s="58">
        <f t="shared" si="5"/>
        <v>104.9</v>
      </c>
      <c r="N146" s="58">
        <f t="shared" si="5"/>
        <v>181.5</v>
      </c>
      <c r="O146" s="58">
        <f t="shared" si="5"/>
        <v>272.2</v>
      </c>
      <c r="P146" s="58">
        <f t="shared" si="5"/>
        <v>269.29999999999995</v>
      </c>
      <c r="Q146" s="58">
        <f t="shared" si="5"/>
        <v>325.60000000000008</v>
      </c>
      <c r="R146" s="58">
        <f t="shared" si="5"/>
        <v>395.3</v>
      </c>
      <c r="S146" s="58">
        <f t="shared" si="5"/>
        <v>427.4</v>
      </c>
      <c r="T146" s="58">
        <f t="shared" ref="T146:AH148" si="6">SUMIF($D$2:$D$137,$D146,T$2:T$137)</f>
        <v>421.3</v>
      </c>
      <c r="U146" s="58">
        <f t="shared" si="6"/>
        <v>345.80000000000007</v>
      </c>
      <c r="V146" s="58">
        <f t="shared" si="6"/>
        <v>364.2</v>
      </c>
      <c r="W146" s="58">
        <f t="shared" si="6"/>
        <v>419.30000000000007</v>
      </c>
      <c r="X146" s="58">
        <f t="shared" si="6"/>
        <v>527.9</v>
      </c>
      <c r="Y146" s="58">
        <f t="shared" si="6"/>
        <v>516.6</v>
      </c>
      <c r="Z146" s="58">
        <f t="shared" si="6"/>
        <v>568.29999999999984</v>
      </c>
      <c r="AA146" s="58">
        <f t="shared" si="6"/>
        <v>702.50000000000011</v>
      </c>
      <c r="AB146" s="58">
        <f t="shared" si="6"/>
        <v>975.00000000000023</v>
      </c>
      <c r="AC146" s="58">
        <f t="shared" si="6"/>
        <v>1140.1000000000001</v>
      </c>
      <c r="AD146" s="58">
        <f t="shared" si="6"/>
        <v>1677.37</v>
      </c>
      <c r="AE146" s="58">
        <f t="shared" si="6"/>
        <v>1741.41</v>
      </c>
      <c r="AF146" s="58">
        <f t="shared" si="6"/>
        <v>1653.4800000000002</v>
      </c>
      <c r="AG146" s="58">
        <f t="shared" si="6"/>
        <v>1734.4</v>
      </c>
      <c r="AH146" s="58">
        <f t="shared" si="6"/>
        <v>1296.7500000000002</v>
      </c>
      <c r="AI146" s="26"/>
    </row>
    <row r="147" spans="4:38" x14ac:dyDescent="0.2">
      <c r="D147" s="57" t="s">
        <v>284</v>
      </c>
      <c r="E147" s="57"/>
      <c r="F147" s="57"/>
      <c r="G147" s="57"/>
      <c r="H147" s="57"/>
      <c r="I147" s="58"/>
      <c r="J147" s="58">
        <f t="shared" si="5"/>
        <v>512.70000000000016</v>
      </c>
      <c r="K147" s="58">
        <f t="shared" si="5"/>
        <v>429.59999999999997</v>
      </c>
      <c r="L147" s="58">
        <f t="shared" si="5"/>
        <v>299.39999999999998</v>
      </c>
      <c r="M147" s="58">
        <f t="shared" si="5"/>
        <v>741.3</v>
      </c>
      <c r="N147" s="58">
        <f t="shared" si="5"/>
        <v>780.1</v>
      </c>
      <c r="O147" s="58">
        <f t="shared" si="5"/>
        <v>866.1</v>
      </c>
      <c r="P147" s="58">
        <f t="shared" si="5"/>
        <v>1034.5999999999999</v>
      </c>
      <c r="Q147" s="58">
        <f t="shared" si="5"/>
        <v>952.8</v>
      </c>
      <c r="R147" s="58">
        <f t="shared" si="5"/>
        <v>1172.3999999999999</v>
      </c>
      <c r="S147" s="58">
        <f t="shared" si="5"/>
        <v>1296.8000000000002</v>
      </c>
      <c r="T147" s="58">
        <f t="shared" si="6"/>
        <v>1978.6000000000004</v>
      </c>
      <c r="U147" s="58">
        <f t="shared" si="6"/>
        <v>3210.2</v>
      </c>
      <c r="V147" s="58">
        <f t="shared" si="6"/>
        <v>2568.4</v>
      </c>
      <c r="W147" s="58">
        <f t="shared" si="6"/>
        <v>1925.7</v>
      </c>
      <c r="X147" s="58">
        <f t="shared" si="6"/>
        <v>1986.9</v>
      </c>
      <c r="Y147" s="58">
        <f t="shared" si="6"/>
        <v>2942.9999999999991</v>
      </c>
      <c r="Z147" s="58">
        <f t="shared" si="6"/>
        <v>2783.6999999999994</v>
      </c>
      <c r="AA147" s="58">
        <f t="shared" si="6"/>
        <v>3124.3000000000006</v>
      </c>
      <c r="AB147" s="58">
        <f t="shared" si="6"/>
        <v>3743.9000000000005</v>
      </c>
      <c r="AC147" s="58">
        <f t="shared" si="6"/>
        <v>3363.0999999999995</v>
      </c>
      <c r="AD147" s="58">
        <f t="shared" si="6"/>
        <v>3686.4599999999996</v>
      </c>
      <c r="AE147" s="58">
        <f t="shared" si="6"/>
        <v>3778.5099999999993</v>
      </c>
      <c r="AF147" s="58">
        <f t="shared" si="6"/>
        <v>3456.6500000000005</v>
      </c>
      <c r="AG147" s="58">
        <f t="shared" si="6"/>
        <v>4103.6700000000019</v>
      </c>
      <c r="AH147" s="58">
        <f t="shared" si="6"/>
        <v>2865.4899999999993</v>
      </c>
      <c r="AI147" s="26"/>
    </row>
    <row r="148" spans="4:38" x14ac:dyDescent="0.2">
      <c r="D148" s="57" t="s">
        <v>285</v>
      </c>
      <c r="E148" s="57"/>
      <c r="F148" s="57"/>
      <c r="G148" s="57"/>
      <c r="H148" s="57"/>
      <c r="I148" s="58"/>
      <c r="J148" s="58">
        <f t="shared" si="5"/>
        <v>242</v>
      </c>
      <c r="K148" s="58">
        <f t="shared" si="5"/>
        <v>105.1</v>
      </c>
      <c r="L148" s="58">
        <f t="shared" si="5"/>
        <v>85.5</v>
      </c>
      <c r="M148" s="58">
        <f t="shared" si="5"/>
        <v>76.3</v>
      </c>
      <c r="N148" s="58">
        <f t="shared" si="5"/>
        <v>182.1</v>
      </c>
      <c r="O148" s="58">
        <f t="shared" si="5"/>
        <v>296</v>
      </c>
      <c r="P148" s="58">
        <f t="shared" si="5"/>
        <v>264.2</v>
      </c>
      <c r="Q148" s="58">
        <f t="shared" si="5"/>
        <v>389.5</v>
      </c>
      <c r="R148" s="58">
        <f t="shared" si="5"/>
        <v>441.4</v>
      </c>
      <c r="S148" s="58">
        <f t="shared" si="5"/>
        <v>480.5</v>
      </c>
      <c r="T148" s="58">
        <f t="shared" si="6"/>
        <v>604.6</v>
      </c>
      <c r="U148" s="58">
        <f t="shared" si="6"/>
        <v>746.3</v>
      </c>
      <c r="V148" s="58">
        <f t="shared" si="6"/>
        <v>887.09999999999991</v>
      </c>
      <c r="W148" s="58">
        <f t="shared" si="6"/>
        <v>960.29999999999973</v>
      </c>
      <c r="X148" s="58">
        <f t="shared" si="6"/>
        <v>1035.0999999999999</v>
      </c>
      <c r="Y148" s="58">
        <f t="shared" si="6"/>
        <v>1364</v>
      </c>
      <c r="Z148" s="58">
        <f t="shared" si="6"/>
        <v>1500.0999999999997</v>
      </c>
      <c r="AA148" s="58">
        <f t="shared" si="6"/>
        <v>2322</v>
      </c>
      <c r="AB148" s="58">
        <f t="shared" si="6"/>
        <v>2799.8</v>
      </c>
      <c r="AC148" s="58">
        <f t="shared" si="6"/>
        <v>3282.3</v>
      </c>
      <c r="AD148" s="58">
        <f t="shared" si="6"/>
        <v>3913.05</v>
      </c>
      <c r="AE148" s="58">
        <f t="shared" si="6"/>
        <v>4308.8900000000003</v>
      </c>
      <c r="AF148" s="58">
        <f t="shared" si="6"/>
        <v>4559.01</v>
      </c>
      <c r="AG148" s="58">
        <f t="shared" si="6"/>
        <v>4924.66</v>
      </c>
      <c r="AH148" s="58">
        <f t="shared" si="6"/>
        <v>3791.03</v>
      </c>
      <c r="AI148" s="26"/>
    </row>
    <row r="150" spans="4:38" x14ac:dyDescent="0.2">
      <c r="AH150" s="76" t="s">
        <v>288</v>
      </c>
    </row>
    <row r="152" spans="4:38" x14ac:dyDescent="0.2">
      <c r="S152" s="1"/>
      <c r="T152" s="1"/>
      <c r="U152" s="1"/>
      <c r="V152" s="1"/>
      <c r="W152" s="1"/>
      <c r="X152" s="1"/>
      <c r="Y152" s="1"/>
      <c r="AL152" s="1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HCFC split</vt:lpstr>
      <vt:lpstr>All_data</vt:lpstr>
      <vt:lpstr>Prod_nonA5</vt:lpstr>
      <vt:lpstr>Prod_A5</vt:lpstr>
      <vt:lpstr>Cons_nonA5</vt:lpstr>
      <vt:lpstr>Cons_A5</vt:lpstr>
      <vt:lpstr>Cons_nonA5_CFC_HCFC</vt:lpstr>
      <vt:lpstr>Cons_A5_HCFC</vt:lpstr>
      <vt:lpstr>Summary!Print_Area</vt:lpstr>
    </vt:vector>
  </TitlesOfParts>
  <Company>RIVM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Velders</dc:creator>
  <cp:lastModifiedBy>Guus Velders</cp:lastModifiedBy>
  <cp:lastPrinted>2008-11-26T14:07:05Z</cp:lastPrinted>
  <dcterms:created xsi:type="dcterms:W3CDTF">2008-11-24T18:27:59Z</dcterms:created>
  <dcterms:modified xsi:type="dcterms:W3CDTF">2015-06-24T08:55:17Z</dcterms:modified>
</cp:coreProperties>
</file>