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0ED58F1-5D11-4677-86B6-FBDD09DB0B2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L66" i="1" s="1"/>
  <c r="M66" i="1" s="1"/>
  <c r="K65" i="1"/>
  <c r="N65" i="1" s="1"/>
  <c r="K64" i="1"/>
  <c r="N64" i="1" s="1"/>
  <c r="K63" i="1"/>
  <c r="N63" i="1" s="1"/>
  <c r="K62" i="1"/>
  <c r="L62" i="1" s="1"/>
  <c r="M62" i="1" s="1"/>
  <c r="K61" i="1"/>
  <c r="N61" i="1" s="1"/>
  <c r="K60" i="1"/>
  <c r="N60" i="1" s="1"/>
  <c r="K59" i="1"/>
  <c r="N59" i="1" s="1"/>
  <c r="K58" i="1"/>
  <c r="L58" i="1" s="1"/>
  <c r="M58" i="1" s="1"/>
  <c r="K57" i="1"/>
  <c r="N57" i="1" s="1"/>
  <c r="K56" i="1"/>
  <c r="N56" i="1" s="1"/>
  <c r="K55" i="1"/>
  <c r="N55" i="1" s="1"/>
  <c r="K54" i="1"/>
  <c r="L54" i="1" s="1"/>
  <c r="K53" i="1"/>
  <c r="N53" i="1" s="1"/>
  <c r="K52" i="1"/>
  <c r="N52" i="1" s="1"/>
  <c r="K51" i="1"/>
  <c r="N51" i="1" s="1"/>
  <c r="K50" i="1"/>
  <c r="L50" i="1" s="1"/>
  <c r="M50" i="1" s="1"/>
  <c r="K49" i="1"/>
  <c r="N49" i="1" s="1"/>
  <c r="K48" i="1"/>
  <c r="N48" i="1" s="1"/>
  <c r="K47" i="1"/>
  <c r="N47" i="1" s="1"/>
  <c r="K46" i="1"/>
  <c r="L46" i="1" s="1"/>
  <c r="M46" i="1" s="1"/>
  <c r="K45" i="1"/>
  <c r="N45" i="1" s="1"/>
  <c r="K44" i="1"/>
  <c r="N44" i="1" s="1"/>
  <c r="K43" i="1"/>
  <c r="N43" i="1" s="1"/>
  <c r="K42" i="1"/>
  <c r="L42" i="1" s="1"/>
  <c r="M42" i="1" s="1"/>
  <c r="K41" i="1"/>
  <c r="N41" i="1" s="1"/>
  <c r="K40" i="1"/>
  <c r="N40" i="1" s="1"/>
  <c r="K39" i="1"/>
  <c r="N39" i="1" s="1"/>
  <c r="K38" i="1"/>
  <c r="L38" i="1" s="1"/>
  <c r="M38" i="1" s="1"/>
  <c r="K37" i="1"/>
  <c r="N37" i="1" s="1"/>
  <c r="N62" i="1" l="1"/>
  <c r="N66" i="1"/>
  <c r="N46" i="1"/>
  <c r="N38" i="1"/>
  <c r="O46" i="1"/>
  <c r="N54" i="1"/>
  <c r="M54" i="1"/>
  <c r="O54" i="1" s="1"/>
  <c r="N58" i="1"/>
  <c r="O50" i="1"/>
  <c r="N50" i="1"/>
  <c r="P50" i="1" s="1"/>
  <c r="O42" i="1"/>
  <c r="N42" i="1"/>
  <c r="O62" i="1"/>
  <c r="P62" i="1" s="1"/>
  <c r="O66" i="1"/>
  <c r="P66" i="1" s="1"/>
  <c r="O38" i="1"/>
  <c r="O58" i="1"/>
  <c r="L39" i="1"/>
  <c r="L43" i="1"/>
  <c r="L47" i="1"/>
  <c r="L51" i="1"/>
  <c r="L55" i="1"/>
  <c r="L59" i="1"/>
  <c r="L63" i="1"/>
  <c r="L40" i="1"/>
  <c r="L44" i="1"/>
  <c r="L48" i="1"/>
  <c r="L52" i="1"/>
  <c r="L56" i="1"/>
  <c r="L60" i="1"/>
  <c r="L64" i="1"/>
  <c r="L37" i="1"/>
  <c r="L41" i="1"/>
  <c r="L45" i="1"/>
  <c r="L49" i="1"/>
  <c r="L53" i="1"/>
  <c r="L57" i="1"/>
  <c r="L61" i="1"/>
  <c r="L65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P42" i="1" l="1"/>
  <c r="P54" i="1"/>
  <c r="P38" i="1"/>
  <c r="P58" i="1"/>
  <c r="P46" i="1"/>
  <c r="M56" i="1"/>
  <c r="O56" i="1" s="1"/>
  <c r="P56" i="1" s="1"/>
  <c r="M52" i="1"/>
  <c r="O52" i="1" s="1"/>
  <c r="P52" i="1" s="1"/>
  <c r="M39" i="1"/>
  <c r="O39" i="1" s="1"/>
  <c r="P39" i="1" s="1"/>
  <c r="M48" i="1"/>
  <c r="O48" i="1" s="1"/>
  <c r="P48" i="1" s="1"/>
  <c r="M61" i="1"/>
  <c r="O61" i="1" s="1"/>
  <c r="P61" i="1" s="1"/>
  <c r="M63" i="1"/>
  <c r="O63" i="1" s="1"/>
  <c r="P63" i="1" s="1"/>
  <c r="M60" i="1"/>
  <c r="O60" i="1" s="1"/>
  <c r="P60" i="1" s="1"/>
  <c r="M65" i="1"/>
  <c r="O65" i="1" s="1"/>
  <c r="P65" i="1" s="1"/>
  <c r="M44" i="1"/>
  <c r="O44" i="1" s="1"/>
  <c r="P44" i="1" s="1"/>
  <c r="M57" i="1"/>
  <c r="O57" i="1" s="1"/>
  <c r="P57" i="1" s="1"/>
  <c r="M59" i="1"/>
  <c r="O59" i="1" s="1"/>
  <c r="P59" i="1" s="1"/>
  <c r="M53" i="1"/>
  <c r="O53" i="1" s="1"/>
  <c r="P53" i="1" s="1"/>
  <c r="M45" i="1"/>
  <c r="O45" i="1" s="1"/>
  <c r="P45" i="1" s="1"/>
  <c r="M55" i="1"/>
  <c r="O55" i="1" s="1"/>
  <c r="P55" i="1" s="1"/>
  <c r="M41" i="1"/>
  <c r="O41" i="1" s="1"/>
  <c r="P41" i="1" s="1"/>
  <c r="M51" i="1"/>
  <c r="O51" i="1" s="1"/>
  <c r="P51" i="1" s="1"/>
  <c r="M40" i="1"/>
  <c r="O40" i="1" s="1"/>
  <c r="P40" i="1" s="1"/>
  <c r="M49" i="1"/>
  <c r="O49" i="1" s="1"/>
  <c r="P49" i="1" s="1"/>
  <c r="M37" i="1"/>
  <c r="O37" i="1" s="1"/>
  <c r="P37" i="1" s="1"/>
  <c r="M47" i="1"/>
  <c r="O47" i="1" s="1"/>
  <c r="P47" i="1" s="1"/>
  <c r="M64" i="1"/>
  <c r="O64" i="1" s="1"/>
  <c r="P64" i="1" s="1"/>
  <c r="M43" i="1"/>
  <c r="O43" i="1" s="1"/>
  <c r="P43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K2" i="1" l="1"/>
  <c r="L2" i="1"/>
  <c r="J31" i="1"/>
  <c r="K31" i="1"/>
  <c r="L31" i="1"/>
  <c r="L17" i="1"/>
  <c r="J17" i="1"/>
  <c r="K17" i="1"/>
  <c r="J4" i="1"/>
  <c r="K4" i="1"/>
  <c r="L4" i="1"/>
  <c r="J24" i="1"/>
  <c r="K24" i="1"/>
  <c r="L24" i="1"/>
  <c r="L21" i="1"/>
  <c r="K21" i="1"/>
  <c r="J21" i="1"/>
  <c r="K28" i="1"/>
  <c r="J28" i="1"/>
  <c r="L28" i="1"/>
  <c r="L14" i="1"/>
  <c r="K14" i="1"/>
  <c r="J14" i="1"/>
  <c r="J11" i="1"/>
  <c r="K11" i="1"/>
  <c r="L11" i="1"/>
  <c r="J8" i="1"/>
  <c r="K8" i="1"/>
  <c r="L8" i="1"/>
  <c r="J27" i="1"/>
  <c r="K27" i="1"/>
  <c r="L27" i="1"/>
  <c r="K18" i="1"/>
  <c r="L18" i="1"/>
  <c r="J18" i="1"/>
  <c r="K13" i="1"/>
  <c r="J13" i="1"/>
  <c r="L13" i="1"/>
  <c r="L5" i="1"/>
  <c r="J5" i="1"/>
  <c r="K5" i="1"/>
  <c r="K10" i="1"/>
  <c r="L10" i="1"/>
  <c r="J10" i="1"/>
  <c r="L29" i="1"/>
  <c r="K29" i="1"/>
  <c r="J29" i="1"/>
  <c r="L25" i="1"/>
  <c r="J25" i="1"/>
  <c r="K25" i="1"/>
  <c r="J22" i="1"/>
  <c r="L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L30" i="1"/>
  <c r="J30" i="1"/>
  <c r="K26" i="1"/>
  <c r="L26" i="1"/>
  <c r="J26" i="1"/>
  <c r="J23" i="1"/>
  <c r="K23" i="1"/>
  <c r="L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<sst xmlns="http://schemas.openxmlformats.org/spreadsheetml/2006/main" count="212" uniqueCount="74">
  <si>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</si>
  <si>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</si>
  <si>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</si>
  <si>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</si>
  <si>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</si>
  <si>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</si>
  <si>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</si>
  <si>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</si>
  <si>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</si>
  <si>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</si>
  <si>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</si>
  <si>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</si>
  <si>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</si>
  <si>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</si>
  <si>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</si>
  <si>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</si>
  <si>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</si>
  <si>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</si>
  <si>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</si>
  <si>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</si>
  <si>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</si>
  <si>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</si>
  <si>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</si>
  <si>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</si>
  <si>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</si>
  <si>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</si>
  <si>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</si>
  <si>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</si>
  <si>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</si>
  <si>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</si>
  <si>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</si>
  <si>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</si>
  <si>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</si>
  <si>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</si>
  <si>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</si>
  <si>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</si>
  <si>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</si>
  <si>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</si>
  <si>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</si>
  <si>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</si>
  <si>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</si>
  <si>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</si>
  <si>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</si>
  <si>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</si>
  <si>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</si>
  <si>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</si>
  <si>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</si>
  <si>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</si>
  <si>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</si>
  <si>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</si>
  <si>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</si>
  <si>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</si>
  <si>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</si>
  <si>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Mason Black</t>
  </si>
  <si>
    <t>Zack Wheeler</t>
  </si>
  <si>
    <t>Jack Flaherty</t>
  </si>
  <si>
    <t>Triston McKenzie</t>
  </si>
  <si>
    <t>Tyler Anderson</t>
  </si>
  <si>
    <t>Mitch Keller</t>
  </si>
  <si>
    <t>Mike Clevinger</t>
  </si>
  <si>
    <t>Tyler Alexander</t>
  </si>
  <si>
    <t>Bryse Wilson</t>
  </si>
  <si>
    <t>Cole Ragans</t>
  </si>
  <si>
    <t>Yu Darvish</t>
  </si>
  <si>
    <t>Justin Steele</t>
  </si>
  <si>
    <t>Luis Castillo</t>
  </si>
  <si>
    <t>Simeon Woods Richardson</t>
  </si>
  <si>
    <t>Sean Manaea</t>
  </si>
  <si>
    <t>Kyle Gibson</t>
  </si>
  <si>
    <t>Andrew Heaney</t>
  </si>
  <si>
    <t>Alex Wood</t>
  </si>
  <si>
    <t>Roddery Munoz</t>
  </si>
  <si>
    <t>Walker Buehler</t>
  </si>
  <si>
    <t>Unlisted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</si>
</sst>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2" fontId="0" fillId="3" borderId="2" xfId="0" applyNumberFormat="1" applyFill="1" applyBorder="1"/>
    <xf numFmtId="0" fontId="1" fillId="0" borderId="0" xfId="0" applyFont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A30" zoomScale="80" zoomScaleNormal="80" workbookViewId="0">
      <selection activeCell="J52" sqref="J52:Q52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53</v>
      </c>
      <c r="B2" s="5">
        <f>RF!B2</f>
        <v>4.3899999999999997</v>
      </c>
      <c r="C2" s="5">
        <f>LR!B2</f>
        <v>2.6916296206820798</v>
      </c>
      <c r="D2" s="5">
        <f>Adaboost!B2</f>
        <v>4.05</v>
      </c>
      <c r="E2" s="5">
        <f>XGBR!B2</f>
        <v>4.7987203999999997</v>
      </c>
      <c r="F2" s="5">
        <f>Huber!B2</f>
        <v>2.43622047727448</v>
      </c>
      <c r="G2" s="5">
        <f>BayesRidge!B2</f>
        <v>2.7994705244567299</v>
      </c>
      <c r="H2" s="5">
        <f>Elastic!B2</f>
        <v>4.4962787974926997</v>
      </c>
      <c r="I2" s="5">
        <f>GBR!B2</f>
        <v>4.8787171046205602</v>
      </c>
      <c r="J2" s="6">
        <f t="shared" ref="J2:J35" si="0">AVERAGE(B2:I2,B37)</f>
        <v>3.6609126705789978</v>
      </c>
      <c r="K2">
        <f t="shared" ref="K2:K31" si="1">MAX(B2:I2,B37)</f>
        <v>4.8787171046205602</v>
      </c>
      <c r="L2">
        <f t="shared" ref="L2:L31" si="2">MIN(B2:I2,B37)</f>
        <v>2.40717711068443</v>
      </c>
      <c r="AC2" s="6"/>
    </row>
    <row r="3" spans="1:29" ht="15" thickBot="1" x14ac:dyDescent="0.35">
      <c r="A3" t="s">
        <v>54</v>
      </c>
      <c r="B3" s="5">
        <f>RF!B3</f>
        <v>7.17</v>
      </c>
      <c r="C3" s="5">
        <f>LR!B3</f>
        <v>5.7493818370073697</v>
      </c>
      <c r="D3" s="5">
        <f>Adaboost!B3</f>
        <v>5.8757225433525999</v>
      </c>
      <c r="E3" s="5">
        <f>XGBR!B3</f>
        <v>9.5496800000000004</v>
      </c>
      <c r="F3" s="5">
        <f>Huber!B3</f>
        <v>5.6773402146040803</v>
      </c>
      <c r="G3" s="5">
        <f>BayesRidge!B3</f>
        <v>5.6885121571186597</v>
      </c>
      <c r="H3" s="5">
        <f>Elastic!B3</f>
        <v>5.16776724585739</v>
      </c>
      <c r="I3" s="5">
        <f>GBR!B3</f>
        <v>6.6857392881675599</v>
      </c>
      <c r="J3" s="6">
        <f t="shared" si="0"/>
        <v>6.3891185815124816</v>
      </c>
      <c r="K3">
        <f t="shared" si="1"/>
        <v>9.5496800000000004</v>
      </c>
      <c r="L3">
        <f t="shared" si="2"/>
        <v>5.16776724585739</v>
      </c>
      <c r="AC3" s="6"/>
    </row>
    <row r="4" spans="1:29" ht="15" thickBot="1" x14ac:dyDescent="0.35">
      <c r="A4" t="s">
        <v>55</v>
      </c>
      <c r="B4" s="5">
        <f>RF!B4</f>
        <v>6.31</v>
      </c>
      <c r="C4" s="5">
        <f>LR!B4</f>
        <v>5.6612329952180396</v>
      </c>
      <c r="D4" s="5">
        <f>Adaboost!B4</f>
        <v>6</v>
      </c>
      <c r="E4" s="5">
        <f>XGBR!B4</f>
        <v>5.2911679999999999</v>
      </c>
      <c r="F4" s="5">
        <f>Huber!B4</f>
        <v>5.5379333185348498</v>
      </c>
      <c r="G4" s="5">
        <f>BayesRidge!B4</f>
        <v>5.6618570094338896</v>
      </c>
      <c r="H4" s="5">
        <f>Elastic!B4</f>
        <v>5.1289069651232397</v>
      </c>
      <c r="I4" s="5">
        <f>GBR!B4</f>
        <v>6.1596729980020397</v>
      </c>
      <c r="J4" s="6">
        <f t="shared" si="0"/>
        <v>5.7256778308687082</v>
      </c>
      <c r="K4">
        <f t="shared" si="1"/>
        <v>6.31</v>
      </c>
      <c r="L4">
        <f t="shared" si="2"/>
        <v>5.1289069651232397</v>
      </c>
      <c r="AC4" s="6"/>
    </row>
    <row r="5" spans="1:29" ht="15" thickBot="1" x14ac:dyDescent="0.35">
      <c r="A5" t="s">
        <v>56</v>
      </c>
      <c r="B5" s="5">
        <f>RF!B5</f>
        <v>4.54</v>
      </c>
      <c r="C5" s="5">
        <f>LR!B5</f>
        <v>4.2663548265022504</v>
      </c>
      <c r="D5" s="5">
        <f>Adaboost!B5</f>
        <v>4.5720930232558104</v>
      </c>
      <c r="E5" s="5">
        <f>XGBR!B5</f>
        <v>7.0229572999999998</v>
      </c>
      <c r="F5" s="5">
        <f>Huber!B5</f>
        <v>4.2529300159942798</v>
      </c>
      <c r="G5" s="5">
        <f>BayesRidge!B5</f>
        <v>4.2458680217997902</v>
      </c>
      <c r="H5" s="5">
        <f>Elastic!B5</f>
        <v>4.7951542794914799</v>
      </c>
      <c r="I5" s="5">
        <f>GBR!B5</f>
        <v>4.4465458865244498</v>
      </c>
      <c r="J5" s="6">
        <f t="shared" si="0"/>
        <v>4.6839509327251614</v>
      </c>
      <c r="K5">
        <f t="shared" si="1"/>
        <v>7.0229572999999998</v>
      </c>
      <c r="L5">
        <f t="shared" si="2"/>
        <v>4.0136550409583904</v>
      </c>
      <c r="AC5" s="6"/>
    </row>
    <row r="6" spans="1:29" ht="15" thickBot="1" x14ac:dyDescent="0.35">
      <c r="A6" t="s">
        <v>57</v>
      </c>
      <c r="B6" s="5">
        <f>RF!B6</f>
        <v>4.66</v>
      </c>
      <c r="C6" s="5">
        <f>LR!B6</f>
        <v>5.3262258441225399</v>
      </c>
      <c r="D6" s="5">
        <f>Adaboost!B6</f>
        <v>5.5481335952848703</v>
      </c>
      <c r="E6" s="5">
        <f>XGBR!B6</f>
        <v>5.5145460000000002</v>
      </c>
      <c r="F6" s="5">
        <f>Huber!B6</f>
        <v>5.2848747977341102</v>
      </c>
      <c r="G6" s="5">
        <f>BayesRidge!B6</f>
        <v>5.3437630570832599</v>
      </c>
      <c r="H6" s="5">
        <f>Elastic!B6</f>
        <v>5.1674335653412404</v>
      </c>
      <c r="I6" s="5">
        <f>GBR!B6</f>
        <v>5.5540706405762803</v>
      </c>
      <c r="J6" s="6">
        <f t="shared" si="0"/>
        <v>5.2829484715849073</v>
      </c>
      <c r="K6">
        <f t="shared" si="1"/>
        <v>5.5540706405762803</v>
      </c>
      <c r="L6">
        <f t="shared" si="2"/>
        <v>4.66</v>
      </c>
      <c r="AC6" s="6"/>
    </row>
    <row r="7" spans="1:29" ht="15" thickBot="1" x14ac:dyDescent="0.35">
      <c r="A7" t="s">
        <v>58</v>
      </c>
      <c r="B7" s="5">
        <f>RF!B7</f>
        <v>4.03</v>
      </c>
      <c r="C7" s="5">
        <f>LR!B7</f>
        <v>5.03182027708639</v>
      </c>
      <c r="D7" s="5">
        <f>Adaboost!B7</f>
        <v>4.6880733944954098</v>
      </c>
      <c r="E7" s="5">
        <f>XGBR!B7</f>
        <v>6.3499049999999997</v>
      </c>
      <c r="F7" s="5">
        <f>Huber!B7</f>
        <v>4.9905442257652801</v>
      </c>
      <c r="G7" s="5">
        <f>BayesRidge!B7</f>
        <v>5.0024032411465704</v>
      </c>
      <c r="H7" s="5">
        <f>Elastic!B7</f>
        <v>5.0440142010430904</v>
      </c>
      <c r="I7" s="5">
        <f>GBR!B7</f>
        <v>4.9486773666936603</v>
      </c>
      <c r="J7" s="6">
        <f t="shared" si="0"/>
        <v>4.7383894011616006</v>
      </c>
      <c r="K7">
        <f t="shared" si="1"/>
        <v>6.3499049999999997</v>
      </c>
      <c r="L7">
        <f t="shared" si="2"/>
        <v>2.5600669042240001</v>
      </c>
      <c r="AC7" s="6"/>
    </row>
    <row r="8" spans="1:29" ht="15" thickBot="1" x14ac:dyDescent="0.35">
      <c r="A8" t="s">
        <v>59</v>
      </c>
      <c r="B8" s="5">
        <f>RF!B8</f>
        <v>4.28</v>
      </c>
      <c r="C8" s="5">
        <f>LR!B8</f>
        <v>3.2237569735046101</v>
      </c>
      <c r="D8" s="5">
        <f>Adaboost!B8</f>
        <v>4.4525139664804403</v>
      </c>
      <c r="E8" s="5">
        <f>XGBR!B8</f>
        <v>4.8283873000000002</v>
      </c>
      <c r="F8" s="5">
        <f>Huber!B8</f>
        <v>3.07632624791828</v>
      </c>
      <c r="G8" s="5">
        <f>BayesRidge!B8</f>
        <v>3.19292834686446</v>
      </c>
      <c r="H8" s="5">
        <f>Elastic!B8</f>
        <v>4.6694652828001102</v>
      </c>
      <c r="I8" s="5">
        <f>GBR!B8</f>
        <v>5.2131518820245804</v>
      </c>
      <c r="J8" s="6">
        <f t="shared" si="0"/>
        <v>4.2017537097108129</v>
      </c>
      <c r="K8">
        <f t="shared" si="1"/>
        <v>5.2131518820245804</v>
      </c>
      <c r="L8">
        <f t="shared" si="2"/>
        <v>3.07632624791828</v>
      </c>
      <c r="AC8" s="6"/>
    </row>
    <row r="9" spans="1:29" ht="15" thickBot="1" x14ac:dyDescent="0.35">
      <c r="A9" t="s">
        <v>60</v>
      </c>
      <c r="B9" s="5">
        <f>RF!B9</f>
        <v>4.47</v>
      </c>
      <c r="C9" s="5">
        <f>LR!B9</f>
        <v>4.5463674735413804</v>
      </c>
      <c r="D9" s="5">
        <f>Adaboost!B9</f>
        <v>4.7614379084967302</v>
      </c>
      <c r="E9" s="5">
        <f>XGBR!B9</f>
        <v>3.9794570999999999</v>
      </c>
      <c r="F9" s="5">
        <f>Huber!B9</f>
        <v>4.4762397745823197</v>
      </c>
      <c r="G9" s="5">
        <f>BayesRidge!B9</f>
        <v>4.4818322069145102</v>
      </c>
      <c r="H9" s="5">
        <f>Elastic!B9</f>
        <v>4.7060374668538296</v>
      </c>
      <c r="I9" s="5">
        <f>GBR!B9</f>
        <v>4.5377397511214301</v>
      </c>
      <c r="J9" s="6">
        <f t="shared" si="0"/>
        <v>4.5076478015477548</v>
      </c>
      <c r="K9">
        <f t="shared" si="1"/>
        <v>4.7614379084967302</v>
      </c>
      <c r="L9">
        <f t="shared" si="2"/>
        <v>3.9794570999999999</v>
      </c>
      <c r="AC9" s="6"/>
    </row>
    <row r="10" spans="1:29" ht="15" thickBot="1" x14ac:dyDescent="0.35">
      <c r="A10" t="s">
        <v>61</v>
      </c>
      <c r="B10" s="5">
        <f>RF!B10</f>
        <v>3.5</v>
      </c>
      <c r="C10" s="5">
        <f>LR!B10</f>
        <v>4.5351180677552403</v>
      </c>
      <c r="D10" s="5">
        <f>Adaboost!B10</f>
        <v>4.4525139664804403</v>
      </c>
      <c r="E10" s="5">
        <f>XGBR!B10</f>
        <v>3.5247133000000002</v>
      </c>
      <c r="F10" s="5">
        <f>Huber!B10</f>
        <v>4.4248515365428203</v>
      </c>
      <c r="G10" s="5">
        <f>BayesRidge!B10</f>
        <v>4.5172018100019704</v>
      </c>
      <c r="H10" s="5">
        <f>Elastic!B10</f>
        <v>4.7239684913797602</v>
      </c>
      <c r="I10" s="5">
        <f>GBR!B10</f>
        <v>4.1938114828450397</v>
      </c>
      <c r="J10" s="6">
        <f t="shared" si="0"/>
        <v>4.2811427089978586</v>
      </c>
      <c r="K10">
        <f t="shared" si="1"/>
        <v>4.7239684913797602</v>
      </c>
      <c r="L10">
        <f t="shared" si="2"/>
        <v>3.5</v>
      </c>
      <c r="AC10" s="6"/>
    </row>
    <row r="11" spans="1:29" ht="15" thickBot="1" x14ac:dyDescent="0.35">
      <c r="A11" t="s">
        <v>62</v>
      </c>
      <c r="B11" s="5">
        <f>RF!B11</f>
        <v>4.83</v>
      </c>
      <c r="C11" s="5">
        <f>LR!B11</f>
        <v>4.9275228535645201</v>
      </c>
      <c r="D11" s="5">
        <f>Adaboost!B11</f>
        <v>4.5720930232558104</v>
      </c>
      <c r="E11" s="5">
        <f>XGBR!B11</f>
        <v>5.1375760000000001</v>
      </c>
      <c r="F11" s="5">
        <f>Huber!B11</f>
        <v>4.8711466504269998</v>
      </c>
      <c r="G11" s="5">
        <f>BayesRidge!B11</f>
        <v>4.8307796225146404</v>
      </c>
      <c r="H11" s="5">
        <f>Elastic!B11</f>
        <v>4.8966913516759103</v>
      </c>
      <c r="I11" s="5">
        <f>GBR!B11</f>
        <v>5.3489926082731598</v>
      </c>
      <c r="J11" s="6">
        <f t="shared" si="0"/>
        <v>4.9253919983757299</v>
      </c>
      <c r="K11">
        <f t="shared" si="1"/>
        <v>5.3489926082731598</v>
      </c>
      <c r="L11">
        <f t="shared" si="2"/>
        <v>4.5720930232558104</v>
      </c>
      <c r="AC11" s="6"/>
    </row>
    <row r="12" spans="1:29" ht="15" thickBot="1" x14ac:dyDescent="0.35">
      <c r="A12" t="s">
        <v>63</v>
      </c>
      <c r="B12" s="5">
        <f>RF!B12</f>
        <v>4.3600000000000003</v>
      </c>
      <c r="C12" s="5">
        <f>LR!B12</f>
        <v>4.8030953305856796</v>
      </c>
      <c r="D12" s="5">
        <f>Adaboost!B12</f>
        <v>5.08411214953271</v>
      </c>
      <c r="E12" s="5">
        <f>XGBR!B12</f>
        <v>7.04915</v>
      </c>
      <c r="F12" s="5">
        <f>Huber!B12</f>
        <v>4.6499751860760101</v>
      </c>
      <c r="G12" s="5">
        <f>BayesRidge!B12</f>
        <v>4.8294371442124202</v>
      </c>
      <c r="H12" s="5">
        <f>Elastic!B12</f>
        <v>4.7974900431045002</v>
      </c>
      <c r="I12" s="5">
        <f>GBR!B12</f>
        <v>4.9145040320659898</v>
      </c>
      <c r="J12" s="6">
        <f t="shared" si="0"/>
        <v>5.063585235041872</v>
      </c>
      <c r="K12">
        <f t="shared" si="1"/>
        <v>7.04915</v>
      </c>
      <c r="L12">
        <f t="shared" si="2"/>
        <v>4.3600000000000003</v>
      </c>
      <c r="AC12" s="6"/>
    </row>
    <row r="13" spans="1:29" ht="15" thickBot="1" x14ac:dyDescent="0.35">
      <c r="A13" t="s">
        <v>64</v>
      </c>
      <c r="B13" s="5">
        <f>RF!B13</f>
        <v>5.27</v>
      </c>
      <c r="C13" s="5">
        <f>LR!B13</f>
        <v>4.7060377079279299</v>
      </c>
      <c r="D13" s="5">
        <f>Adaboost!B13</f>
        <v>5.7222222222222197</v>
      </c>
      <c r="E13" s="5">
        <f>XGBR!B13</f>
        <v>6.6938120000000003</v>
      </c>
      <c r="F13" s="5">
        <f>Huber!B13</f>
        <v>4.6412660290687704</v>
      </c>
      <c r="G13" s="5">
        <f>BayesRidge!B13</f>
        <v>4.4571805963809101</v>
      </c>
      <c r="H13" s="5">
        <f>Elastic!B13</f>
        <v>4.6634336559851999</v>
      </c>
      <c r="I13" s="5">
        <f>GBR!B13</f>
        <v>5.1000662125344602</v>
      </c>
      <c r="J13" s="6">
        <f t="shared" si="0"/>
        <v>5.0697440611975662</v>
      </c>
      <c r="K13">
        <f t="shared" si="1"/>
        <v>6.6938120000000003</v>
      </c>
      <c r="L13">
        <f t="shared" si="2"/>
        <v>4.3736781266586098</v>
      </c>
      <c r="AC13" s="6"/>
    </row>
    <row r="14" spans="1:29" ht="15" thickBot="1" x14ac:dyDescent="0.35">
      <c r="A14" t="s">
        <v>65</v>
      </c>
      <c r="B14" s="5">
        <f>RF!B14</f>
        <v>6.04</v>
      </c>
      <c r="C14" s="5">
        <f>LR!B14</f>
        <v>5.3418135462165299</v>
      </c>
      <c r="D14" s="5">
        <f>Adaboost!B14</f>
        <v>6.2526881720430101</v>
      </c>
      <c r="E14" s="5">
        <f>XGBR!B14</f>
        <v>7.3363595000000004</v>
      </c>
      <c r="F14" s="5">
        <f>Huber!B14</f>
        <v>5.2522586312752999</v>
      </c>
      <c r="G14" s="5">
        <f>BayesRidge!B14</f>
        <v>5.3500345012199801</v>
      </c>
      <c r="H14" s="5">
        <f>Elastic!B14</f>
        <v>5.1288759973537799</v>
      </c>
      <c r="I14" s="5">
        <f>GBR!B14</f>
        <v>6.1385988524593298</v>
      </c>
      <c r="J14" s="6">
        <f t="shared" si="0"/>
        <v>5.7878115127770178</v>
      </c>
      <c r="K14">
        <f t="shared" si="1"/>
        <v>7.3363595000000004</v>
      </c>
      <c r="L14">
        <f t="shared" si="2"/>
        <v>5.1288759973537799</v>
      </c>
      <c r="AC14" s="6"/>
    </row>
    <row r="15" spans="1:29" ht="15" thickBot="1" x14ac:dyDescent="0.35">
      <c r="A15" t="s">
        <v>66</v>
      </c>
      <c r="B15" s="5">
        <f>RF!B15</f>
        <v>4.53</v>
      </c>
      <c r="C15" s="5">
        <f>LR!B15</f>
        <v>4.7928736461885997</v>
      </c>
      <c r="D15" s="5">
        <f>Adaboost!B15</f>
        <v>4.5720930232558104</v>
      </c>
      <c r="E15" s="5">
        <f>XGBR!B15</f>
        <v>5.8515363000000002</v>
      </c>
      <c r="F15" s="5">
        <f>Huber!B15</f>
        <v>4.6785386228074701</v>
      </c>
      <c r="G15" s="5">
        <f>BayesRidge!B15</f>
        <v>4.7313130585133898</v>
      </c>
      <c r="H15" s="5">
        <f>Elastic!B15</f>
        <v>4.8034134620121902</v>
      </c>
      <c r="I15" s="5">
        <f>GBR!B15</f>
        <v>4.7039505946679103</v>
      </c>
      <c r="J15" s="6">
        <f t="shared" si="0"/>
        <v>4.8477858062884751</v>
      </c>
      <c r="K15">
        <f t="shared" si="1"/>
        <v>5.8515363000000002</v>
      </c>
      <c r="L15">
        <f t="shared" si="2"/>
        <v>4.53</v>
      </c>
      <c r="AC15" s="6"/>
    </row>
    <row r="16" spans="1:29" ht="15" thickBot="1" x14ac:dyDescent="0.35">
      <c r="A16" t="s">
        <v>67</v>
      </c>
      <c r="B16" s="5">
        <f>RF!B16</f>
        <v>4.1900000000000004</v>
      </c>
      <c r="C16" s="5">
        <f>LR!B16</f>
        <v>4.3920075817548003</v>
      </c>
      <c r="D16" s="5">
        <f>Adaboost!B16</f>
        <v>4.5674846625766801</v>
      </c>
      <c r="E16" s="5">
        <f>XGBR!B16</f>
        <v>4.2115315999999998</v>
      </c>
      <c r="F16" s="5">
        <f>Huber!B16</f>
        <v>4.2917212182706201</v>
      </c>
      <c r="G16" s="5">
        <f>BayesRidge!B16</f>
        <v>4.4414744134464703</v>
      </c>
      <c r="H16" s="5">
        <f>Elastic!B16</f>
        <v>4.7998818133009502</v>
      </c>
      <c r="I16" s="5">
        <f>GBR!B16</f>
        <v>4.2364621895880896</v>
      </c>
      <c r="J16" s="6">
        <f t="shared" si="0"/>
        <v>4.4152643395301849</v>
      </c>
      <c r="K16">
        <f t="shared" si="1"/>
        <v>4.7998818133009502</v>
      </c>
      <c r="L16">
        <f t="shared" si="2"/>
        <v>4.1900000000000004</v>
      </c>
      <c r="AC16" s="6"/>
    </row>
    <row r="17" spans="1:29" ht="15" thickBot="1" x14ac:dyDescent="0.35">
      <c r="A17" t="s">
        <v>68</v>
      </c>
      <c r="B17" s="5">
        <f>RF!B17</f>
        <v>5.52</v>
      </c>
      <c r="C17" s="5">
        <f>LR!B17</f>
        <v>5.40442053988781</v>
      </c>
      <c r="D17" s="5">
        <f>Adaboost!B17</f>
        <v>5.8757225433525999</v>
      </c>
      <c r="E17" s="5">
        <f>XGBR!B17</f>
        <v>5.6237626000000001</v>
      </c>
      <c r="F17" s="5">
        <f>Huber!B17</f>
        <v>5.3671106098870904</v>
      </c>
      <c r="G17" s="5">
        <f>BayesRidge!B17</f>
        <v>5.4351540434492698</v>
      </c>
      <c r="H17" s="5">
        <f>Elastic!B17</f>
        <v>5.2544313887521401</v>
      </c>
      <c r="I17" s="5">
        <f>GBR!B17</f>
        <v>5.6600474372795002</v>
      </c>
      <c r="J17" s="6">
        <f t="shared" si="0"/>
        <v>5.4881660910125341</v>
      </c>
      <c r="K17">
        <f t="shared" si="1"/>
        <v>5.8757225433525999</v>
      </c>
      <c r="L17">
        <f t="shared" si="2"/>
        <v>5.2528456565043902</v>
      </c>
      <c r="AC17" s="6"/>
    </row>
    <row r="18" spans="1:29" ht="15" thickBot="1" x14ac:dyDescent="0.35">
      <c r="A18" t="s">
        <v>69</v>
      </c>
      <c r="B18" s="5">
        <f>RF!B18</f>
        <v>5.0199999999999996</v>
      </c>
      <c r="C18" s="5">
        <f>LR!B18</f>
        <v>4.8679135977912296</v>
      </c>
      <c r="D18" s="5">
        <f>Adaboost!B18</f>
        <v>5.08411214953271</v>
      </c>
      <c r="E18" s="5">
        <f>XGBR!B18</f>
        <v>4.5759420000000004</v>
      </c>
      <c r="F18" s="5">
        <f>Huber!B18</f>
        <v>4.7728851391800404</v>
      </c>
      <c r="G18" s="5">
        <f>BayesRidge!B18</f>
        <v>4.8401031501823102</v>
      </c>
      <c r="H18" s="5">
        <f>Elastic!B18</f>
        <v>4.8149875188578797</v>
      </c>
      <c r="I18" s="5">
        <f>GBR!B18</f>
        <v>4.5590404940693396</v>
      </c>
      <c r="J18" s="6">
        <f t="shared" si="0"/>
        <v>4.814268425458395</v>
      </c>
      <c r="K18">
        <f t="shared" si="1"/>
        <v>5.08411214953271</v>
      </c>
      <c r="L18">
        <f t="shared" si="2"/>
        <v>4.5590404940693396</v>
      </c>
      <c r="AC18" s="6"/>
    </row>
    <row r="19" spans="1:29" ht="15" thickBot="1" x14ac:dyDescent="0.35">
      <c r="A19" t="s">
        <v>70</v>
      </c>
      <c r="B19" s="5">
        <f>RF!B19</f>
        <v>4.6900000000000004</v>
      </c>
      <c r="C19" s="5">
        <f>LR!B19</f>
        <v>3.4945257063546298</v>
      </c>
      <c r="D19" s="5">
        <f>Adaboost!B19</f>
        <v>4.3095238095238004</v>
      </c>
      <c r="E19" s="5">
        <f>XGBR!B19</f>
        <v>3.9541490000000001</v>
      </c>
      <c r="F19" s="5">
        <f>Huber!B19</f>
        <v>3.4458741999069198</v>
      </c>
      <c r="G19" s="5">
        <f>BayesRidge!B19</f>
        <v>3.5749642363459602</v>
      </c>
      <c r="H19" s="5">
        <f>Elastic!B19</f>
        <v>4.67973835461782</v>
      </c>
      <c r="I19" s="5">
        <f>GBR!B19</f>
        <v>4.5515979855781898</v>
      </c>
      <c r="J19" s="6">
        <f t="shared" si="0"/>
        <v>3.9843836202220952</v>
      </c>
      <c r="K19">
        <f t="shared" si="1"/>
        <v>4.6900000000000004</v>
      </c>
      <c r="L19">
        <f t="shared" si="2"/>
        <v>3.1590792896715398</v>
      </c>
      <c r="AC19" s="6"/>
    </row>
    <row r="20" spans="1:29" ht="15" thickBot="1" x14ac:dyDescent="0.35">
      <c r="A20" t="s">
        <v>71</v>
      </c>
      <c r="B20" s="5">
        <f>RF!B20</f>
        <v>6.5</v>
      </c>
      <c r="C20" s="5">
        <f>LR!B20</f>
        <v>4.6187469329937203</v>
      </c>
      <c r="D20" s="5">
        <f>Adaboost!B20</f>
        <v>5.07981220657277</v>
      </c>
      <c r="E20" s="5">
        <f>XGBR!B20</f>
        <v>6.0574136000000003</v>
      </c>
      <c r="F20" s="5">
        <f>Huber!B20</f>
        <v>4.4429745070660003</v>
      </c>
      <c r="G20" s="5">
        <f>BayesRidge!B20</f>
        <v>4.5781395190951999</v>
      </c>
      <c r="H20" s="5">
        <f>Elastic!B20</f>
        <v>5.0321812931237098</v>
      </c>
      <c r="I20" s="5">
        <f>GBR!B20</f>
        <v>6.7148051857391504</v>
      </c>
      <c r="J20" s="6">
        <f t="shared" si="0"/>
        <v>5.2556909585584997</v>
      </c>
      <c r="K20">
        <f t="shared" si="1"/>
        <v>6.7148051857391504</v>
      </c>
      <c r="L20">
        <f t="shared" si="2"/>
        <v>4.2771453824359398</v>
      </c>
      <c r="AC20" s="6"/>
    </row>
    <row r="21" spans="1:29" ht="15" thickBot="1" x14ac:dyDescent="0.35">
      <c r="A21" t="s">
        <v>72</v>
      </c>
      <c r="B21" s="5">
        <f>RF!B21</f>
        <v>3.6</v>
      </c>
      <c r="C21" s="5">
        <f>LR!B21</f>
        <v>3.1103740497558201</v>
      </c>
      <c r="D21" s="5">
        <f>Adaboost!B21</f>
        <v>3.7061855670103001</v>
      </c>
      <c r="E21" s="5">
        <f>XGBR!B21</f>
        <v>4.1591376999999996</v>
      </c>
      <c r="F21" s="5">
        <f>Huber!B21</f>
        <v>2.9069833040358701</v>
      </c>
      <c r="G21" s="5">
        <f>BayesRidge!B21</f>
        <v>3.1176085204217099</v>
      </c>
      <c r="H21" s="5">
        <f>Elastic!B21</f>
        <v>4.5842041116661099</v>
      </c>
      <c r="I21" s="5">
        <f>GBR!B21</f>
        <v>4.4345305963492798</v>
      </c>
      <c r="J21" s="6">
        <f t="shared" si="0"/>
        <v>3.5964296344214071</v>
      </c>
      <c r="K21">
        <f t="shared" si="1"/>
        <v>4.5842041116661099</v>
      </c>
      <c r="L21">
        <f t="shared" si="2"/>
        <v>2.7488428605535802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36</v>
      </c>
      <c r="E36" s="7" t="s">
        <v>20</v>
      </c>
      <c r="F36" s="7" t="s">
        <v>19</v>
      </c>
      <c r="G36" s="7" t="s">
        <v>35</v>
      </c>
      <c r="H36" s="7" t="s">
        <v>15</v>
      </c>
      <c r="I36" s="7" t="s">
        <v>14</v>
      </c>
      <c r="J36" s="7" t="s">
        <v>34</v>
      </c>
      <c r="K36" s="7" t="s">
        <v>33</v>
      </c>
      <c r="L36" s="7" t="s">
        <v>17</v>
      </c>
      <c r="M36" s="7" t="s">
        <v>18</v>
      </c>
      <c r="N36" s="7" t="s">
        <v>32</v>
      </c>
      <c r="O36" s="7" t="s">
        <v>31</v>
      </c>
      <c r="P36" s="7" t="s">
        <v>30</v>
      </c>
      <c r="Q36" s="7" t="s">
        <v>6</v>
      </c>
      <c r="T36"/>
      <c r="AC36" s="6"/>
    </row>
    <row r="37" spans="1:29" ht="15" thickBot="1" x14ac:dyDescent="0.35">
      <c r="A37" t="str">
        <f>A2</f>
        <v>Mason Black</v>
      </c>
      <c r="B37" s="5">
        <f>Neural!B2</f>
        <v>2.40717711068443</v>
      </c>
      <c r="D37" s="7">
        <v>1</v>
      </c>
      <c r="E37" s="7" t="s">
        <v>53</v>
      </c>
      <c r="F37" s="7" t="s">
        <v>29</v>
      </c>
      <c r="G37" s="7">
        <v>3.6609126705789978</v>
      </c>
      <c r="H37" s="7">
        <v>4.8787171046205602</v>
      </c>
      <c r="I37" s="7">
        <v>2.40717711068443</v>
      </c>
      <c r="J37" s="12">
        <v>3.5</v>
      </c>
      <c r="K37" s="12">
        <f>G37-J37</f>
        <v>0.16091267057899783</v>
      </c>
      <c r="L37" s="12" t="str">
        <f>IF(K37 &lt; 0, "Under", "Over")</f>
        <v>Over</v>
      </c>
      <c r="M37" s="13">
        <f>IF(L37="Over", IF(AND(G37&gt;J37, H37&gt;J37, I37&gt;J37), 1, IF(OR(AND(G37&gt;J37, H37&gt;J37), AND(G37&gt;J37, I37&gt;J37), AND(G37&gt;J37, I37&gt;J37)), 2/3, IF(OR(AND(G37&gt;J37, H37&lt;=J37), AND(G37&gt;J37, I37&lt;=J37), AND(H37&gt;J37, I37&lt;=J37), AND(G37&lt;=J37, H37&gt;J37), AND(G37&lt;=J37, I37&gt;J37), AND(H37&lt;=J37, I37&gt;J37)), 1/3, 0))), IF(AND(G37&lt;J37, H37&lt;J37, I37&lt;J37), 1, IF(OR(AND(G37&lt;J37, H37&lt;J37), AND(G37&lt;J37, I37&lt;J37), AND(G37&lt;J37, I37&lt;J37)), 2/3, IF(OR(AND(G37&lt;J37, H37&gt;=J37), AND(G37&lt;J37, I37&gt;=J37), AND(H37&lt;J37, I37&gt;=J37), AND(G37&gt;=J37, H37&lt;J37), AND(G37&gt;=J37, I37&lt;J37), AND(H37&gt;=J37, I37&lt;J37)), 1/3, 0))))</f>
        <v>0.66666666666666663</v>
      </c>
      <c r="N37" s="12">
        <f>IF(OR(K37&gt;1.5,K37&lt;-1.5),5,
IF(OR(AND(K37&lt;=1.5,K37&gt;=1),AND(K37&gt;=-1.5,K37&lt;=-1)),4,
IF(OR(AND(K37&lt;=1,K37&gt;=0.75),AND(K37&gt;=-1,K37&lt;=-0.75)),3,
IF(OR(AND(K37&lt;=0.75,K37&gt;=0.5),AND(K37&gt;=-0.75,K37&lt;=-0.5)),2,
IF(OR(K37&lt;=0.5,K37&gt;=-0.5),1,"")
)
)
))</f>
        <v>1</v>
      </c>
      <c r="O37" s="12">
        <f>IF(M37=1,5,IF(M37=2/3,3,IF(M37=1/3,1,0)))</f>
        <v>3</v>
      </c>
      <c r="P37" s="12">
        <f>SUM(N37:O37)</f>
        <v>4</v>
      </c>
      <c r="Q37" s="12">
        <v>4</v>
      </c>
      <c r="T37"/>
      <c r="AC37" s="6"/>
    </row>
    <row r="38" spans="1:29" ht="15" thickBot="1" x14ac:dyDescent="0.35">
      <c r="A38" t="str">
        <f>A3</f>
        <v>Zack Wheeler</v>
      </c>
      <c r="B38" s="5">
        <f>Neural!B3</f>
        <v>5.9379239475046797</v>
      </c>
      <c r="D38" s="7">
        <v>2</v>
      </c>
      <c r="E38" s="7" t="s">
        <v>54</v>
      </c>
      <c r="F38" s="7" t="s">
        <v>46</v>
      </c>
      <c r="G38" s="7">
        <v>6.3891185815124816</v>
      </c>
      <c r="H38" s="7">
        <v>9.5496800000000004</v>
      </c>
      <c r="I38" s="7">
        <v>5.16776724585739</v>
      </c>
      <c r="J38" s="10">
        <v>7.5</v>
      </c>
      <c r="K38" s="10">
        <f>G38-J38</f>
        <v>-1.1108814184875184</v>
      </c>
      <c r="L38" s="10" t="str">
        <f>IF(K38 &lt; 0, "Under", "Over")</f>
        <v>Under</v>
      </c>
      <c r="M38" s="11">
        <f>IF(L38="Over", IF(AND(G38&gt;J38, H38&gt;J38, I38&gt;J38), 1, IF(OR(AND(G38&gt;J38, H38&gt;J38), AND(G38&gt;J38, I38&gt;J38), AND(G38&gt;J38, I38&gt;J38)), 2/3, IF(OR(AND(G38&gt;J38, H38&lt;=J38), AND(G38&gt;J38, I38&lt;=J38), AND(H38&gt;J38, I38&lt;=J38), AND(G38&lt;=J38, H38&gt;J38), AND(G38&lt;=J38, I38&gt;J38), AND(H38&lt;=J38, I38&gt;J38)), 1/3, 0))), IF(AND(G38&lt;J38, H38&lt;J38, I38&lt;J38), 1, IF(OR(AND(G38&lt;J38, H38&lt;J38), AND(G38&lt;J38, I38&lt;J38), AND(G38&lt;J38, I38&lt;J38)), 2/3, IF(OR(AND(G38&lt;J38, H38&gt;=J38), AND(G38&lt;J38, I38&gt;=J38), AND(H38&lt;J38, I38&gt;=J38), AND(G38&gt;=J38, H38&lt;J38), AND(G38&gt;=J38, I38&lt;J38), AND(H38&gt;=J38, I38&lt;J38)), 1/3, 0))))</f>
        <v>0.66666666666666663</v>
      </c>
      <c r="N38" s="10">
        <f>IF(OR(K38&gt;1.5,K38&lt;-1.5),5,
IF(OR(AND(K38&lt;=1.5,K38&gt;=1),AND(K38&gt;=-1.5,K38&lt;=-1)),4,
IF(OR(AND(K38&lt;=1,K38&gt;=0.75),AND(K38&gt;=-1,K38&lt;=-0.75)),3,
IF(OR(AND(K38&lt;=0.75,K38&gt;=0.5),AND(K38&gt;=-0.75,K38&lt;=-0.5)),2,
IF(OR(K38&lt;=0.5,K38&gt;=-0.5),1,"")
)
)
))</f>
        <v>4</v>
      </c>
      <c r="O38" s="10">
        <f>IF(M38=1,5,IF(M38=2/3,3,IF(M38=1/3,1,0)))</f>
        <v>3</v>
      </c>
      <c r="P38" s="10">
        <f>SUM(N38:O38)</f>
        <v>7</v>
      </c>
      <c r="Q38" s="10">
        <v>11</v>
      </c>
      <c r="T38"/>
      <c r="AC38" s="6"/>
    </row>
    <row r="39" spans="1:29" ht="15" thickBot="1" x14ac:dyDescent="0.35">
      <c r="A39" t="str">
        <f>A4</f>
        <v>Jack Flaherty</v>
      </c>
      <c r="B39" s="5">
        <f>Neural!B4</f>
        <v>5.7803291915063104</v>
      </c>
      <c r="D39" s="7">
        <v>3</v>
      </c>
      <c r="E39" s="7" t="s">
        <v>55</v>
      </c>
      <c r="F39" s="7" t="s">
        <v>40</v>
      </c>
      <c r="G39" s="7">
        <v>5.7256778308687082</v>
      </c>
      <c r="H39" s="7">
        <v>6.31</v>
      </c>
      <c r="I39" s="7">
        <v>5.1289069651232397</v>
      </c>
      <c r="J39" s="12">
        <v>5.5</v>
      </c>
      <c r="K39" s="12">
        <f>G39-J39</f>
        <v>0.22567783086870818</v>
      </c>
      <c r="L39" s="12" t="str">
        <f>IF(K39 &lt; 0, "Under", "Over")</f>
        <v>Over</v>
      </c>
      <c r="M39" s="13">
        <f>IF(L39="Over", IF(AND(G39&gt;J39, H39&gt;J39, I39&gt;J39), 1, IF(OR(AND(G39&gt;J39, H39&gt;J39), AND(G39&gt;J39, I39&gt;J39), AND(G39&gt;J39, I39&gt;J39)), 2/3, IF(OR(AND(G39&gt;J39, H39&lt;=J39), AND(G39&gt;J39, I39&lt;=J39), AND(H39&gt;J39, I39&lt;=J39), AND(G39&lt;=J39, H39&gt;J39), AND(G39&lt;=J39, I39&gt;J39), AND(H39&lt;=J39, I39&gt;J39)), 1/3, 0))), IF(AND(G39&lt;J39, H39&lt;J39, I39&lt;J39), 1, IF(OR(AND(G39&lt;J39, H39&lt;J39), AND(G39&lt;J39, I39&lt;J39), AND(G39&lt;J39, I39&lt;J39)), 2/3, IF(OR(AND(G39&lt;J39, H39&gt;=J39), AND(G39&lt;J39, I39&gt;=J39), AND(H39&lt;J39, I39&gt;=J39), AND(G39&gt;=J39, H39&lt;J39), AND(G39&gt;=J39, I39&lt;J39), AND(H39&gt;=J39, I39&lt;J39)), 1/3, 0))))</f>
        <v>0.66666666666666663</v>
      </c>
      <c r="N39" s="12">
        <f>IF(OR(K39&gt;1.5,K39&lt;-1.5),5,
IF(OR(AND(K39&lt;=1.5,K39&gt;=1),AND(K39&gt;=-1.5,K39&lt;=-1)),4,
IF(OR(AND(K39&lt;=1,K39&gt;=0.75),AND(K39&gt;=-1,K39&lt;=-0.75)),3,
IF(OR(AND(K39&lt;=0.75,K39&gt;=0.5),AND(K39&gt;=-0.75,K39&lt;=-0.5)),2,
IF(OR(K39&lt;=0.5,K39&gt;=-0.5),1,"")
)
)
))</f>
        <v>1</v>
      </c>
      <c r="O39" s="12">
        <f>IF(M39=1,5,IF(M39=2/3,3,IF(M39=1/3,1,0)))</f>
        <v>3</v>
      </c>
      <c r="P39" s="12">
        <f>SUM(N39:O39)</f>
        <v>4</v>
      </c>
      <c r="Q39" s="12">
        <v>6</v>
      </c>
      <c r="T39"/>
      <c r="AC39" s="6"/>
    </row>
    <row r="40" spans="1:29" ht="15" thickBot="1" x14ac:dyDescent="0.35">
      <c r="A40" t="str">
        <f>A5</f>
        <v>Triston McKenzie</v>
      </c>
      <c r="B40" s="5">
        <f>Neural!B5</f>
        <v>4.0136550409583904</v>
      </c>
      <c r="D40" s="7">
        <v>4</v>
      </c>
      <c r="E40" s="7" t="s">
        <v>56</v>
      </c>
      <c r="F40" s="7" t="s">
        <v>24</v>
      </c>
      <c r="G40" s="7">
        <v>4.6839509327251614</v>
      </c>
      <c r="H40" s="7">
        <v>7.0229572999999998</v>
      </c>
      <c r="I40" s="7">
        <v>4.0136550409583904</v>
      </c>
      <c r="J40" s="12">
        <v>4.5</v>
      </c>
      <c r="K40" s="12">
        <f>G40-J40</f>
        <v>0.18395093272516139</v>
      </c>
      <c r="L40" s="12" t="str">
        <f>IF(K40 &lt; 0, "Under", "Over")</f>
        <v>Over</v>
      </c>
      <c r="M40" s="13">
        <f>IF(L40="Over", IF(AND(G40&gt;J40, H40&gt;J40, I40&gt;J40), 1, IF(OR(AND(G40&gt;J40, H40&gt;J40), AND(G40&gt;J40, I40&gt;J40), AND(G40&gt;J40, I40&gt;J40)), 2/3, IF(OR(AND(G40&gt;J40, H40&lt;=J40), AND(G40&gt;J40, I40&lt;=J40), AND(H40&gt;J40, I40&lt;=J40), AND(G40&lt;=J40, H40&gt;J40), AND(G40&lt;=J40, I40&gt;J40), AND(H40&lt;=J40, I40&gt;J40)), 1/3, 0))), IF(AND(G40&lt;J40, H40&lt;J40, I40&lt;J40), 1, IF(OR(AND(G40&lt;J40, H40&lt;J40), AND(G40&lt;J40, I40&lt;J40), AND(G40&lt;J40, I40&lt;J40)), 2/3, IF(OR(AND(G40&lt;J40, H40&gt;=J40), AND(G40&lt;J40, I40&gt;=J40), AND(H40&lt;J40, I40&gt;=J40), AND(G40&gt;=J40, H40&lt;J40), AND(G40&gt;=J40, I40&lt;J40), AND(H40&gt;=J40, I40&lt;J40)), 1/3, 0))))</f>
        <v>0.66666666666666663</v>
      </c>
      <c r="N40" s="12">
        <f>IF(OR(K40&gt;1.5,K40&lt;-1.5),5,
IF(OR(AND(K40&lt;=1.5,K40&gt;=1),AND(K40&gt;=-1.5,K40&lt;=-1)),4,
IF(OR(AND(K40&lt;=1,K40&gt;=0.75),AND(K40&gt;=-1,K40&lt;=-0.75)),3,
IF(OR(AND(K40&lt;=0.75,K40&gt;=0.5),AND(K40&gt;=-0.75,K40&lt;=-0.5)),2,
IF(OR(K40&lt;=0.5,K40&gt;=-0.5),1,"")
)
)
))</f>
        <v>1</v>
      </c>
      <c r="O40" s="12">
        <f>IF(M40=1,5,IF(M40=2/3,3,IF(M40=1/3,1,0)))</f>
        <v>3</v>
      </c>
      <c r="P40" s="12">
        <f>SUM(N40:O40)</f>
        <v>4</v>
      </c>
      <c r="Q40" s="12">
        <v>6</v>
      </c>
      <c r="T40"/>
      <c r="AC40" s="6"/>
    </row>
    <row r="41" spans="1:29" ht="15" thickBot="1" x14ac:dyDescent="0.35">
      <c r="A41" t="str">
        <f>A6</f>
        <v>Tyler Anderson</v>
      </c>
      <c r="B41" s="5">
        <f>Neural!B6</f>
        <v>5.14748874412187</v>
      </c>
      <c r="D41" s="7">
        <v>5</v>
      </c>
      <c r="E41" s="7" t="s">
        <v>57</v>
      </c>
      <c r="F41" s="7" t="s">
        <v>47</v>
      </c>
      <c r="G41" s="7">
        <v>5.2829484715849073</v>
      </c>
      <c r="H41" s="7">
        <v>5.5540706405762803</v>
      </c>
      <c r="I41" s="7">
        <v>4.66</v>
      </c>
      <c r="J41" s="12">
        <v>4.5</v>
      </c>
      <c r="K41" s="12">
        <f>G41-J41</f>
        <v>0.78294847158490732</v>
      </c>
      <c r="L41" s="12" t="str">
        <f>IF(K41 &lt; 0, "Under", "Over")</f>
        <v>Over</v>
      </c>
      <c r="M41" s="13">
        <f>IF(L41="Over", IF(AND(G41&gt;J41, H41&gt;J41, I41&gt;J41), 1, IF(OR(AND(G41&gt;J41, H41&gt;J41), AND(G41&gt;J41, I41&gt;J41), AND(G41&gt;J41, I41&gt;J41)), 2/3, IF(OR(AND(G41&gt;J41, H41&lt;=J41), AND(G41&gt;J41, I41&lt;=J41), AND(H41&gt;J41, I41&lt;=J41), AND(G41&lt;=J41, H41&gt;J41), AND(G41&lt;=J41, I41&gt;J41), AND(H41&lt;=J41, I41&gt;J41)), 1/3, 0))), IF(AND(G41&lt;J41, H41&lt;J41, I41&lt;J41), 1, IF(OR(AND(G41&lt;J41, H41&lt;J41), AND(G41&lt;J41, I41&lt;J41), AND(G41&lt;J41, I41&lt;J41)), 2/3, IF(OR(AND(G41&lt;J41, H41&gt;=J41), AND(G41&lt;J41, I41&gt;=J41), AND(H41&lt;J41, I41&gt;=J41), AND(G41&gt;=J41, H41&lt;J41), AND(G41&gt;=J41, I41&lt;J41), AND(H41&gt;=J41, I41&lt;J41)), 1/3, 0))))</f>
        <v>1</v>
      </c>
      <c r="N41" s="12">
        <f>IF(OR(K41&gt;1.5,K41&lt;-1.5),5,
IF(OR(AND(K41&lt;=1.5,K41&gt;=1),AND(K41&gt;=-1.5,K41&lt;=-1)),4,
IF(OR(AND(K41&lt;=1,K41&gt;=0.75),AND(K41&gt;=-1,K41&lt;=-0.75)),3,
IF(OR(AND(K41&lt;=0.75,K41&gt;=0.5),AND(K41&gt;=-0.75,K41&lt;=-0.5)),2,
IF(OR(K41&lt;=0.5,K41&gt;=-0.5),1,"")
)
)
))</f>
        <v>3</v>
      </c>
      <c r="O41" s="12">
        <f>IF(M41=1,5,IF(M41=2/3,3,IF(M41=1/3,1,0)))</f>
        <v>5</v>
      </c>
      <c r="P41" s="12">
        <f>SUM(N41:O41)</f>
        <v>8</v>
      </c>
      <c r="Q41" s="12">
        <v>5</v>
      </c>
      <c r="T41"/>
      <c r="AC41" s="6"/>
    </row>
    <row r="42" spans="1:29" ht="15" thickBot="1" x14ac:dyDescent="0.35">
      <c r="A42" t="str">
        <f>A8</f>
        <v>Mike Clevinger</v>
      </c>
      <c r="B42" s="5">
        <f>Neural!B8</f>
        <v>2.5600669042240001</v>
      </c>
      <c r="D42" s="7">
        <v>6</v>
      </c>
      <c r="E42" s="7" t="s">
        <v>58</v>
      </c>
      <c r="F42" s="7" t="s">
        <v>44</v>
      </c>
      <c r="G42" s="7">
        <v>4.7383894011616006</v>
      </c>
      <c r="H42" s="7">
        <v>6.3499049999999997</v>
      </c>
      <c r="I42" s="7">
        <v>2.5600669042240001</v>
      </c>
      <c r="J42" s="12">
        <v>5.5</v>
      </c>
      <c r="K42" s="12">
        <f>G42-J42</f>
        <v>-0.76161059883839943</v>
      </c>
      <c r="L42" s="12" t="str">
        <f>IF(K42 &lt; 0, "Under", "Over")</f>
        <v>Under</v>
      </c>
      <c r="M42" s="13">
        <f>IF(L42="Over", IF(AND(G42&gt;J42, H42&gt;J42, I42&gt;J42), 1, IF(OR(AND(G42&gt;J42, H42&gt;J42), AND(G42&gt;J42, I42&gt;J42), AND(G42&gt;J42, I42&gt;J42)), 2/3, IF(OR(AND(G42&gt;J42, H42&lt;=J42), AND(G42&gt;J42, I42&lt;=J42), AND(H42&gt;J42, I42&lt;=J42), AND(G42&lt;=J42, H42&gt;J42), AND(G42&lt;=J42, I42&gt;J42), AND(H42&lt;=J42, I42&gt;J42)), 1/3, 0))), IF(AND(G42&lt;J42, H42&lt;J42, I42&lt;J42), 1, IF(OR(AND(G42&lt;J42, H42&lt;J42), AND(G42&lt;J42, I42&lt;J42), AND(G42&lt;J42, I42&lt;J42)), 2/3, IF(OR(AND(G42&lt;J42, H42&gt;=J42), AND(G42&lt;J42, I42&gt;=J42), AND(H42&lt;J42, I42&gt;=J42), AND(G42&gt;=J42, H42&lt;J42), AND(G42&gt;=J42, I42&lt;J42), AND(H42&gt;=J42, I42&lt;J42)), 1/3, 0))))</f>
        <v>0.66666666666666663</v>
      </c>
      <c r="N42" s="12">
        <f>IF(OR(K42&gt;1.5,K42&lt;-1.5),5,
IF(OR(AND(K42&lt;=1.5,K42&gt;=1),AND(K42&gt;=-1.5,K42&lt;=-1)),4,
IF(OR(AND(K42&lt;=1,K42&gt;=0.75),AND(K42&gt;=-1,K42&lt;=-0.75)),3,
IF(OR(AND(K42&lt;=0.75,K42&gt;=0.5),AND(K42&gt;=-0.75,K42&lt;=-0.5)),2,
IF(OR(K42&lt;=0.5,K42&gt;=-0.5),1,"")
)
)
))</f>
        <v>3</v>
      </c>
      <c r="O42" s="12">
        <f>IF(M42=1,5,IF(M42=2/3,3,IF(M42=1/3,1,0)))</f>
        <v>3</v>
      </c>
      <c r="P42" s="12">
        <f>SUM(N42:O42)</f>
        <v>6</v>
      </c>
      <c r="Q42" s="12">
        <v>5</v>
      </c>
      <c r="T42"/>
      <c r="AC42" s="6"/>
    </row>
    <row r="43" spans="1:29" ht="15" thickBot="1" x14ac:dyDescent="0.35">
      <c r="A43" t="str">
        <f>A7</f>
        <v>Mitch Keller</v>
      </c>
      <c r="B43" s="5">
        <f>Neural!B7</f>
        <v>4.8792533878048401</v>
      </c>
      <c r="D43" s="7">
        <v>7</v>
      </c>
      <c r="E43" s="7" t="s">
        <v>59</v>
      </c>
      <c r="F43" s="7" t="s">
        <v>41</v>
      </c>
      <c r="G43" s="7">
        <v>4.2017537097108129</v>
      </c>
      <c r="H43" s="7">
        <v>5.2131518820245804</v>
      </c>
      <c r="I43" s="7">
        <v>3.07632624791828</v>
      </c>
      <c r="J43" s="7" t="s">
        <v>73</v>
      </c>
      <c r="K43" s="7" t="e">
        <f>G43-J43</f>
        <v>#VALUE!</v>
      </c>
      <c r="L43" s="7" t="e">
        <f>IF(K43 &lt; 0, "Under", "Over")</f>
        <v>#VALUE!</v>
      </c>
      <c r="M43" s="8" t="e">
        <f>IF(L43="Over", IF(AND(G43&gt;J43, H43&gt;J43, I43&gt;J43), 1, IF(OR(AND(G43&gt;J43, H43&gt;J43), AND(G43&gt;J43, I43&gt;J43), AND(G43&gt;J43, I43&gt;J43)), 2/3, IF(OR(AND(G43&gt;J43, H43&lt;=J43), AND(G43&gt;J43, I43&lt;=J43), AND(H43&gt;J43, I43&lt;=J43), AND(G43&lt;=J43, H43&gt;J43), AND(G43&lt;=J43, I43&gt;J43), AND(H43&lt;=J43, I43&gt;J43)), 1/3, 0))), IF(AND(G43&lt;J43, H43&lt;J43, I43&lt;J43), 1, IF(OR(AND(G43&lt;J43, H43&lt;J43), AND(G43&lt;J43, I43&lt;J43), AND(G43&lt;J43, I43&lt;J43)), 2/3, IF(OR(AND(G43&lt;J43, H43&gt;=J43), AND(G43&lt;J43, I43&gt;=J43), AND(H43&lt;J43, I43&gt;=J43), AND(G43&gt;=J43, H43&lt;J43), AND(G43&gt;=J43, I43&lt;J43), AND(H43&gt;=J43, I43&lt;J43)), 1/3, 0))))</f>
        <v>#VALUE!</v>
      </c>
      <c r="N43" s="7" t="e">
        <f>IF(OR(K43&gt;1.5,K43&lt;-1.5),5,
IF(OR(AND(K43&lt;=1.5,K43&gt;=1),AND(K43&gt;=-1.5,K43&lt;=-1)),4,
IF(OR(AND(K43&lt;=1,K43&gt;=0.75),AND(K43&gt;=-1,K43&lt;=-0.75)),3,
IF(OR(AND(K43&lt;=0.75,K43&gt;=0.5),AND(K43&gt;=-0.75,K43&lt;=-0.5)),2,
IF(OR(K43&lt;=0.5,K43&gt;=-0.5),1,"")
)
)
))</f>
        <v>#VALUE!</v>
      </c>
      <c r="O43" s="7" t="e">
        <f>IF(M43=1,5,IF(M43=2/3,3,IF(M43=1/3,1,0)))</f>
        <v>#VALUE!</v>
      </c>
      <c r="P43" s="7" t="e">
        <f>SUM(N43:O43)</f>
        <v>#VALUE!</v>
      </c>
      <c r="Q43" s="7">
        <v>0</v>
      </c>
      <c r="T43"/>
      <c r="AC43" s="6"/>
    </row>
    <row r="44" spans="1:29" ht="15" thickBot="1" x14ac:dyDescent="0.35">
      <c r="A44" t="str">
        <f t="shared" ref="A44:A70" si="5">A9</f>
        <v>Tyler Alexander</v>
      </c>
      <c r="B44" s="5">
        <f>Neural!B9</f>
        <v>4.6097185324195902</v>
      </c>
      <c r="D44" s="7">
        <v>8</v>
      </c>
      <c r="E44" s="7" t="s">
        <v>60</v>
      </c>
      <c r="F44" s="7" t="s">
        <v>49</v>
      </c>
      <c r="G44" s="7">
        <v>4.5076478015477548</v>
      </c>
      <c r="H44" s="7">
        <v>4.7614379084967302</v>
      </c>
      <c r="I44" s="7">
        <v>3.9794570999999999</v>
      </c>
      <c r="J44" s="12">
        <v>4.5</v>
      </c>
      <c r="K44" s="12">
        <f>G44-J44</f>
        <v>7.6478015477547956E-3</v>
      </c>
      <c r="L44" s="12" t="str">
        <f>IF(K44 &lt; 0, "Under", "Over")</f>
        <v>Over</v>
      </c>
      <c r="M44" s="13">
        <f>IF(L44="Over", IF(AND(G44&gt;J44, H44&gt;J44, I44&gt;J44), 1, IF(OR(AND(G44&gt;J44, H44&gt;J44), AND(G44&gt;J44, I44&gt;J44), AND(G44&gt;J44, I44&gt;J44)), 2/3, IF(OR(AND(G44&gt;J44, H44&lt;=J44), AND(G44&gt;J44, I44&lt;=J44), AND(H44&gt;J44, I44&lt;=J44), AND(G44&lt;=J44, H44&gt;J44), AND(G44&lt;=J44, I44&gt;J44), AND(H44&lt;=J44, I44&gt;J44)), 1/3, 0))), IF(AND(G44&lt;J44, H44&lt;J44, I44&lt;J44), 1, IF(OR(AND(G44&lt;J44, H44&lt;J44), AND(G44&lt;J44, I44&lt;J44), AND(G44&lt;J44, I44&lt;J44)), 2/3, IF(OR(AND(G44&lt;J44, H44&gt;=J44), AND(G44&lt;J44, I44&gt;=J44), AND(H44&lt;J44, I44&gt;=J44), AND(G44&gt;=J44, H44&lt;J44), AND(G44&gt;=J44, I44&lt;J44), AND(H44&gt;=J44, I44&lt;J44)), 1/3, 0))))</f>
        <v>0.66666666666666663</v>
      </c>
      <c r="N44" s="12">
        <f>IF(OR(K44&gt;1.5,K44&lt;-1.5),5,
IF(OR(AND(K44&lt;=1.5,K44&gt;=1),AND(K44&gt;=-1.5,K44&lt;=-1)),4,
IF(OR(AND(K44&lt;=1,K44&gt;=0.75),AND(K44&gt;=-1,K44&lt;=-0.75)),3,
IF(OR(AND(K44&lt;=0.75,K44&gt;=0.5),AND(K44&gt;=-0.75,K44&lt;=-0.5)),2,
IF(OR(K44&lt;=0.5,K44&gt;=-0.5),1,"")
)
)
))</f>
        <v>1</v>
      </c>
      <c r="O44" s="12">
        <f>IF(M44=1,5,IF(M44=2/3,3,IF(M44=1/3,1,0)))</f>
        <v>3</v>
      </c>
      <c r="P44" s="12">
        <f>SUM(N44:O44)</f>
        <v>4</v>
      </c>
      <c r="Q44" s="12">
        <v>7</v>
      </c>
      <c r="T44"/>
      <c r="AC44" s="6"/>
    </row>
    <row r="45" spans="1:29" ht="15" thickBot="1" x14ac:dyDescent="0.35">
      <c r="A45" t="str">
        <f t="shared" si="5"/>
        <v>Bryse Wilson</v>
      </c>
      <c r="B45" s="5">
        <f>Neural!B10</f>
        <v>4.6581057259754504</v>
      </c>
      <c r="D45" s="7">
        <v>9</v>
      </c>
      <c r="E45" s="7" t="s">
        <v>61</v>
      </c>
      <c r="F45" s="7" t="s">
        <v>43</v>
      </c>
      <c r="G45" s="7">
        <v>4.2811427089978586</v>
      </c>
      <c r="H45" s="7">
        <v>4.7239684913797602</v>
      </c>
      <c r="I45" s="7">
        <v>3.5</v>
      </c>
      <c r="J45" s="12">
        <v>3.5</v>
      </c>
      <c r="K45" s="12">
        <f>G45-J45</f>
        <v>0.78114270899785865</v>
      </c>
      <c r="L45" s="12" t="str">
        <f>IF(K45 &lt; 0, "Under", "Over")</f>
        <v>Over</v>
      </c>
      <c r="M45" s="13">
        <f>IF(L45="Over", IF(AND(G45&gt;J45, H45&gt;J45, I45&gt;J45), 1, IF(OR(AND(G45&gt;J45, H45&gt;J45), AND(G45&gt;J45, I45&gt;J45), AND(G45&gt;J45, I45&gt;J45)), 2/3, IF(OR(AND(G45&gt;J45, H45&lt;=J45), AND(G45&gt;J45, I45&lt;=J45), AND(H45&gt;J45, I45&lt;=J45), AND(G45&lt;=J45, H45&gt;J45), AND(G45&lt;=J45, I45&gt;J45), AND(H45&lt;=J45, I45&gt;J45)), 1/3, 0))), IF(AND(G45&lt;J45, H45&lt;J45, I45&lt;J45), 1, IF(OR(AND(G45&lt;J45, H45&lt;J45), AND(G45&lt;J45, I45&lt;J45), AND(G45&lt;J45, I45&lt;J45)), 2/3, IF(OR(AND(G45&lt;J45, H45&gt;=J45), AND(G45&lt;J45, I45&gt;=J45), AND(H45&lt;J45, I45&gt;=J45), AND(G45&gt;=J45, H45&lt;J45), AND(G45&gt;=J45, I45&lt;J45), AND(H45&gt;=J45, I45&lt;J45)), 1/3, 0))))</f>
        <v>0.66666666666666663</v>
      </c>
      <c r="N45" s="12">
        <f>IF(OR(K45&gt;1.5,K45&lt;-1.5),5,
IF(OR(AND(K45&lt;=1.5,K45&gt;=1),AND(K45&gt;=-1.5,K45&lt;=-1)),4,
IF(OR(AND(K45&lt;=1,K45&gt;=0.75),AND(K45&gt;=-1,K45&lt;=-0.75)),3,
IF(OR(AND(K45&lt;=0.75,K45&gt;=0.5),AND(K45&gt;=-0.75,K45&lt;=-0.5)),2,
IF(OR(K45&lt;=0.5,K45&gt;=-0.5),1,"")
)
)
))</f>
        <v>3</v>
      </c>
      <c r="O45" s="12">
        <f>IF(M45=1,5,IF(M45=2/3,3,IF(M45=1/3,1,0)))</f>
        <v>3</v>
      </c>
      <c r="P45" s="12">
        <f>SUM(N45:O45)</f>
        <v>6</v>
      </c>
      <c r="Q45" s="12">
        <v>6</v>
      </c>
      <c r="T45"/>
      <c r="AC45" s="6"/>
    </row>
    <row r="46" spans="1:29" ht="15" thickBot="1" x14ac:dyDescent="0.35">
      <c r="A46" t="str">
        <f t="shared" si="5"/>
        <v>Cole Ragans</v>
      </c>
      <c r="B46" s="5">
        <f>Neural!B11</f>
        <v>4.9137258756705302</v>
      </c>
      <c r="D46" s="7">
        <v>10</v>
      </c>
      <c r="E46" s="7" t="s">
        <v>62</v>
      </c>
      <c r="F46" s="7" t="s">
        <v>48</v>
      </c>
      <c r="G46" s="7">
        <v>4.9253919983757299</v>
      </c>
      <c r="H46" s="7">
        <v>5.3489926082731598</v>
      </c>
      <c r="I46" s="7">
        <v>4.5720930232558104</v>
      </c>
      <c r="J46" s="10">
        <v>6.5</v>
      </c>
      <c r="K46" s="10">
        <f>G46-J46</f>
        <v>-1.5746080016242701</v>
      </c>
      <c r="L46" s="10" t="str">
        <f>IF(K46 &lt; 0, "Under", "Over")</f>
        <v>Under</v>
      </c>
      <c r="M46" s="11">
        <f>IF(L46="Over", IF(AND(G46&gt;J46, H46&gt;J46, I46&gt;J46), 1, IF(OR(AND(G46&gt;J46, H46&gt;J46), AND(G46&gt;J46, I46&gt;J46), AND(G46&gt;J46, I46&gt;J46)), 2/3, IF(OR(AND(G46&gt;J46, H46&lt;=J46), AND(G46&gt;J46, I46&lt;=J46), AND(H46&gt;J46, I46&lt;=J46), AND(G46&lt;=J46, H46&gt;J46), AND(G46&lt;=J46, I46&gt;J46), AND(H46&lt;=J46, I46&gt;J46)), 1/3, 0))), IF(AND(G46&lt;J46, H46&lt;J46, I46&lt;J46), 1, IF(OR(AND(G46&lt;J46, H46&lt;J46), AND(G46&lt;J46, I46&lt;J46), AND(G46&lt;J46, I46&lt;J46)), 2/3, IF(OR(AND(G46&lt;J46, H46&gt;=J46), AND(G46&lt;J46, I46&gt;=J46), AND(H46&lt;J46, I46&gt;=J46), AND(G46&gt;=J46, H46&lt;J46), AND(G46&gt;=J46, I46&lt;J46), AND(H46&gt;=J46, I46&lt;J46)), 1/3, 0))))</f>
        <v>1</v>
      </c>
      <c r="N46" s="10">
        <f>IF(OR(K46&gt;1.5,K46&lt;-1.5),5,
IF(OR(AND(K46&lt;=1.5,K46&gt;=1),AND(K46&gt;=-1.5,K46&lt;=-1)),4,
IF(OR(AND(K46&lt;=1,K46&gt;=0.75),AND(K46&gt;=-1,K46&lt;=-0.75)),3,
IF(OR(AND(K46&lt;=0.75,K46&gt;=0.5),AND(K46&gt;=-0.75,K46&lt;=-0.5)),2,
IF(OR(K46&lt;=0.5,K46&gt;=-0.5),1,"")
)
)
))</f>
        <v>5</v>
      </c>
      <c r="O46" s="10">
        <f>IF(M46=1,5,IF(M46=2/3,3,IF(M46=1/3,1,0)))</f>
        <v>5</v>
      </c>
      <c r="P46" s="10">
        <f>SUM(N46:O46)</f>
        <v>10</v>
      </c>
      <c r="Q46" s="10">
        <v>8</v>
      </c>
      <c r="T46"/>
      <c r="AC46" s="6"/>
    </row>
    <row r="47" spans="1:29" ht="15" thickBot="1" x14ac:dyDescent="0.35">
      <c r="A47" t="str">
        <f t="shared" si="5"/>
        <v>Yu Darvish</v>
      </c>
      <c r="B47" s="5">
        <f>Neural!B12</f>
        <v>5.0845032297995303</v>
      </c>
      <c r="D47" s="7">
        <v>11</v>
      </c>
      <c r="E47" s="7" t="s">
        <v>63</v>
      </c>
      <c r="F47" s="7" t="s">
        <v>51</v>
      </c>
      <c r="G47" s="7">
        <v>5.063585235041872</v>
      </c>
      <c r="H47" s="7">
        <v>7.04915</v>
      </c>
      <c r="I47" s="7">
        <v>4.3600000000000003</v>
      </c>
      <c r="J47" s="12">
        <v>5.5</v>
      </c>
      <c r="K47" s="12">
        <f>G47-J47</f>
        <v>-0.43641476495812803</v>
      </c>
      <c r="L47" s="12" t="str">
        <f>IF(K47 &lt; 0, "Under", "Over")</f>
        <v>Under</v>
      </c>
      <c r="M47" s="13">
        <f>IF(L47="Over", IF(AND(G47&gt;J47, H47&gt;J47, I47&gt;J47), 1, IF(OR(AND(G47&gt;J47, H47&gt;J47), AND(G47&gt;J47, I47&gt;J47), AND(G47&gt;J47, I47&gt;J47)), 2/3, IF(OR(AND(G47&gt;J47, H47&lt;=J47), AND(G47&gt;J47, I47&lt;=J47), AND(H47&gt;J47, I47&lt;=J47), AND(G47&lt;=J47, H47&gt;J47), AND(G47&lt;=J47, I47&gt;J47), AND(H47&lt;=J47, I47&gt;J47)), 1/3, 0))), IF(AND(G47&lt;J47, H47&lt;J47, I47&lt;J47), 1, IF(OR(AND(G47&lt;J47, H47&lt;J47), AND(G47&lt;J47, I47&lt;J47), AND(G47&lt;J47, I47&lt;J47)), 2/3, IF(OR(AND(G47&lt;J47, H47&gt;=J47), AND(G47&lt;J47, I47&gt;=J47), AND(H47&lt;J47, I47&gt;=J47), AND(G47&gt;=J47, H47&lt;J47), AND(G47&gt;=J47, I47&lt;J47), AND(H47&gt;=J47, I47&lt;J47)), 1/3, 0))))</f>
        <v>0.66666666666666663</v>
      </c>
      <c r="N47" s="12">
        <f>IF(OR(K47&gt;1.5,K47&lt;-1.5),5,
IF(OR(AND(K47&lt;=1.5,K47&gt;=1),AND(K47&gt;=-1.5,K47&lt;=-1)),4,
IF(OR(AND(K47&lt;=1,K47&gt;=0.75),AND(K47&gt;=-1,K47&lt;=-0.75)),3,
IF(OR(AND(K47&lt;=0.75,K47&gt;=0.5),AND(K47&gt;=-0.75,K47&lt;=-0.5)),2,
IF(OR(K47&lt;=0.5,K47&gt;=-0.5),1,"")
)
)
))</f>
        <v>1</v>
      </c>
      <c r="O47" s="12">
        <f>IF(M47=1,5,IF(M47=2/3,3,IF(M47=1/3,1,0)))</f>
        <v>3</v>
      </c>
      <c r="P47" s="12">
        <f>SUM(N47:O47)</f>
        <v>4</v>
      </c>
      <c r="Q47" s="12">
        <v>5</v>
      </c>
      <c r="T47"/>
      <c r="AC47" s="6"/>
    </row>
    <row r="48" spans="1:29" ht="15" thickBot="1" x14ac:dyDescent="0.35">
      <c r="A48" t="str">
        <f t="shared" si="5"/>
        <v>Justin Steele</v>
      </c>
      <c r="B48" s="5">
        <f>Neural!B13</f>
        <v>4.3736781266586098</v>
      </c>
      <c r="D48" s="7">
        <v>12</v>
      </c>
      <c r="E48" s="7" t="s">
        <v>64</v>
      </c>
      <c r="F48" s="7" t="s">
        <v>25</v>
      </c>
      <c r="G48" s="7">
        <v>5.0697440611975662</v>
      </c>
      <c r="H48" s="7">
        <v>6.6938120000000003</v>
      </c>
      <c r="I48" s="7">
        <v>4.3736781266586098</v>
      </c>
      <c r="J48" s="10">
        <v>3.5</v>
      </c>
      <c r="K48" s="10">
        <f>G48-J48</f>
        <v>1.5697440611975662</v>
      </c>
      <c r="L48" s="10" t="str">
        <f>IF(K48 &lt; 0, "Under", "Over")</f>
        <v>Over</v>
      </c>
      <c r="M48" s="11">
        <f>IF(L48="Over", IF(AND(G48&gt;J48, H48&gt;J48, I48&gt;J48), 1, IF(OR(AND(G48&gt;J48, H48&gt;J48), AND(G48&gt;J48, I48&gt;J48), AND(G48&gt;J48, I48&gt;J48)), 2/3, IF(OR(AND(G48&gt;J48, H48&lt;=J48), AND(G48&gt;J48, I48&lt;=J48), AND(H48&gt;J48, I48&lt;=J48), AND(G48&lt;=J48, H48&gt;J48), AND(G48&lt;=J48, I48&gt;J48), AND(H48&lt;=J48, I48&gt;J48)), 1/3, 0))), IF(AND(G48&lt;J48, H48&lt;J48, I48&lt;J48), 1, IF(OR(AND(G48&lt;J48, H48&lt;J48), AND(G48&lt;J48, I48&lt;J48), AND(G48&lt;J48, I48&lt;J48)), 2/3, IF(OR(AND(G48&lt;J48, H48&gt;=J48), AND(G48&lt;J48, I48&gt;=J48), AND(H48&lt;J48, I48&gt;=J48), AND(G48&gt;=J48, H48&lt;J48), AND(G48&gt;=J48, I48&lt;J48), AND(H48&gt;=J48, I48&lt;J48)), 1/3, 0))))</f>
        <v>1</v>
      </c>
      <c r="N48" s="10">
        <f>IF(OR(K48&gt;1.5,K48&lt;-1.5),5,
IF(OR(AND(K48&lt;=1.5,K48&gt;=1),AND(K48&gt;=-1.5,K48&lt;=-1)),4,
IF(OR(AND(K48&lt;=1,K48&gt;=0.75),AND(K48&gt;=-1,K48&lt;=-0.75)),3,
IF(OR(AND(K48&lt;=0.75,K48&gt;=0.5),AND(K48&gt;=-0.75,K48&lt;=-0.5)),2,
IF(OR(K48&lt;=0.5,K48&gt;=-0.5),1,"")
)
)
))</f>
        <v>5</v>
      </c>
      <c r="O48" s="10">
        <f>IF(M48=1,5,IF(M48=2/3,3,IF(M48=1/3,1,0)))</f>
        <v>5</v>
      </c>
      <c r="P48" s="10">
        <f>SUM(N48:O48)</f>
        <v>10</v>
      </c>
      <c r="Q48" s="10">
        <v>2</v>
      </c>
      <c r="T48"/>
      <c r="AC48" s="6"/>
    </row>
    <row r="49" spans="1:29" ht="15" thickBot="1" x14ac:dyDescent="0.35">
      <c r="A49" t="str">
        <f t="shared" si="5"/>
        <v>Luis Castillo</v>
      </c>
      <c r="B49" s="5">
        <f>Neural!B14</f>
        <v>5.2496744144252299</v>
      </c>
      <c r="D49" s="7">
        <v>13</v>
      </c>
      <c r="E49" s="7" t="s">
        <v>65</v>
      </c>
      <c r="F49" s="7" t="s">
        <v>50</v>
      </c>
      <c r="G49" s="7">
        <v>5.7878115127770178</v>
      </c>
      <c r="H49" s="7">
        <v>7.3363595000000004</v>
      </c>
      <c r="I49" s="7">
        <v>5.1288759973537799</v>
      </c>
      <c r="J49" s="10">
        <v>6.5</v>
      </c>
      <c r="K49" s="10">
        <f>G49-J49</f>
        <v>-0.71218848722298222</v>
      </c>
      <c r="L49" s="10" t="str">
        <f>IF(K49 &lt; 0, "Under", "Over")</f>
        <v>Under</v>
      </c>
      <c r="M49" s="11">
        <f>IF(L49="Over", IF(AND(G49&gt;J49, H49&gt;J49, I49&gt;J49), 1, IF(OR(AND(G49&gt;J49, H49&gt;J49), AND(G49&gt;J49, I49&gt;J49), AND(G49&gt;J49, I49&gt;J49)), 2/3, IF(OR(AND(G49&gt;J49, H49&lt;=J49), AND(G49&gt;J49, I49&lt;=J49), AND(H49&gt;J49, I49&lt;=J49), AND(G49&lt;=J49, H49&gt;J49), AND(G49&lt;=J49, I49&gt;J49), AND(H49&lt;=J49, I49&gt;J49)), 1/3, 0))), IF(AND(G49&lt;J49, H49&lt;J49, I49&lt;J49), 1, IF(OR(AND(G49&lt;J49, H49&lt;J49), AND(G49&lt;J49, I49&lt;J49), AND(G49&lt;J49, I49&lt;J49)), 2/3, IF(OR(AND(G49&lt;J49, H49&gt;=J49), AND(G49&lt;J49, I49&gt;=J49), AND(H49&lt;J49, I49&gt;=J49), AND(G49&gt;=J49, H49&lt;J49), AND(G49&gt;=J49, I49&lt;J49), AND(H49&gt;=J49, I49&lt;J49)), 1/3, 0))))</f>
        <v>0.66666666666666663</v>
      </c>
      <c r="N49" s="10">
        <f>IF(OR(K49&gt;1.5,K49&lt;-1.5),5,
IF(OR(AND(K49&lt;=1.5,K49&gt;=1),AND(K49&gt;=-1.5,K49&lt;=-1)),4,
IF(OR(AND(K49&lt;=1,K49&gt;=0.75),AND(K49&gt;=-1,K49&lt;=-0.75)),3,
IF(OR(AND(K49&lt;=0.75,K49&gt;=0.5),AND(K49&gt;=-0.75,K49&lt;=-0.5)),2,
IF(OR(K49&lt;=0.5,K49&gt;=-0.5),1,"")
)
)
))</f>
        <v>2</v>
      </c>
      <c r="O49" s="10">
        <f>IF(M49=1,5,IF(M49=2/3,3,IF(M49=1/3,1,0)))</f>
        <v>3</v>
      </c>
      <c r="P49" s="10">
        <f>SUM(N49:O49)</f>
        <v>5</v>
      </c>
      <c r="Q49" s="10">
        <v>7</v>
      </c>
      <c r="T49"/>
      <c r="AC49" s="6"/>
    </row>
    <row r="50" spans="1:29" ht="15" thickBot="1" x14ac:dyDescent="0.35">
      <c r="A50" t="str">
        <f t="shared" si="5"/>
        <v>Simeon Woods Richardson</v>
      </c>
      <c r="B50" s="5">
        <f>Neural!B15</f>
        <v>4.9663535491509103</v>
      </c>
      <c r="D50" s="7">
        <v>14</v>
      </c>
      <c r="E50" s="7" t="s">
        <v>66</v>
      </c>
      <c r="F50" s="7" t="s">
        <v>14</v>
      </c>
      <c r="G50" s="7">
        <v>4.8477858062884751</v>
      </c>
      <c r="H50" s="7">
        <v>5.8515363000000002</v>
      </c>
      <c r="I50" s="7">
        <v>4.53</v>
      </c>
      <c r="J50" s="12">
        <v>4.5</v>
      </c>
      <c r="K50" s="12">
        <f>G50-J50</f>
        <v>0.34778580628847511</v>
      </c>
      <c r="L50" s="12" t="str">
        <f>IF(K50 &lt; 0, "Under", "Over")</f>
        <v>Over</v>
      </c>
      <c r="M50" s="13">
        <f>IF(L50="Over", IF(AND(G50&gt;J50, H50&gt;J50, I50&gt;J50), 1, IF(OR(AND(G50&gt;J50, H50&gt;J50), AND(G50&gt;J50, I50&gt;J50), AND(G50&gt;J50, I50&gt;J50)), 2/3, IF(OR(AND(G50&gt;J50, H50&lt;=J50), AND(G50&gt;J50, I50&lt;=J50), AND(H50&gt;J50, I50&lt;=J50), AND(G50&lt;=J50, H50&gt;J50), AND(G50&lt;=J50, I50&gt;J50), AND(H50&lt;=J50, I50&gt;J50)), 1/3, 0))), IF(AND(G50&lt;J50, H50&lt;J50, I50&lt;J50), 1, IF(OR(AND(G50&lt;J50, H50&lt;J50), AND(G50&lt;J50, I50&lt;J50), AND(G50&lt;J50, I50&lt;J50)), 2/3, IF(OR(AND(G50&lt;J50, H50&gt;=J50), AND(G50&lt;J50, I50&gt;=J50), AND(H50&lt;J50, I50&gt;=J50), AND(G50&gt;=J50, H50&lt;J50), AND(G50&gt;=J50, I50&lt;J50), AND(H50&gt;=J50, I50&lt;J50)), 1/3, 0))))</f>
        <v>1</v>
      </c>
      <c r="N50" s="12">
        <f>IF(OR(K50&gt;1.5,K50&lt;-1.5),5,
IF(OR(AND(K50&lt;=1.5,K50&gt;=1),AND(K50&gt;=-1.5,K50&lt;=-1)),4,
IF(OR(AND(K50&lt;=1,K50&gt;=0.75),AND(K50&gt;=-1,K50&lt;=-0.75)),3,
IF(OR(AND(K50&lt;=0.75,K50&gt;=0.5),AND(K50&gt;=-0.75,K50&lt;=-0.5)),2,
IF(OR(K50&lt;=0.5,K50&gt;=-0.5),1,"")
)
)
))</f>
        <v>1</v>
      </c>
      <c r="O50" s="12">
        <f>IF(M50=1,5,IF(M50=2/3,3,IF(M50=1/3,1,0)))</f>
        <v>5</v>
      </c>
      <c r="P50" s="12">
        <f>SUM(N50:O50)</f>
        <v>6</v>
      </c>
      <c r="Q50" s="12">
        <v>8</v>
      </c>
      <c r="T50"/>
      <c r="AC50" s="6"/>
    </row>
    <row r="51" spans="1:29" ht="15" thickBot="1" x14ac:dyDescent="0.35">
      <c r="A51" t="str">
        <f t="shared" si="5"/>
        <v>Sean Manaea</v>
      </c>
      <c r="B51" s="5">
        <f>Neural!B16</f>
        <v>4.60681557683405</v>
      </c>
      <c r="D51" s="7">
        <v>15</v>
      </c>
      <c r="E51" s="7" t="s">
        <v>67</v>
      </c>
      <c r="F51" s="7" t="s">
        <v>27</v>
      </c>
      <c r="G51" s="7">
        <v>4.4152643395301849</v>
      </c>
      <c r="H51" s="7">
        <v>4.7998818133009502</v>
      </c>
      <c r="I51" s="7">
        <v>4.1900000000000004</v>
      </c>
      <c r="J51" s="12">
        <v>4.5</v>
      </c>
      <c r="K51" s="12">
        <f>G51-J51</f>
        <v>-8.4735660469815066E-2</v>
      </c>
      <c r="L51" s="12" t="str">
        <f>IF(K51 &lt; 0, "Under", "Over")</f>
        <v>Under</v>
      </c>
      <c r="M51" s="13">
        <f>IF(L51="Over", IF(AND(G51&gt;J51, H51&gt;J51, I51&gt;J51), 1, IF(OR(AND(G51&gt;J51, H51&gt;J51), AND(G51&gt;J51, I51&gt;J51), AND(G51&gt;J51, I51&gt;J51)), 2/3, IF(OR(AND(G51&gt;J51, H51&lt;=J51), AND(G51&gt;J51, I51&lt;=J51), AND(H51&gt;J51, I51&lt;=J51), AND(G51&lt;=J51, H51&gt;J51), AND(G51&lt;=J51, I51&gt;J51), AND(H51&lt;=J51, I51&gt;J51)), 1/3, 0))), IF(AND(G51&lt;J51, H51&lt;J51, I51&lt;J51), 1, IF(OR(AND(G51&lt;J51, H51&lt;J51), AND(G51&lt;J51, I51&lt;J51), AND(G51&lt;J51, I51&lt;J51)), 2/3, IF(OR(AND(G51&lt;J51, H51&gt;=J51), AND(G51&lt;J51, I51&gt;=J51), AND(H51&lt;J51, I51&gt;=J51), AND(G51&gt;=J51, H51&lt;J51), AND(G51&gt;=J51, I51&lt;J51), AND(H51&gt;=J51, I51&lt;J51)), 1/3, 0))))</f>
        <v>0.66666666666666663</v>
      </c>
      <c r="N51" s="12">
        <f>IF(OR(K51&gt;1.5,K51&lt;-1.5),5,
IF(OR(AND(K51&lt;=1.5,K51&gt;=1),AND(K51&gt;=-1.5,K51&lt;=-1)),4,
IF(OR(AND(K51&lt;=1,K51&gt;=0.75),AND(K51&gt;=-1,K51&lt;=-0.75)),3,
IF(OR(AND(K51&lt;=0.75,K51&gt;=0.5),AND(K51&gt;=-0.75,K51&lt;=-0.5)),2,
IF(OR(K51&lt;=0.5,K51&gt;=-0.5),1,"")
)
)
))</f>
        <v>1</v>
      </c>
      <c r="O51" s="12">
        <f>IF(M51=1,5,IF(M51=2/3,3,IF(M51=1/3,1,0)))</f>
        <v>3</v>
      </c>
      <c r="P51" s="12">
        <f>SUM(N51:O51)</f>
        <v>4</v>
      </c>
      <c r="Q51" s="12">
        <v>1</v>
      </c>
      <c r="T51"/>
      <c r="AC51" s="6"/>
    </row>
    <row r="52" spans="1:29" ht="15" thickBot="1" x14ac:dyDescent="0.35">
      <c r="A52" t="str">
        <f t="shared" si="5"/>
        <v>Kyle Gibson</v>
      </c>
      <c r="B52" s="5">
        <f>Neural!B17</f>
        <v>5.2528456565043902</v>
      </c>
      <c r="D52" s="7">
        <v>16</v>
      </c>
      <c r="E52" s="7" t="s">
        <v>68</v>
      </c>
      <c r="F52" s="7" t="s">
        <v>42</v>
      </c>
      <c r="G52" s="7">
        <v>5.4881660910125341</v>
      </c>
      <c r="H52" s="7">
        <v>5.8757225433525999</v>
      </c>
      <c r="I52" s="7">
        <v>5.2528456565043902</v>
      </c>
      <c r="J52" s="10">
        <v>4.5</v>
      </c>
      <c r="K52" s="10">
        <f>G52-J52</f>
        <v>0.98816609101253405</v>
      </c>
      <c r="L52" s="10" t="str">
        <f>IF(K52 &lt; 0, "Under", "Over")</f>
        <v>Over</v>
      </c>
      <c r="M52" s="11">
        <f>IF(L52="Over", IF(AND(G52&gt;J52, H52&gt;J52, I52&gt;J52), 1, IF(OR(AND(G52&gt;J52, H52&gt;J52), AND(G52&gt;J52, I52&gt;J52), AND(G52&gt;J52, I52&gt;J52)), 2/3, IF(OR(AND(G52&gt;J52, H52&lt;=J52), AND(G52&gt;J52, I52&lt;=J52), AND(H52&gt;J52, I52&lt;=J52), AND(G52&lt;=J52, H52&gt;J52), AND(G52&lt;=J52, I52&gt;J52), AND(H52&lt;=J52, I52&gt;J52)), 1/3, 0))), IF(AND(G52&lt;J52, H52&lt;J52, I52&lt;J52), 1, IF(OR(AND(G52&lt;J52, H52&lt;J52), AND(G52&lt;J52, I52&lt;J52), AND(G52&lt;J52, I52&lt;J52)), 2/3, IF(OR(AND(G52&lt;J52, H52&gt;=J52), AND(G52&lt;J52, I52&gt;=J52), AND(H52&lt;J52, I52&gt;=J52), AND(G52&gt;=J52, H52&lt;J52), AND(G52&gt;=J52, I52&lt;J52), AND(H52&gt;=J52, I52&lt;J52)), 1/3, 0))))</f>
        <v>1</v>
      </c>
      <c r="N52" s="10">
        <f>IF(OR(K52&gt;1.5,K52&lt;-1.5),5,
IF(OR(AND(K52&lt;=1.5,K52&gt;=1),AND(K52&gt;=-1.5,K52&lt;=-1)),4,
IF(OR(AND(K52&lt;=1,K52&gt;=0.75),AND(K52&gt;=-1,K52&lt;=-0.75)),3,
IF(OR(AND(K52&lt;=0.75,K52&gt;=0.5),AND(K52&gt;=-0.75,K52&lt;=-0.5)),2,
IF(OR(K52&lt;=0.5,K52&gt;=-0.5),1,"")
)
)
))</f>
        <v>3</v>
      </c>
      <c r="O52" s="10">
        <f>IF(M52=1,5,IF(M52=2/3,3,IF(M52=1/3,1,0)))</f>
        <v>5</v>
      </c>
      <c r="P52" s="10">
        <f>SUM(N52:O52)</f>
        <v>8</v>
      </c>
      <c r="Q52" s="10">
        <v>4</v>
      </c>
      <c r="T52"/>
      <c r="AC52" s="6"/>
    </row>
    <row r="53" spans="1:29" ht="15" thickBot="1" x14ac:dyDescent="0.35">
      <c r="A53" t="str">
        <f t="shared" si="5"/>
        <v>Andrew Heaney</v>
      </c>
      <c r="B53" s="5">
        <f>Neural!B18</f>
        <v>4.7934317795120398</v>
      </c>
      <c r="D53" s="7">
        <v>17</v>
      </c>
      <c r="E53" s="7" t="s">
        <v>69</v>
      </c>
      <c r="F53" s="7" t="s">
        <v>26</v>
      </c>
      <c r="G53" s="7">
        <v>4.814268425458395</v>
      </c>
      <c r="H53" s="7">
        <v>5.08411214953271</v>
      </c>
      <c r="I53" s="7">
        <v>4.5590404940693396</v>
      </c>
      <c r="J53" s="12">
        <v>5.5</v>
      </c>
      <c r="K53" s="12">
        <f>G53-J53</f>
        <v>-0.68573157454160505</v>
      </c>
      <c r="L53" s="12" t="str">
        <f>IF(K53 &lt; 0, "Under", "Over")</f>
        <v>Under</v>
      </c>
      <c r="M53" s="13">
        <f>IF(L53="Over", IF(AND(G53&gt;J53, H53&gt;J53, I53&gt;J53), 1, IF(OR(AND(G53&gt;J53, H53&gt;J53), AND(G53&gt;J53, I53&gt;J53), AND(G53&gt;J53, I53&gt;J53)), 2/3, IF(OR(AND(G53&gt;J53, H53&lt;=J53), AND(G53&gt;J53, I53&lt;=J53), AND(H53&gt;J53, I53&lt;=J53), AND(G53&lt;=J53, H53&gt;J53), AND(G53&lt;=J53, I53&gt;J53), AND(H53&lt;=J53, I53&gt;J53)), 1/3, 0))), IF(AND(G53&lt;J53, H53&lt;J53, I53&lt;J53), 1, IF(OR(AND(G53&lt;J53, H53&lt;J53), AND(G53&lt;J53, I53&lt;J53), AND(G53&lt;J53, I53&lt;J53)), 2/3, IF(OR(AND(G53&lt;J53, H53&gt;=J53), AND(G53&lt;J53, I53&gt;=J53), AND(H53&lt;J53, I53&gt;=J53), AND(G53&gt;=J53, H53&lt;J53), AND(G53&gt;=J53, I53&lt;J53), AND(H53&gt;=J53, I53&lt;J53)), 1/3, 0))))</f>
        <v>1</v>
      </c>
      <c r="N53" s="12">
        <f>IF(OR(K53&gt;1.5,K53&lt;-1.5),5,
IF(OR(AND(K53&lt;=1.5,K53&gt;=1),AND(K53&gt;=-1.5,K53&lt;=-1)),4,
IF(OR(AND(K53&lt;=1,K53&gt;=0.75),AND(K53&gt;=-1,K53&lt;=-0.75)),3,
IF(OR(AND(K53&lt;=0.75,K53&gt;=0.5),AND(K53&gt;=-0.75,K53&lt;=-0.5)),2,
IF(OR(K53&lt;=0.5,K53&gt;=-0.5),1,"")
)
)
))</f>
        <v>2</v>
      </c>
      <c r="O53" s="12">
        <f>IF(M53=1,5,IF(M53=2/3,3,IF(M53=1/3,1,0)))</f>
        <v>5</v>
      </c>
      <c r="P53" s="12">
        <f>SUM(N53:O53)</f>
        <v>7</v>
      </c>
      <c r="Q53" s="12">
        <v>5</v>
      </c>
      <c r="T53"/>
      <c r="AC53" s="6"/>
    </row>
    <row r="54" spans="1:29" ht="15" thickBot="1" x14ac:dyDescent="0.35">
      <c r="A54" t="str">
        <f t="shared" si="5"/>
        <v>Alex Wood</v>
      </c>
      <c r="B54" s="5">
        <f>Neural!B19</f>
        <v>3.1590792896715398</v>
      </c>
      <c r="D54" s="7">
        <v>18</v>
      </c>
      <c r="E54" s="7" t="s">
        <v>70</v>
      </c>
      <c r="F54" s="7" t="s">
        <v>45</v>
      </c>
      <c r="G54" s="7">
        <v>3.9843836202220952</v>
      </c>
      <c r="H54" s="7">
        <v>4.6900000000000004</v>
      </c>
      <c r="I54" s="7">
        <v>3.1590792896715398</v>
      </c>
      <c r="J54" s="12">
        <v>4.5</v>
      </c>
      <c r="K54" s="12">
        <f>G54-J54</f>
        <v>-0.51561637977790475</v>
      </c>
      <c r="L54" s="12" t="str">
        <f>IF(K54 &lt; 0, "Under", "Over")</f>
        <v>Under</v>
      </c>
      <c r="M54" s="13">
        <f>IF(L54="Over", IF(AND(G54&gt;J54, H54&gt;J54, I54&gt;J54), 1, IF(OR(AND(G54&gt;J54, H54&gt;J54), AND(G54&gt;J54, I54&gt;J54), AND(G54&gt;J54, I54&gt;J54)), 2/3, IF(OR(AND(G54&gt;J54, H54&lt;=J54), AND(G54&gt;J54, I54&lt;=J54), AND(H54&gt;J54, I54&lt;=J54), AND(G54&lt;=J54, H54&gt;J54), AND(G54&lt;=J54, I54&gt;J54), AND(H54&lt;=J54, I54&gt;J54)), 1/3, 0))), IF(AND(G54&lt;J54, H54&lt;J54, I54&lt;J54), 1, IF(OR(AND(G54&lt;J54, H54&lt;J54), AND(G54&lt;J54, I54&lt;J54), AND(G54&lt;J54, I54&lt;J54)), 2/3, IF(OR(AND(G54&lt;J54, H54&gt;=J54), AND(G54&lt;J54, I54&gt;=J54), AND(H54&lt;J54, I54&gt;=J54), AND(G54&gt;=J54, H54&lt;J54), AND(G54&gt;=J54, I54&lt;J54), AND(H54&gt;=J54, I54&lt;J54)), 1/3, 0))))</f>
        <v>0.66666666666666663</v>
      </c>
      <c r="N54" s="12">
        <f>IF(OR(K54&gt;1.5,K54&lt;-1.5),5,
IF(OR(AND(K54&lt;=1.5,K54&gt;=1),AND(K54&gt;=-1.5,K54&lt;=-1)),4,
IF(OR(AND(K54&lt;=1,K54&gt;=0.75),AND(K54&gt;=-1,K54&lt;=-0.75)),3,
IF(OR(AND(K54&lt;=0.75,K54&gt;=0.5),AND(K54&gt;=-0.75,K54&lt;=-0.5)),2,
IF(OR(K54&lt;=0.5,K54&gt;=-0.5),1,"")
)
)
))</f>
        <v>2</v>
      </c>
      <c r="O54" s="12">
        <f>IF(M54=1,5,IF(M54=2/3,3,IF(M54=1/3,1,0)))</f>
        <v>3</v>
      </c>
      <c r="P54" s="12">
        <f>SUM(N54:O54)</f>
        <v>5</v>
      </c>
      <c r="Q54" s="12">
        <v>3</v>
      </c>
      <c r="T54"/>
      <c r="AC54" s="6"/>
    </row>
    <row r="55" spans="1:29" ht="15" thickBot="1" x14ac:dyDescent="0.35">
      <c r="A55" t="str">
        <f t="shared" si="5"/>
        <v>Roddery Munoz</v>
      </c>
      <c r="B55" s="5">
        <f>Neural!B20</f>
        <v>4.2771453824359398</v>
      </c>
      <c r="D55" s="7">
        <v>19</v>
      </c>
      <c r="E55" s="7" t="s">
        <v>71</v>
      </c>
      <c r="F55" s="7" t="s">
        <v>28</v>
      </c>
      <c r="G55" s="7">
        <v>5.2556909585584997</v>
      </c>
      <c r="H55" s="7">
        <v>6.7148051857391504</v>
      </c>
      <c r="I55" s="7">
        <v>4.2771453824359398</v>
      </c>
      <c r="J55" s="12">
        <v>4.5</v>
      </c>
      <c r="K55" s="12">
        <f>G55-J55</f>
        <v>0.75569095855849966</v>
      </c>
      <c r="L55" s="12" t="str">
        <f>IF(K55 &lt; 0, "Under", "Over")</f>
        <v>Over</v>
      </c>
      <c r="M55" s="13">
        <f>IF(L55="Over", IF(AND(G55&gt;J55, H55&gt;J55, I55&gt;J55), 1, IF(OR(AND(G55&gt;J55, H55&gt;J55), AND(G55&gt;J55, I55&gt;J55), AND(G55&gt;J55, I55&gt;J55)), 2/3, IF(OR(AND(G55&gt;J55, H55&lt;=J55), AND(G55&gt;J55, I55&lt;=J55), AND(H55&gt;J55, I55&lt;=J55), AND(G55&lt;=J55, H55&gt;J55), AND(G55&lt;=J55, I55&gt;J55), AND(H55&lt;=J55, I55&gt;J55)), 1/3, 0))), IF(AND(G55&lt;J55, H55&lt;J55, I55&lt;J55), 1, IF(OR(AND(G55&lt;J55, H55&lt;J55), AND(G55&lt;J55, I55&lt;J55), AND(G55&lt;J55, I55&lt;J55)), 2/3, IF(OR(AND(G55&lt;J55, H55&gt;=J55), AND(G55&lt;J55, I55&gt;=J55), AND(H55&lt;J55, I55&gt;=J55), AND(G55&gt;=J55, H55&lt;J55), AND(G55&gt;=J55, I55&lt;J55), AND(H55&gt;=J55, I55&lt;J55)), 1/3, 0))))</f>
        <v>0.66666666666666663</v>
      </c>
      <c r="N55" s="12">
        <f>IF(OR(K55&gt;1.5,K55&lt;-1.5),5,
IF(OR(AND(K55&lt;=1.5,K55&gt;=1),AND(K55&gt;=-1.5,K55&lt;=-1)),4,
IF(OR(AND(K55&lt;=1,K55&gt;=0.75),AND(K55&gt;=-1,K55&lt;=-0.75)),3,
IF(OR(AND(K55&lt;=0.75,K55&gt;=0.5),AND(K55&gt;=-0.75,K55&lt;=-0.5)),2,
IF(OR(K55&lt;=0.5,K55&gt;=-0.5),1,"")
)
)
))</f>
        <v>3</v>
      </c>
      <c r="O55" s="12">
        <f>IF(M55=1,5,IF(M55=2/3,3,IF(M55=1/3,1,0)))</f>
        <v>3</v>
      </c>
      <c r="P55" s="12">
        <f>SUM(N55:O55)</f>
        <v>6</v>
      </c>
      <c r="Q55" s="12">
        <v>5</v>
      </c>
      <c r="T55"/>
      <c r="AC55" s="6"/>
    </row>
    <row r="56" spans="1:29" ht="15" thickBot="1" x14ac:dyDescent="0.35">
      <c r="A56" t="str">
        <f t="shared" si="5"/>
        <v>Walker Buehler</v>
      </c>
      <c r="B56" s="5">
        <f>Neural!B21</f>
        <v>2.7488428605535802</v>
      </c>
      <c r="D56" s="7">
        <v>20</v>
      </c>
      <c r="E56" s="7" t="s">
        <v>72</v>
      </c>
      <c r="F56" s="7" t="s">
        <v>52</v>
      </c>
      <c r="G56" s="7">
        <v>3.5964296344214071</v>
      </c>
      <c r="H56" s="7">
        <v>4.5842041116661099</v>
      </c>
      <c r="I56" s="7">
        <v>2.7488428605535802</v>
      </c>
      <c r="J56" s="12">
        <v>4.5</v>
      </c>
      <c r="K56" s="12">
        <f>G56-J56</f>
        <v>-0.90357036557859294</v>
      </c>
      <c r="L56" s="12" t="str">
        <f>IF(K56 &lt; 0, "Under", "Over")</f>
        <v>Under</v>
      </c>
      <c r="M56" s="13">
        <f>IF(L56="Over", IF(AND(G56&gt;J56, H56&gt;J56, I56&gt;J56), 1, IF(OR(AND(G56&gt;J56, H56&gt;J56), AND(G56&gt;J56, I56&gt;J56), AND(G56&gt;J56, I56&gt;J56)), 2/3, IF(OR(AND(G56&gt;J56, H56&lt;=J56), AND(G56&gt;J56, I56&lt;=J56), AND(H56&gt;J56, I56&lt;=J56), AND(G56&lt;=J56, H56&gt;J56), AND(G56&lt;=J56, I56&gt;J56), AND(H56&lt;=J56, I56&gt;J56)), 1/3, 0))), IF(AND(G56&lt;J56, H56&lt;J56, I56&lt;J56), 1, IF(OR(AND(G56&lt;J56, H56&lt;J56), AND(G56&lt;J56, I56&lt;J56), AND(G56&lt;J56, I56&lt;J56)), 2/3, IF(OR(AND(G56&lt;J56, H56&gt;=J56), AND(G56&lt;J56, I56&gt;=J56), AND(H56&lt;J56, I56&gt;=J56), AND(G56&gt;=J56, H56&lt;J56), AND(G56&gt;=J56, I56&lt;J56), AND(H56&gt;=J56, I56&lt;J56)), 1/3, 0))))</f>
        <v>0.66666666666666663</v>
      </c>
      <c r="N56" s="12">
        <f>IF(OR(K56&gt;1.5,K56&lt;-1.5),5,
IF(OR(AND(K56&lt;=1.5,K56&gt;=1),AND(K56&gt;=-1.5,K56&lt;=-1)),4,
IF(OR(AND(K56&lt;=1,K56&gt;=0.75),AND(K56&gt;=-1,K56&lt;=-0.75)),3,
IF(OR(AND(K56&lt;=0.75,K56&gt;=0.5),AND(K56&gt;=-0.75,K56&lt;=-0.5)),2,
IF(OR(K56&lt;=0.5,K56&gt;=-0.5),1,"")
)
)
))</f>
        <v>3</v>
      </c>
      <c r="O56" s="12">
        <f>IF(M56=1,5,IF(M56=2/3,3,IF(M56=1/3,1,0)))</f>
        <v>3</v>
      </c>
      <c r="P56" s="12">
        <f>SUM(N56:O56)</f>
        <v>6</v>
      </c>
      <c r="Q56" s="12">
        <v>4</v>
      </c>
      <c r="T56"/>
      <c r="AC56" s="6"/>
    </row>
    <row r="57" spans="1:29" ht="15" thickBot="1" x14ac:dyDescent="0.35">
      <c r="A57">
        <f t="shared" si="5"/>
        <v>0</v>
      </c>
      <c r="B57" s="5">
        <f>Neural!B22</f>
        <v>0</v>
      </c>
      <c r="D57" s="7">
        <v>21</v>
      </c>
      <c r="E57" s="7"/>
      <c r="F57" s="7"/>
      <c r="G57" s="7"/>
      <c r="H57" s="7"/>
      <c r="I57" s="7"/>
      <c r="J57" s="7"/>
      <c r="K57" s="7">
        <f>G57-J57</f>
        <v>0</v>
      </c>
      <c r="L57" s="7" t="str">
        <f>IF(K57 &lt; 0, "Under", "Over")</f>
        <v>Over</v>
      </c>
      <c r="M57" s="8">
        <f>IF(L57="Over", IF(AND(G57&gt;J57, H57&gt;J57, I57&gt;J57), 1, IF(OR(AND(G57&gt;J57, H57&gt;J57), AND(G57&gt;J57, I57&gt;J57), AND(G57&gt;J57, I57&gt;J57)), 2/3, IF(OR(AND(G57&gt;J57, H57&lt;=J57), AND(G57&gt;J57, I57&lt;=J57), AND(H57&gt;J57, I57&lt;=J57), AND(G57&lt;=J57, H57&gt;J57), AND(G57&lt;=J57, I57&gt;J57), AND(H57&lt;=J57, I57&gt;J57)), 1/3, 0))), IF(AND(G57&lt;J57, H57&lt;J57, I57&lt;J57), 1, IF(OR(AND(G57&lt;J57, H57&lt;J57), AND(G57&lt;J57, I57&lt;J57), AND(G57&lt;J57, I57&lt;J57)), 2/3, IF(OR(AND(G57&lt;J57, H57&gt;=J57), AND(G57&lt;J57, I57&gt;=J57), AND(H57&lt;J57, I57&gt;=J57), AND(G57&gt;=J57, H57&lt;J57), AND(G57&gt;=J57, I57&lt;J57), AND(H57&gt;=J57, I57&lt;J57)), 1/3, 0))))</f>
        <v>0</v>
      </c>
      <c r="N57" s="7">
        <f>IF(OR(K57&gt;1.5,K57&lt;-1.5),5,
IF(OR(AND(K57&lt;=1.5,K57&gt;=1),AND(K57&gt;=-1.5,K57&lt;=-1)),4,
IF(OR(AND(K57&lt;=1,K57&gt;=0.75),AND(K57&gt;=-1,K57&lt;=-0.75)),3,
IF(OR(AND(K57&lt;=0.75,K57&gt;=0.5),AND(K57&gt;=-0.75,K57&lt;=-0.5)),2,
IF(OR(K57&lt;=0.5,K57&gt;=-0.5),1,"")
)
)
))</f>
        <v>1</v>
      </c>
      <c r="O57" s="7">
        <f>IF(M57=1,5,IF(M57=2/3,3,IF(M57=1/3,1,0)))</f>
        <v>0</v>
      </c>
      <c r="P57" s="7">
        <f>SUM(N57:O57)</f>
        <v>1</v>
      </c>
      <c r="Q57" s="7"/>
      <c r="T57"/>
      <c r="AC57" s="6"/>
    </row>
    <row r="58" spans="1:29" ht="15" thickBot="1" x14ac:dyDescent="0.35">
      <c r="A58">
        <f t="shared" si="5"/>
        <v>0</v>
      </c>
      <c r="B58" s="5">
        <f>Neural!B23</f>
        <v>0</v>
      </c>
      <c r="D58" s="7">
        <v>22</v>
      </c>
      <c r="E58" s="7"/>
      <c r="F58" s="7"/>
      <c r="G58" s="7"/>
      <c r="H58" s="7"/>
      <c r="I58" s="7"/>
      <c r="J58" s="7"/>
      <c r="K58" s="7">
        <f>G58-J58</f>
        <v>0</v>
      </c>
      <c r="L58" s="7" t="str">
        <f>IF(K58 &lt; 0, "Under", "Over")</f>
        <v>Over</v>
      </c>
      <c r="M58" s="8">
        <f>IF(L58="Over", IF(AND(G58&gt;J58, H58&gt;J58, I58&gt;J58), 1, IF(OR(AND(G58&gt;J58, H58&gt;J58), AND(G58&gt;J58, I58&gt;J58), AND(G58&gt;J58, I58&gt;J58)), 2/3, IF(OR(AND(G58&gt;J58, H58&lt;=J58), AND(G58&gt;J58, I58&lt;=J58), AND(H58&gt;J58, I58&lt;=J58), AND(G58&lt;=J58, H58&gt;J58), AND(G58&lt;=J58, I58&gt;J58), AND(H58&lt;=J58, I58&gt;J58)), 1/3, 0))), IF(AND(G58&lt;J58, H58&lt;J58, I58&lt;J58), 1, IF(OR(AND(G58&lt;J58, H58&lt;J58), AND(G58&lt;J58, I58&lt;J58), AND(G58&lt;J58, I58&lt;J58)), 2/3, IF(OR(AND(G58&lt;J58, H58&gt;=J58), AND(G58&lt;J58, I58&gt;=J58), AND(H58&lt;J58, I58&gt;=J58), AND(G58&gt;=J58, H58&lt;J58), AND(G58&gt;=J58, I58&lt;J58), AND(H58&gt;=J58, I58&lt;J58)), 1/3, 0))))</f>
        <v>0</v>
      </c>
      <c r="N58" s="7">
        <f>IF(OR(K58&gt;1.5,K58&lt;-1.5),5,
IF(OR(AND(K58&lt;=1.5,K58&gt;=1),AND(K58&gt;=-1.5,K58&lt;=-1)),4,
IF(OR(AND(K58&lt;=1,K58&gt;=0.75),AND(K58&gt;=-1,K58&lt;=-0.75)),3,
IF(OR(AND(K58&lt;=0.75,K58&gt;=0.5),AND(K58&gt;=-0.75,K58&lt;=-0.5)),2,
IF(OR(K58&lt;=0.5,K58&gt;=-0.5),1,"")
)
)
))</f>
        <v>1</v>
      </c>
      <c r="O58" s="7">
        <f>IF(M58=1,5,IF(M58=2/3,3,IF(M58=1/3,1,0)))</f>
        <v>0</v>
      </c>
      <c r="P58" s="7">
        <f>SUM(N58:O58)</f>
        <v>1</v>
      </c>
      <c r="Q58" s="7"/>
      <c r="T58"/>
      <c r="AC58" s="6"/>
    </row>
    <row r="59" spans="1:29" ht="15" thickBot="1" x14ac:dyDescent="0.35">
      <c r="A59">
        <f t="shared" si="5"/>
        <v>0</v>
      </c>
      <c r="B59" s="5">
        <f>Neural!B24</f>
        <v>0</v>
      </c>
      <c r="D59" s="7">
        <v>23</v>
      </c>
      <c r="E59" s="7"/>
      <c r="F59" s="7"/>
      <c r="G59" s="7"/>
      <c r="H59" s="7"/>
      <c r="I59" s="7"/>
      <c r="J59" s="7"/>
      <c r="K59" s="7">
        <f>G59-J59</f>
        <v>0</v>
      </c>
      <c r="L59" s="7" t="str">
        <f>IF(K59 &lt; 0, "Under", "Over")</f>
        <v>Over</v>
      </c>
      <c r="M59" s="8">
        <f>IF(L59="Over", IF(AND(G59&gt;J59, H59&gt;J59, I59&gt;J59), 1, IF(OR(AND(G59&gt;J59, H59&gt;J59), AND(G59&gt;J59, I59&gt;J59), AND(G59&gt;J59, I59&gt;J59)), 2/3, IF(OR(AND(G59&gt;J59, H59&lt;=J59), AND(G59&gt;J59, I59&lt;=J59), AND(H59&gt;J59, I59&lt;=J59), AND(G59&lt;=J59, H59&gt;J59), AND(G59&lt;=J59, I59&gt;J59), AND(H59&lt;=J59, I59&gt;J59)), 1/3, 0))), IF(AND(G59&lt;J59, H59&lt;J59, I59&lt;J59), 1, IF(OR(AND(G59&lt;J59, H59&lt;J59), AND(G59&lt;J59, I59&lt;J59), AND(G59&lt;J59, I59&lt;J59)), 2/3, IF(OR(AND(G59&lt;J59, H59&gt;=J59), AND(G59&lt;J59, I59&gt;=J59), AND(H59&lt;J59, I59&gt;=J59), AND(G59&gt;=J59, H59&lt;J59), AND(G59&gt;=J59, I59&lt;J59), AND(H59&gt;=J59, I59&lt;J59)), 1/3, 0))))</f>
        <v>0</v>
      </c>
      <c r="N59" s="7">
        <f>IF(OR(K59&gt;1.5,K59&lt;-1.5),5,
IF(OR(AND(K59&lt;=1.5,K59&gt;=1),AND(K59&gt;=-1.5,K59&lt;=-1)),4,
IF(OR(AND(K59&lt;=1,K59&gt;=0.75),AND(K59&gt;=-1,K59&lt;=-0.75)),3,
IF(OR(AND(K59&lt;=0.75,K59&gt;=0.5),AND(K59&gt;=-0.75,K59&lt;=-0.5)),2,
IF(OR(K59&lt;=0.5,K59&gt;=-0.5),1,"")
)
)
))</f>
        <v>1</v>
      </c>
      <c r="O59" s="7">
        <f>IF(M59=1,5,IF(M59=2/3,3,IF(M59=1/3,1,0)))</f>
        <v>0</v>
      </c>
      <c r="P59" s="7">
        <f>SUM(N59:O59)</f>
        <v>1</v>
      </c>
      <c r="Q59" s="7"/>
      <c r="T59"/>
      <c r="AC59" s="6"/>
    </row>
    <row r="60" spans="1:29" ht="15" thickBot="1" x14ac:dyDescent="0.35">
      <c r="A60">
        <f t="shared" si="5"/>
        <v>0</v>
      </c>
      <c r="B60" s="5">
        <f>Neural!B25</f>
        <v>0</v>
      </c>
      <c r="D60" s="7">
        <v>24</v>
      </c>
      <c r="E60" s="7"/>
      <c r="F60" s="7"/>
      <c r="G60" s="7"/>
      <c r="H60" s="7"/>
      <c r="I60" s="7"/>
      <c r="J60" s="7"/>
      <c r="K60" s="7">
        <f>G60-J60</f>
        <v>0</v>
      </c>
      <c r="L60" s="7" t="str">
        <f>IF(K60 &lt; 0, "Under", "Over")</f>
        <v>Over</v>
      </c>
      <c r="M60" s="8">
        <f>IF(L60="Over", IF(AND(G60&gt;J60, H60&gt;J60, I60&gt;J60), 1, IF(OR(AND(G60&gt;J60, H60&gt;J60), AND(G60&gt;J60, I60&gt;J60), AND(G60&gt;J60, I60&gt;J60)), 2/3, IF(OR(AND(G60&gt;J60, H60&lt;=J60), AND(G60&gt;J60, I60&lt;=J60), AND(H60&gt;J60, I60&lt;=J60), AND(G60&lt;=J60, H60&gt;J60), AND(G60&lt;=J60, I60&gt;J60), AND(H60&lt;=J60, I60&gt;J60)), 1/3, 0))), IF(AND(G60&lt;J60, H60&lt;J60, I60&lt;J60), 1, IF(OR(AND(G60&lt;J60, H60&lt;J60), AND(G60&lt;J60, I60&lt;J60), AND(G60&lt;J60, I60&lt;J60)), 2/3, IF(OR(AND(G60&lt;J60, H60&gt;=J60), AND(G60&lt;J60, I60&gt;=J60), AND(H60&lt;J60, I60&gt;=J60), AND(G60&gt;=J60, H60&lt;J60), AND(G60&gt;=J60, I60&lt;J60), AND(H60&gt;=J60, I60&lt;J60)), 1/3, 0))))</f>
        <v>0</v>
      </c>
      <c r="N60" s="7">
        <f>IF(OR(K60&gt;1.5,K60&lt;-1.5),5,
IF(OR(AND(K60&lt;=1.5,K60&gt;=1),AND(K60&gt;=-1.5,K60&lt;=-1)),4,
IF(OR(AND(K60&lt;=1,K60&gt;=0.75),AND(K60&gt;=-1,K60&lt;=-0.75)),3,
IF(OR(AND(K60&lt;=0.75,K60&gt;=0.5),AND(K60&gt;=-0.75,K60&lt;=-0.5)),2,
IF(OR(K60&lt;=0.5,K60&gt;=-0.5),1,"")
)
)
))</f>
        <v>1</v>
      </c>
      <c r="O60" s="7">
        <f>IF(M60=1,5,IF(M60=2/3,3,IF(M60=1/3,1,0)))</f>
        <v>0</v>
      </c>
      <c r="P60" s="7">
        <f>SUM(N60:O60)</f>
        <v>1</v>
      </c>
      <c r="Q60" s="7"/>
      <c r="T60"/>
      <c r="AC60" s="6"/>
    </row>
    <row r="61" spans="1:29" ht="15" thickBot="1" x14ac:dyDescent="0.35">
      <c r="A61">
        <f t="shared" si="5"/>
        <v>0</v>
      </c>
      <c r="B61" s="5">
        <f>Neural!B26</f>
        <v>0</v>
      </c>
      <c r="D61" s="7">
        <v>25</v>
      </c>
      <c r="E61" s="7"/>
      <c r="F61" s="7"/>
      <c r="G61" s="7"/>
      <c r="H61" s="7"/>
      <c r="I61" s="7"/>
      <c r="J61" s="7"/>
      <c r="K61" s="7">
        <f>G61-J61</f>
        <v>0</v>
      </c>
      <c r="L61" s="7" t="str">
        <f>IF(K61 &lt; 0, "Under", "Over")</f>
        <v>Over</v>
      </c>
      <c r="M61" s="8">
        <f>IF(L61="Over", IF(AND(G61&gt;J61, H61&gt;J61, I61&gt;J61), 1, IF(OR(AND(G61&gt;J61, H61&gt;J61), AND(G61&gt;J61, I61&gt;J61), AND(G61&gt;J61, I61&gt;J61)), 2/3, IF(OR(AND(G61&gt;J61, H61&lt;=J61), AND(G61&gt;J61, I61&lt;=J61), AND(H61&gt;J61, I61&lt;=J61), AND(G61&lt;=J61, H61&gt;J61), AND(G61&lt;=J61, I61&gt;J61), AND(H61&lt;=J61, I61&gt;J61)), 1/3, 0))), IF(AND(G61&lt;J61, H61&lt;J61, I61&lt;J61), 1, IF(OR(AND(G61&lt;J61, H61&lt;J61), AND(G61&lt;J61, I61&lt;J61), AND(G61&lt;J61, I61&lt;J61)), 2/3, IF(OR(AND(G61&lt;J61, H61&gt;=J61), AND(G61&lt;J61, I61&gt;=J61), AND(H61&lt;J61, I61&gt;=J61), AND(G61&gt;=J61, H61&lt;J61), AND(G61&gt;=J61, I61&lt;J61), AND(H61&gt;=J61, I61&lt;J61)), 1/3, 0))))</f>
        <v>0</v>
      </c>
      <c r="N61" s="7">
        <f>IF(OR(K61&gt;1.5,K61&lt;-1.5),5,
IF(OR(AND(K61&lt;=1.5,K61&gt;=1),AND(K61&gt;=-1.5,K61&lt;=-1)),4,
IF(OR(AND(K61&lt;=1,K61&gt;=0.75),AND(K61&gt;=-1,K61&lt;=-0.75)),3,
IF(OR(AND(K61&lt;=0.75,K61&gt;=0.5),AND(K61&gt;=-0.75,K61&lt;=-0.5)),2,
IF(OR(K61&lt;=0.5,K61&gt;=-0.5),1,"")
)
)
))</f>
        <v>1</v>
      </c>
      <c r="O61" s="7">
        <f>IF(M61=1,5,IF(M61=2/3,3,IF(M61=1/3,1,0)))</f>
        <v>0</v>
      </c>
      <c r="P61" s="7">
        <f>SUM(N61:O61)</f>
        <v>1</v>
      </c>
      <c r="Q61" s="7"/>
      <c r="T61"/>
      <c r="AC61" s="6"/>
    </row>
    <row r="62" spans="1:29" ht="15" thickBot="1" x14ac:dyDescent="0.35">
      <c r="A62">
        <f t="shared" si="5"/>
        <v>0</v>
      </c>
      <c r="B62" s="5">
        <f>Neural!B27</f>
        <v>0</v>
      </c>
      <c r="D62" s="7">
        <v>26</v>
      </c>
      <c r="E62" s="7"/>
      <c r="F62" s="7"/>
      <c r="G62" s="7"/>
      <c r="H62" s="7"/>
      <c r="I62" s="7"/>
      <c r="J62" s="7"/>
      <c r="K62" s="7">
        <f>G62-J62</f>
        <v>0</v>
      </c>
      <c r="L62" s="7" t="str">
        <f>IF(K62 &lt; 0, "Under", "Over")</f>
        <v>Over</v>
      </c>
      <c r="M62" s="8">
        <f>IF(L62="Over", IF(AND(G62&gt;J62, H62&gt;J62, I62&gt;J62), 1, IF(OR(AND(G62&gt;J62, H62&gt;J62), AND(G62&gt;J62, I62&gt;J62), AND(G62&gt;J62, I62&gt;J62)), 2/3, IF(OR(AND(G62&gt;J62, H62&lt;=J62), AND(G62&gt;J62, I62&lt;=J62), AND(H62&gt;J62, I62&lt;=J62), AND(G62&lt;=J62, H62&gt;J62), AND(G62&lt;=J62, I62&gt;J62), AND(H62&lt;=J62, I62&gt;J62)), 1/3, 0))), IF(AND(G62&lt;J62, H62&lt;J62, I62&lt;J62), 1, IF(OR(AND(G62&lt;J62, H62&lt;J62), AND(G62&lt;J62, I62&lt;J62), AND(G62&lt;J62, I62&lt;J62)), 2/3, IF(OR(AND(G62&lt;J62, H62&gt;=J62), AND(G62&lt;J62, I62&gt;=J62), AND(H62&lt;J62, I62&gt;=J62), AND(G62&gt;=J62, H62&lt;J62), AND(G62&gt;=J62, I62&lt;J62), AND(H62&gt;=J62, I62&lt;J62)), 1/3, 0))))</f>
        <v>0</v>
      </c>
      <c r="N62" s="7">
        <f>IF(OR(K62&gt;1.5,K62&lt;-1.5),5,
IF(OR(AND(K62&lt;=1.5,K62&gt;=1),AND(K62&gt;=-1.5,K62&lt;=-1)),4,
IF(OR(AND(K62&lt;=1,K62&gt;=0.75),AND(K62&gt;=-1,K62&lt;=-0.75)),3,
IF(OR(AND(K62&lt;=0.75,K62&gt;=0.5),AND(K62&gt;=-0.75,K62&lt;=-0.5)),2,
IF(OR(K62&lt;=0.5,K62&gt;=-0.5),1,"")
)
)
))</f>
        <v>1</v>
      </c>
      <c r="O62" s="7">
        <f>IF(M62=1,5,IF(M62=2/3,3,IF(M62=1/3,1,0)))</f>
        <v>0</v>
      </c>
      <c r="P62" s="7">
        <f>SUM(N62:O62)</f>
        <v>1</v>
      </c>
      <c r="Q62" s="7"/>
      <c r="T62"/>
      <c r="AC62" s="6"/>
    </row>
    <row r="63" spans="1:29" ht="15" thickBot="1" x14ac:dyDescent="0.35">
      <c r="A63">
        <f t="shared" si="5"/>
        <v>0</v>
      </c>
      <c r="B63" s="5">
        <f>Neural!B28</f>
        <v>0</v>
      </c>
      <c r="D63" s="7">
        <v>27</v>
      </c>
      <c r="E63" s="7"/>
      <c r="F63" s="7"/>
      <c r="G63" s="7"/>
      <c r="H63" s="7"/>
      <c r="I63" s="7"/>
      <c r="J63" s="7"/>
      <c r="K63" s="7">
        <f>G63-J63</f>
        <v>0</v>
      </c>
      <c r="L63" s="7" t="str">
        <f>IF(K63 &lt; 0, "Under", "Over")</f>
        <v>Over</v>
      </c>
      <c r="M63" s="8">
        <f>IF(L63="Over", IF(AND(G63&gt;J63, H63&gt;J63, I63&gt;J63), 1, IF(OR(AND(G63&gt;J63, H63&gt;J63), AND(G63&gt;J63, I63&gt;J63), AND(G63&gt;J63, I63&gt;J63)), 2/3, IF(OR(AND(G63&gt;J63, H63&lt;=J63), AND(G63&gt;J63, I63&lt;=J63), AND(H63&gt;J63, I63&lt;=J63), AND(G63&lt;=J63, H63&gt;J63), AND(G63&lt;=J63, I63&gt;J63), AND(H63&lt;=J63, I63&gt;J63)), 1/3, 0))), IF(AND(G63&lt;J63, H63&lt;J63, I63&lt;J63), 1, IF(OR(AND(G63&lt;J63, H63&lt;J63), AND(G63&lt;J63, I63&lt;J63), AND(G63&lt;J63, I63&lt;J63)), 2/3, IF(OR(AND(G63&lt;J63, H63&gt;=J63), AND(G63&lt;J63, I63&gt;=J63), AND(H63&lt;J63, I63&gt;=J63), AND(G63&gt;=J63, H63&lt;J63), AND(G63&gt;=J63, I63&lt;J63), AND(H63&gt;=J63, I63&lt;J63)), 1/3, 0))))</f>
        <v>0</v>
      </c>
      <c r="N63" s="7">
        <f>IF(OR(K63&gt;1.5,K63&lt;-1.5),5,
IF(OR(AND(K63&lt;=1.5,K63&gt;=1),AND(K63&gt;=-1.5,K63&lt;=-1)),4,
IF(OR(AND(K63&lt;=1,K63&gt;=0.75),AND(K63&gt;=-1,K63&lt;=-0.75)),3,
IF(OR(AND(K63&lt;=0.75,K63&gt;=0.5),AND(K63&gt;=-0.75,K63&lt;=-0.5)),2,
IF(OR(K63&lt;=0.5,K63&gt;=-0.5),1,"")
)
)
))</f>
        <v>1</v>
      </c>
      <c r="O63" s="7">
        <f>IF(M63=1,5,IF(M63=2/3,3,IF(M63=1/3,1,0)))</f>
        <v>0</v>
      </c>
      <c r="P63" s="7">
        <f>SUM(N63:O63)</f>
        <v>1</v>
      </c>
      <c r="Q63" s="7"/>
      <c r="T63"/>
      <c r="AC63" s="6"/>
    </row>
    <row r="64" spans="1:29" ht="15" thickBot="1" x14ac:dyDescent="0.35">
      <c r="A64">
        <f t="shared" si="5"/>
        <v>0</v>
      </c>
      <c r="B64" s="5">
        <f>Neural!B29</f>
        <v>0</v>
      </c>
      <c r="D64" s="7">
        <v>28</v>
      </c>
      <c r="E64" s="7"/>
      <c r="F64" s="7"/>
      <c r="G64" s="7"/>
      <c r="H64" s="7"/>
      <c r="I64" s="7"/>
      <c r="J64" s="7"/>
      <c r="K64" s="7">
        <f>G64-J64</f>
        <v>0</v>
      </c>
      <c r="L64" s="7" t="str">
        <f>IF(K64 &lt; 0, "Under", "Over")</f>
        <v>Over</v>
      </c>
      <c r="M64" s="8">
        <f>IF(L64="Over", IF(AND(G64&gt;J64, H64&gt;J64, I64&gt;J64), 1, IF(OR(AND(G64&gt;J64, H64&gt;J64), AND(G64&gt;J64, I64&gt;J64), AND(G64&gt;J64, I64&gt;J64)), 2/3, IF(OR(AND(G64&gt;J64, H64&lt;=J64), AND(G64&gt;J64, I64&lt;=J64), AND(H64&gt;J64, I64&lt;=J64), AND(G64&lt;=J64, H64&gt;J64), AND(G64&lt;=J64, I64&gt;J64), AND(H64&lt;=J64, I64&gt;J64)), 1/3, 0))), IF(AND(G64&lt;J64, H64&lt;J64, I64&lt;J64), 1, IF(OR(AND(G64&lt;J64, H64&lt;J64), AND(G64&lt;J64, I64&lt;J64), AND(G64&lt;J64, I64&lt;J64)), 2/3, IF(OR(AND(G64&lt;J64, H64&gt;=J64), AND(G64&lt;J64, I64&gt;=J64), AND(H64&lt;J64, I64&gt;=J64), AND(G64&gt;=J64, H64&lt;J64), AND(G64&gt;=J64, I64&lt;J64), AND(H64&gt;=J64, I64&lt;J64)), 1/3, 0))))</f>
        <v>0</v>
      </c>
      <c r="N64" s="7">
        <f>IF(OR(K64&gt;1.5,K64&lt;-1.5),5,
IF(OR(AND(K64&lt;=1.5,K64&gt;=1),AND(K64&gt;=-1.5,K64&lt;=-1)),4,
IF(OR(AND(K64&lt;=1,K64&gt;=0.75),AND(K64&gt;=-1,K64&lt;=-0.75)),3,
IF(OR(AND(K64&lt;=0.75,K64&gt;=0.5),AND(K64&gt;=-0.75,K64&lt;=-0.5)),2,
IF(OR(K64&lt;=0.5,K64&gt;=-0.5),1,"")
)
)
))</f>
        <v>1</v>
      </c>
      <c r="O64" s="7">
        <f>IF(M64=1,5,IF(M64=2/3,3,IF(M64=1/3,1,0)))</f>
        <v>0</v>
      </c>
      <c r="P64" s="7">
        <f>SUM(N64:O64)</f>
        <v>1</v>
      </c>
      <c r="Q64" s="7"/>
      <c r="T64"/>
      <c r="AC64" s="6"/>
    </row>
    <row r="65" spans="1:29" ht="15" thickBot="1" x14ac:dyDescent="0.35">
      <c r="A65">
        <f t="shared" si="5"/>
        <v>0</v>
      </c>
      <c r="B65" s="5">
        <f>Neural!B30</f>
        <v>0</v>
      </c>
      <c r="D65" s="7">
        <v>29</v>
      </c>
      <c r="E65" s="7"/>
      <c r="F65" s="7"/>
      <c r="G65" s="7"/>
      <c r="H65" s="7"/>
      <c r="I65" s="7"/>
      <c r="J65" s="7"/>
      <c r="K65" s="7">
        <f>G65-J65</f>
        <v>0</v>
      </c>
      <c r="L65" s="7" t="str">
        <f>IF(K65 &lt; 0, "Under", "Over")</f>
        <v>Over</v>
      </c>
      <c r="M65" s="8">
        <f>IF(L65="Over", IF(AND(G65&gt;J65, H65&gt;J65, I65&gt;J65), 1, IF(OR(AND(G65&gt;J65, H65&gt;J65), AND(G65&gt;J65, I65&gt;J65), AND(G65&gt;J65, I65&gt;J65)), 2/3, IF(OR(AND(G65&gt;J65, H65&lt;=J65), AND(G65&gt;J65, I65&lt;=J65), AND(H65&gt;J65, I65&lt;=J65), AND(G65&lt;=J65, H65&gt;J65), AND(G65&lt;=J65, I65&gt;J65), AND(H65&lt;=J65, I65&gt;J65)), 1/3, 0))), IF(AND(G65&lt;J65, H65&lt;J65, I65&lt;J65), 1, IF(OR(AND(G65&lt;J65, H65&lt;J65), AND(G65&lt;J65, I65&lt;J65), AND(G65&lt;J65, I65&lt;J65)), 2/3, IF(OR(AND(G65&lt;J65, H65&gt;=J65), AND(G65&lt;J65, I65&gt;=J65), AND(H65&lt;J65, I65&gt;=J65), AND(G65&gt;=J65, H65&lt;J65), AND(G65&gt;=J65, I65&lt;J65), AND(H65&gt;=J65, I65&lt;J65)), 1/3, 0))))</f>
        <v>0</v>
      </c>
      <c r="N65" s="7">
        <f>IF(OR(K65&gt;1.5,K65&lt;-1.5),5,
IF(OR(AND(K65&lt;=1.5,K65&gt;=1),AND(K65&gt;=-1.5,K65&lt;=-1)),4,
IF(OR(AND(K65&lt;=1,K65&gt;=0.75),AND(K65&gt;=-1,K65&lt;=-0.75)),3,
IF(OR(AND(K65&lt;=0.75,K65&gt;=0.5),AND(K65&gt;=-0.75,K65&lt;=-0.5)),2,
IF(OR(K65&lt;=0.5,K65&gt;=-0.5),1,"")
)
)
))</f>
        <v>1</v>
      </c>
      <c r="O65" s="7">
        <f>IF(M65=1,5,IF(M65=2/3,3,IF(M65=1/3,1,0)))</f>
        <v>0</v>
      </c>
      <c r="P65" s="7">
        <f>SUM(N65:O65)</f>
        <v>1</v>
      </c>
      <c r="Q65" s="7"/>
      <c r="T65"/>
      <c r="AC65" s="6"/>
    </row>
    <row r="66" spans="1:29" ht="15" thickBot="1" x14ac:dyDescent="0.35">
      <c r="A66">
        <f t="shared" si="5"/>
        <v>0</v>
      </c>
      <c r="B66" s="5">
        <f>Neural!B31</f>
        <v>0</v>
      </c>
      <c r="D66" s="7">
        <v>30</v>
      </c>
      <c r="E66" s="7"/>
      <c r="F66" s="7"/>
      <c r="G66" s="7"/>
      <c r="H66" s="7"/>
      <c r="I66" s="7"/>
      <c r="J66" s="7"/>
      <c r="K66" s="7">
        <f>G66-J66</f>
        <v>0</v>
      </c>
      <c r="L66" s="7" t="str">
        <f>IF(K66 &lt; 0, "Under", "Over")</f>
        <v>Over</v>
      </c>
      <c r="M66" s="8">
        <f>IF(L66="Over", IF(AND(G66&gt;J66, H66&gt;J66, I66&gt;J66), 1, IF(OR(AND(G66&gt;J66, H66&gt;J66), AND(G66&gt;J66, I66&gt;J66), AND(G66&gt;J66, I66&gt;J66)), 2/3, IF(OR(AND(G66&gt;J66, H66&lt;=J66), AND(G66&gt;J66, I66&lt;=J66), AND(H66&gt;J66, I66&lt;=J66), AND(G66&lt;=J66, H66&gt;J66), AND(G66&lt;=J66, I66&gt;J66), AND(H66&lt;=J66, I66&gt;J66)), 1/3, 0))), IF(AND(G66&lt;J66, H66&lt;J66, I66&lt;J66), 1, IF(OR(AND(G66&lt;J66, H66&lt;J66), AND(G66&lt;J66, I66&lt;J66), AND(G66&lt;J66, I66&lt;J66)), 2/3, IF(OR(AND(G66&lt;J66, H66&gt;=J66), AND(G66&lt;J66, I66&gt;=J66), AND(H66&lt;J66, I66&gt;=J66), AND(G66&gt;=J66, H66&lt;J66), AND(G66&gt;=J66, I66&lt;J66), AND(H66&gt;=J66, I66&lt;J66)), 1/3, 0))))</f>
        <v>0</v>
      </c>
      <c r="N66" s="7">
        <f>IF(OR(K66&gt;1.5,K66&lt;-1.5),5,
IF(OR(AND(K66&lt;=1.5,K66&gt;=1),AND(K66&gt;=-1.5,K66&lt;=-1)),4,
IF(OR(AND(K66&lt;=1,K66&gt;=0.75),AND(K66&gt;=-1,K66&lt;=-0.75)),3,
IF(OR(AND(K66&lt;=0.75,K66&gt;=0.5),AND(K66&gt;=-0.75,K66&lt;=-0.5)),2,
IF(OR(K66&lt;=0.5,K66&gt;=-0.5),1,"")
)
)
))</f>
        <v>1</v>
      </c>
      <c r="O66" s="7">
        <f>IF(M66=1,5,IF(M66=2/3,3,IF(M66=1/3,1,0)))</f>
        <v>0</v>
      </c>
      <c r="P66" s="7">
        <f>SUM(N66:O66)</f>
        <v>1</v>
      </c>
      <c r="Q66" s="7"/>
      <c r="T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T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T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Q74" xr:uid="{79AD9D2F-4AAF-4632-8EF4-EE536C1A00BA}">
    <sortState xmlns:xlrd2="http://schemas.microsoft.com/office/spreadsheetml/2017/richdata2" ref="D37:Q66">
      <sortCondition ref="E37:E66"/>
    </sortState>
  </autoFilter>
  <sortState xmlns:xlrd2="http://schemas.microsoft.com/office/spreadsheetml/2017/richdata2" ref="D37:Q56">
    <sortCondition ref="D37:D5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4.4962787974926997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130</v>
      </c>
      <c r="B3" s="1">
        <v>5.16776724585739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135</v>
      </c>
      <c r="B4" s="1">
        <v>5.1289069651232397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117</v>
      </c>
      <c r="B5" s="1">
        <v>4.7951542794914799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138</v>
      </c>
      <c r="B6" s="1">
        <v>5.1674335653412404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143</v>
      </c>
      <c r="B7" s="1">
        <v>5.0440142010430904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506</v>
      </c>
      <c r="B8" s="1">
        <v>4.6694652828001102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137</v>
      </c>
      <c r="B9" s="1">
        <v>4.7060374668538296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158</v>
      </c>
      <c r="B10" s="1">
        <v>4.7239684913797602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148</v>
      </c>
      <c r="B11" s="1">
        <v>4.8966913516759103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141</v>
      </c>
      <c r="B12" s="1">
        <v>4.7974900431045002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216</v>
      </c>
      <c r="B13" s="1">
        <v>4.6634336559851999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140</v>
      </c>
      <c r="B14" s="1">
        <v>5.1288759973537799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152</v>
      </c>
      <c r="B15" s="1">
        <v>4.8034134620121902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146</v>
      </c>
      <c r="B16" s="1">
        <v>4.7998818133009502</v>
      </c>
    </row>
    <row r="17" spans="1:2" ht="15" thickBot="1" x14ac:dyDescent="0.35">
      <c r="A17" s="1">
        <v>136</v>
      </c>
      <c r="B17" s="1">
        <v>5.2544313887521401</v>
      </c>
    </row>
    <row r="18" spans="1:2" ht="15" thickBot="1" x14ac:dyDescent="0.35">
      <c r="A18" s="1">
        <v>112</v>
      </c>
      <c r="B18" s="1">
        <v>4.8149875188578797</v>
      </c>
    </row>
    <row r="19" spans="1:2" ht="15" thickBot="1" x14ac:dyDescent="0.35">
      <c r="A19" s="1">
        <v>151</v>
      </c>
      <c r="B19" s="1">
        <v>4.67973835461782</v>
      </c>
    </row>
    <row r="20" spans="1:2" ht="15" thickBot="1" x14ac:dyDescent="0.35">
      <c r="A20" s="1">
        <v>518</v>
      </c>
      <c r="B20" s="1">
        <v>5.0321812931237098</v>
      </c>
    </row>
    <row r="21" spans="1:2" ht="15" thickBot="1" x14ac:dyDescent="0.35">
      <c r="A21" s="1">
        <v>519</v>
      </c>
      <c r="B21" s="1">
        <v>4.5842041116661099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4.8787171046205602</v>
      </c>
    </row>
    <row r="3" spans="1:2" ht="15" thickBot="1" x14ac:dyDescent="0.35">
      <c r="A3" s="1">
        <v>130</v>
      </c>
      <c r="B3" s="1">
        <v>6.6857392881675599</v>
      </c>
    </row>
    <row r="4" spans="1:2" ht="15" thickBot="1" x14ac:dyDescent="0.35">
      <c r="A4" s="1">
        <v>135</v>
      </c>
      <c r="B4" s="1">
        <v>6.1596729980020397</v>
      </c>
    </row>
    <row r="5" spans="1:2" ht="15" thickBot="1" x14ac:dyDescent="0.35">
      <c r="A5" s="1">
        <v>117</v>
      </c>
      <c r="B5" s="1">
        <v>4.4465458865244498</v>
      </c>
    </row>
    <row r="6" spans="1:2" ht="15" thickBot="1" x14ac:dyDescent="0.35">
      <c r="A6" s="1">
        <v>138</v>
      </c>
      <c r="B6" s="1">
        <v>5.5540706405762803</v>
      </c>
    </row>
    <row r="7" spans="1:2" ht="15" thickBot="1" x14ac:dyDescent="0.35">
      <c r="A7" s="1">
        <v>143</v>
      </c>
      <c r="B7" s="1">
        <v>4.9486773666936603</v>
      </c>
    </row>
    <row r="8" spans="1:2" ht="15" thickBot="1" x14ac:dyDescent="0.35">
      <c r="A8" s="1">
        <v>506</v>
      </c>
      <c r="B8" s="1">
        <v>5.2131518820245804</v>
      </c>
    </row>
    <row r="9" spans="1:2" ht="15" thickBot="1" x14ac:dyDescent="0.35">
      <c r="A9" s="1">
        <v>137</v>
      </c>
      <c r="B9" s="1">
        <v>4.5377397511214301</v>
      </c>
    </row>
    <row r="10" spans="1:2" ht="15" thickBot="1" x14ac:dyDescent="0.35">
      <c r="A10" s="1">
        <v>158</v>
      </c>
      <c r="B10" s="1">
        <v>4.1938114828450397</v>
      </c>
    </row>
    <row r="11" spans="1:2" ht="15" thickBot="1" x14ac:dyDescent="0.35">
      <c r="A11" s="1">
        <v>148</v>
      </c>
      <c r="B11" s="1">
        <v>5.3489926082731598</v>
      </c>
    </row>
    <row r="12" spans="1:2" ht="15" thickBot="1" x14ac:dyDescent="0.35">
      <c r="A12" s="1">
        <v>141</v>
      </c>
      <c r="B12" s="1">
        <v>4.9145040320659898</v>
      </c>
    </row>
    <row r="13" spans="1:2" ht="15" thickBot="1" x14ac:dyDescent="0.35">
      <c r="A13" s="1">
        <v>216</v>
      </c>
      <c r="B13" s="1">
        <v>5.1000662125344602</v>
      </c>
    </row>
    <row r="14" spans="1:2" ht="15" thickBot="1" x14ac:dyDescent="0.35">
      <c r="A14" s="1">
        <v>140</v>
      </c>
      <c r="B14" s="1">
        <v>6.1385988524593298</v>
      </c>
    </row>
    <row r="15" spans="1:2" ht="15" thickBot="1" x14ac:dyDescent="0.35">
      <c r="A15" s="1">
        <v>152</v>
      </c>
      <c r="B15" s="1">
        <v>4.7039505946679103</v>
      </c>
    </row>
    <row r="16" spans="1:2" ht="15" thickBot="1" x14ac:dyDescent="0.35">
      <c r="A16" s="1">
        <v>146</v>
      </c>
      <c r="B16" s="1">
        <v>4.2364621895880896</v>
      </c>
    </row>
    <row r="17" spans="1:2" ht="15" thickBot="1" x14ac:dyDescent="0.35">
      <c r="A17" s="1">
        <v>136</v>
      </c>
      <c r="B17" s="1">
        <v>5.6600474372795002</v>
      </c>
    </row>
    <row r="18" spans="1:2" ht="15" thickBot="1" x14ac:dyDescent="0.35">
      <c r="A18" s="1">
        <v>112</v>
      </c>
      <c r="B18" s="1">
        <v>4.5590404940693396</v>
      </c>
    </row>
    <row r="19" spans="1:2" ht="15" thickBot="1" x14ac:dyDescent="0.35">
      <c r="A19" s="1">
        <v>151</v>
      </c>
      <c r="B19" s="1">
        <v>4.5515979855781898</v>
      </c>
    </row>
    <row r="20" spans="1:2" ht="15" thickBot="1" x14ac:dyDescent="0.35">
      <c r="A20" s="1">
        <v>518</v>
      </c>
      <c r="B20" s="1">
        <v>6.7148051857391504</v>
      </c>
    </row>
    <row r="21" spans="1:2" ht="15" thickBot="1" x14ac:dyDescent="0.35">
      <c r="A21" s="1">
        <v>519</v>
      </c>
      <c r="B21" s="1">
        <v>4.4345305963492798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3" sqref="R3:R20"/>
    </sheetView>
  </sheetViews>
  <sheetFormatPr defaultRowHeight="14.4" x14ac:dyDescent="0.3"/>
  <sheetData>
    <row r="1" spans="1:18" x14ac:dyDescent="0.3">
      <c r="A1" s="9" t="s">
        <v>20</v>
      </c>
      <c r="B1" s="9" t="s">
        <v>19</v>
      </c>
      <c r="C1" t="s">
        <v>37</v>
      </c>
      <c r="D1" t="s">
        <v>22</v>
      </c>
      <c r="E1" t="s">
        <v>23</v>
      </c>
      <c r="F1" t="s">
        <v>37</v>
      </c>
      <c r="G1" t="s">
        <v>22</v>
      </c>
      <c r="H1" t="s">
        <v>23</v>
      </c>
      <c r="I1" t="s">
        <v>37</v>
      </c>
      <c r="J1" t="s">
        <v>22</v>
      </c>
      <c r="K1" t="s">
        <v>23</v>
      </c>
      <c r="L1" t="s">
        <v>37</v>
      </c>
      <c r="M1" t="s">
        <v>22</v>
      </c>
      <c r="N1" t="s">
        <v>23</v>
      </c>
      <c r="O1" t="s">
        <v>37</v>
      </c>
      <c r="P1" t="s">
        <v>22</v>
      </c>
      <c r="Q1" t="s">
        <v>23</v>
      </c>
      <c r="R1" s="9" t="s">
        <v>38</v>
      </c>
    </row>
    <row r="2" spans="1:18" x14ac:dyDescent="0.3">
      <c r="A2" t="s">
        <v>64</v>
      </c>
      <c r="B2" t="s">
        <v>25</v>
      </c>
      <c r="C2">
        <v>4.5</v>
      </c>
      <c r="D2">
        <v>-185</v>
      </c>
      <c r="E2">
        <v>145</v>
      </c>
      <c r="F2">
        <v>4.5</v>
      </c>
      <c r="G2">
        <v>-166</v>
      </c>
      <c r="H2">
        <v>130</v>
      </c>
      <c r="I2">
        <v>4.5</v>
      </c>
      <c r="J2">
        <v>-165</v>
      </c>
      <c r="K2">
        <v>125</v>
      </c>
      <c r="L2">
        <v>3.5</v>
      </c>
      <c r="M2">
        <v>120</v>
      </c>
      <c r="N2">
        <v>-160</v>
      </c>
      <c r="O2">
        <v>4.5</v>
      </c>
      <c r="P2">
        <v>128</v>
      </c>
      <c r="Q2">
        <v>138</v>
      </c>
      <c r="R2" s="7">
        <f t="shared" ref="R2:R33" si="0">MIN(C2,F2,I2,L2,O2)</f>
        <v>3.5</v>
      </c>
    </row>
    <row r="3" spans="1:18" x14ac:dyDescent="0.3">
      <c r="A3" t="s">
        <v>56</v>
      </c>
      <c r="B3" t="s">
        <v>24</v>
      </c>
      <c r="C3">
        <v>5.5</v>
      </c>
      <c r="D3">
        <v>-175</v>
      </c>
      <c r="E3">
        <v>125</v>
      </c>
      <c r="F3">
        <v>5.5</v>
      </c>
      <c r="G3">
        <v>-166</v>
      </c>
      <c r="H3">
        <v>130</v>
      </c>
      <c r="I3">
        <v>5.5</v>
      </c>
      <c r="J3">
        <v>-175</v>
      </c>
      <c r="K3">
        <v>130</v>
      </c>
      <c r="L3">
        <v>4.5</v>
      </c>
      <c r="M3">
        <v>120</v>
      </c>
      <c r="N3">
        <v>-160</v>
      </c>
      <c r="O3">
        <v>5.5</v>
      </c>
      <c r="P3">
        <v>130</v>
      </c>
      <c r="Q3">
        <v>120</v>
      </c>
      <c r="R3" s="7">
        <f t="shared" si="0"/>
        <v>4.5</v>
      </c>
    </row>
    <row r="4" spans="1:18" x14ac:dyDescent="0.3">
      <c r="A4" t="s">
        <v>55</v>
      </c>
      <c r="B4" t="s">
        <v>40</v>
      </c>
      <c r="C4">
        <v>5.5</v>
      </c>
      <c r="D4">
        <v>-115</v>
      </c>
      <c r="E4">
        <v>-110</v>
      </c>
      <c r="F4">
        <v>5.5</v>
      </c>
      <c r="G4">
        <v>-142</v>
      </c>
      <c r="H4">
        <v>112</v>
      </c>
      <c r="I4">
        <v>5.5</v>
      </c>
      <c r="J4" t="s">
        <v>39</v>
      </c>
      <c r="K4" t="s">
        <v>39</v>
      </c>
      <c r="L4">
        <v>5.5</v>
      </c>
      <c r="M4">
        <v>-115</v>
      </c>
      <c r="N4">
        <v>-115</v>
      </c>
      <c r="O4">
        <v>5.5</v>
      </c>
      <c r="P4">
        <v>-120</v>
      </c>
      <c r="Q4">
        <v>-112</v>
      </c>
      <c r="R4" s="7">
        <f t="shared" si="0"/>
        <v>5.5</v>
      </c>
    </row>
    <row r="5" spans="1:18" x14ac:dyDescent="0.3">
      <c r="A5" t="s">
        <v>62</v>
      </c>
      <c r="B5" t="s">
        <v>48</v>
      </c>
      <c r="C5">
        <v>6.5</v>
      </c>
      <c r="D5">
        <v>100</v>
      </c>
      <c r="E5">
        <v>-125</v>
      </c>
      <c r="F5">
        <v>6.5</v>
      </c>
      <c r="G5">
        <v>-124</v>
      </c>
      <c r="H5">
        <v>-102</v>
      </c>
      <c r="I5">
        <v>6.5</v>
      </c>
      <c r="J5">
        <v>100</v>
      </c>
      <c r="K5">
        <v>-135</v>
      </c>
      <c r="L5">
        <v>6.5</v>
      </c>
      <c r="M5">
        <v>-115</v>
      </c>
      <c r="N5">
        <v>-115</v>
      </c>
      <c r="O5">
        <v>6.5</v>
      </c>
      <c r="P5">
        <v>-115</v>
      </c>
      <c r="Q5">
        <v>-115</v>
      </c>
      <c r="R5" s="7">
        <f t="shared" si="0"/>
        <v>6.5</v>
      </c>
    </row>
    <row r="6" spans="1:18" x14ac:dyDescent="0.3">
      <c r="A6" t="s">
        <v>57</v>
      </c>
      <c r="B6" t="s">
        <v>47</v>
      </c>
      <c r="C6">
        <v>5.5</v>
      </c>
      <c r="D6">
        <v>-155</v>
      </c>
      <c r="E6">
        <v>120</v>
      </c>
      <c r="F6">
        <v>4.5</v>
      </c>
      <c r="G6">
        <v>124</v>
      </c>
      <c r="H6">
        <v>-158</v>
      </c>
      <c r="I6">
        <v>5.5</v>
      </c>
      <c r="J6">
        <v>-155</v>
      </c>
      <c r="K6">
        <v>120</v>
      </c>
      <c r="L6">
        <v>5.5</v>
      </c>
      <c r="M6">
        <v>-160</v>
      </c>
      <c r="N6">
        <v>120</v>
      </c>
      <c r="O6">
        <v>5.5</v>
      </c>
      <c r="P6">
        <v>123</v>
      </c>
      <c r="Q6">
        <v>130</v>
      </c>
      <c r="R6" s="7">
        <f t="shared" si="0"/>
        <v>4.5</v>
      </c>
    </row>
    <row r="7" spans="1:18" x14ac:dyDescent="0.3">
      <c r="A7" t="s">
        <v>72</v>
      </c>
      <c r="B7" t="s">
        <v>52</v>
      </c>
      <c r="C7">
        <v>5.5</v>
      </c>
      <c r="D7">
        <v>-170</v>
      </c>
      <c r="E7">
        <v>135</v>
      </c>
      <c r="F7">
        <v>4.5</v>
      </c>
      <c r="G7">
        <v>122</v>
      </c>
      <c r="H7">
        <v>-156</v>
      </c>
      <c r="I7">
        <v>5.5</v>
      </c>
      <c r="J7">
        <v>-165</v>
      </c>
      <c r="K7">
        <v>125</v>
      </c>
      <c r="L7">
        <v>4.5</v>
      </c>
      <c r="M7">
        <v>115</v>
      </c>
      <c r="N7">
        <v>-150</v>
      </c>
      <c r="O7">
        <v>5.5</v>
      </c>
      <c r="P7">
        <v>120</v>
      </c>
      <c r="Q7">
        <v>135</v>
      </c>
      <c r="R7" s="7">
        <f t="shared" si="0"/>
        <v>4.5</v>
      </c>
    </row>
    <row r="8" spans="1:18" x14ac:dyDescent="0.3">
      <c r="A8" t="s">
        <v>71</v>
      </c>
      <c r="B8" t="s">
        <v>28</v>
      </c>
      <c r="C8">
        <v>4.5</v>
      </c>
      <c r="D8">
        <v>-165</v>
      </c>
      <c r="E8">
        <v>130</v>
      </c>
      <c r="F8">
        <v>4.5</v>
      </c>
      <c r="G8">
        <v>-166</v>
      </c>
      <c r="H8">
        <v>130</v>
      </c>
      <c r="I8">
        <v>4.5</v>
      </c>
      <c r="J8">
        <v>-155</v>
      </c>
      <c r="K8">
        <v>120</v>
      </c>
      <c r="L8">
        <v>4.5</v>
      </c>
      <c r="M8">
        <v>-165</v>
      </c>
      <c r="N8">
        <v>125</v>
      </c>
      <c r="O8" t="s">
        <v>39</v>
      </c>
      <c r="P8" t="s">
        <v>39</v>
      </c>
      <c r="Q8" t="s">
        <v>39</v>
      </c>
      <c r="R8" s="7">
        <f t="shared" si="0"/>
        <v>4.5</v>
      </c>
    </row>
    <row r="9" spans="1:18" x14ac:dyDescent="0.3">
      <c r="A9" t="s">
        <v>61</v>
      </c>
      <c r="B9" t="s">
        <v>43</v>
      </c>
      <c r="C9">
        <v>3.5</v>
      </c>
      <c r="D9">
        <v>-155</v>
      </c>
      <c r="E9">
        <v>125</v>
      </c>
      <c r="F9">
        <v>3.5</v>
      </c>
      <c r="G9">
        <v>-170</v>
      </c>
      <c r="H9">
        <v>132</v>
      </c>
      <c r="I9">
        <v>3.5</v>
      </c>
      <c r="J9">
        <v>-165</v>
      </c>
      <c r="K9">
        <v>130</v>
      </c>
      <c r="L9">
        <v>3.5</v>
      </c>
      <c r="M9">
        <v>-160</v>
      </c>
      <c r="N9">
        <v>120</v>
      </c>
      <c r="O9">
        <v>3.5</v>
      </c>
      <c r="P9">
        <v>-175</v>
      </c>
      <c r="Q9">
        <v>130</v>
      </c>
      <c r="R9" s="7">
        <f t="shared" si="0"/>
        <v>3.5</v>
      </c>
    </row>
    <row r="10" spans="1:18" x14ac:dyDescent="0.3">
      <c r="A10" t="s">
        <v>66</v>
      </c>
      <c r="B10" t="s">
        <v>14</v>
      </c>
      <c r="C10">
        <v>4.5</v>
      </c>
      <c r="D10">
        <v>110</v>
      </c>
      <c r="E10">
        <v>-140</v>
      </c>
      <c r="F10">
        <v>4.5</v>
      </c>
      <c r="G10">
        <v>112</v>
      </c>
      <c r="H10">
        <v>-142</v>
      </c>
      <c r="I10">
        <v>4.5</v>
      </c>
      <c r="J10">
        <v>115</v>
      </c>
      <c r="K10">
        <v>-150</v>
      </c>
      <c r="L10" t="s">
        <v>39</v>
      </c>
      <c r="M10" t="s">
        <v>39</v>
      </c>
      <c r="N10" t="s">
        <v>39</v>
      </c>
      <c r="O10">
        <v>4.5</v>
      </c>
      <c r="P10">
        <v>108</v>
      </c>
      <c r="Q10">
        <v>-143</v>
      </c>
      <c r="R10" s="7">
        <f t="shared" si="0"/>
        <v>4.5</v>
      </c>
    </row>
    <row r="11" spans="1:18" x14ac:dyDescent="0.3">
      <c r="A11" t="s">
        <v>67</v>
      </c>
      <c r="B11" t="s">
        <v>27</v>
      </c>
      <c r="C11">
        <v>4.5</v>
      </c>
      <c r="D11">
        <v>-115</v>
      </c>
      <c r="E11">
        <v>-110</v>
      </c>
      <c r="F11">
        <v>4.5</v>
      </c>
      <c r="G11">
        <v>-130</v>
      </c>
      <c r="H11">
        <v>102</v>
      </c>
      <c r="I11">
        <v>4.5</v>
      </c>
      <c r="J11">
        <v>-115</v>
      </c>
      <c r="K11">
        <v>-115</v>
      </c>
      <c r="L11">
        <v>4.5</v>
      </c>
      <c r="M11">
        <v>-115</v>
      </c>
      <c r="N11">
        <v>-115</v>
      </c>
      <c r="O11">
        <v>4.5</v>
      </c>
      <c r="P11">
        <v>-122</v>
      </c>
      <c r="Q11">
        <v>-109</v>
      </c>
      <c r="R11" s="7">
        <f t="shared" si="0"/>
        <v>4.5</v>
      </c>
    </row>
    <row r="12" spans="1:18" x14ac:dyDescent="0.3">
      <c r="A12" t="s">
        <v>70</v>
      </c>
      <c r="B12" t="s">
        <v>45</v>
      </c>
      <c r="C12">
        <v>4.5</v>
      </c>
      <c r="D12">
        <v>-135</v>
      </c>
      <c r="E12">
        <v>110</v>
      </c>
      <c r="F12">
        <v>4.5</v>
      </c>
      <c r="G12">
        <v>-130</v>
      </c>
      <c r="H12">
        <v>102</v>
      </c>
      <c r="I12">
        <v>4.5</v>
      </c>
      <c r="J12">
        <v>-155</v>
      </c>
      <c r="K12">
        <v>120</v>
      </c>
      <c r="L12">
        <v>4.5</v>
      </c>
      <c r="M12">
        <v>-140</v>
      </c>
      <c r="N12">
        <v>105</v>
      </c>
      <c r="O12">
        <v>4.5</v>
      </c>
      <c r="P12">
        <v>-134</v>
      </c>
      <c r="Q12">
        <v>102</v>
      </c>
      <c r="R12" s="7">
        <f t="shared" si="0"/>
        <v>4.5</v>
      </c>
    </row>
    <row r="13" spans="1:18" x14ac:dyDescent="0.3">
      <c r="A13" t="s">
        <v>54</v>
      </c>
      <c r="B13" t="s">
        <v>46</v>
      </c>
      <c r="C13">
        <v>7.5</v>
      </c>
      <c r="D13">
        <v>-120</v>
      </c>
      <c r="E13">
        <v>-105</v>
      </c>
      <c r="F13">
        <v>7.5</v>
      </c>
      <c r="G13">
        <v>-128</v>
      </c>
      <c r="H13">
        <v>102</v>
      </c>
      <c r="I13">
        <v>7.5</v>
      </c>
      <c r="J13">
        <v>-125</v>
      </c>
      <c r="K13">
        <v>-105</v>
      </c>
      <c r="L13">
        <v>7.5</v>
      </c>
      <c r="M13">
        <v>-125</v>
      </c>
      <c r="N13">
        <v>-105</v>
      </c>
      <c r="O13">
        <v>7.5</v>
      </c>
      <c r="P13">
        <v>-134</v>
      </c>
      <c r="Q13">
        <v>102</v>
      </c>
      <c r="R13" s="7">
        <f t="shared" si="0"/>
        <v>7.5</v>
      </c>
    </row>
    <row r="14" spans="1:18" x14ac:dyDescent="0.3">
      <c r="A14" t="s">
        <v>58</v>
      </c>
      <c r="B14" t="s">
        <v>44</v>
      </c>
      <c r="C14">
        <v>5.5</v>
      </c>
      <c r="D14">
        <v>100</v>
      </c>
      <c r="E14">
        <v>-125</v>
      </c>
      <c r="F14">
        <v>5.5</v>
      </c>
      <c r="G14">
        <v>-106</v>
      </c>
      <c r="H14">
        <v>-120</v>
      </c>
      <c r="I14">
        <v>5.5</v>
      </c>
      <c r="J14">
        <v>-110</v>
      </c>
      <c r="K14">
        <v>-120</v>
      </c>
      <c r="L14">
        <v>5.5</v>
      </c>
      <c r="M14">
        <v>-105</v>
      </c>
      <c r="N14">
        <v>-125</v>
      </c>
      <c r="O14">
        <v>5.5</v>
      </c>
      <c r="P14">
        <v>-107</v>
      </c>
      <c r="Q14">
        <v>-125</v>
      </c>
      <c r="R14" s="7">
        <f t="shared" si="0"/>
        <v>5.5</v>
      </c>
    </row>
    <row r="15" spans="1:18" x14ac:dyDescent="0.3">
      <c r="A15" t="s">
        <v>63</v>
      </c>
      <c r="B15" t="s">
        <v>51</v>
      </c>
      <c r="C15">
        <v>5.5</v>
      </c>
      <c r="D15">
        <v>-125</v>
      </c>
      <c r="E15">
        <v>100</v>
      </c>
      <c r="F15">
        <v>5.5</v>
      </c>
      <c r="G15">
        <v>-130</v>
      </c>
      <c r="H15">
        <v>102</v>
      </c>
      <c r="I15">
        <v>5.5</v>
      </c>
      <c r="J15">
        <v>-135</v>
      </c>
      <c r="K15">
        <v>105</v>
      </c>
      <c r="L15">
        <v>5.5</v>
      </c>
      <c r="M15">
        <v>-130</v>
      </c>
      <c r="N15">
        <v>100</v>
      </c>
      <c r="O15">
        <v>5.5</v>
      </c>
      <c r="P15">
        <v>140</v>
      </c>
      <c r="Q15">
        <v>112</v>
      </c>
      <c r="R15" s="7">
        <f t="shared" si="0"/>
        <v>5.5</v>
      </c>
    </row>
    <row r="16" spans="1:18" x14ac:dyDescent="0.3">
      <c r="A16" t="s">
        <v>65</v>
      </c>
      <c r="B16" t="s">
        <v>50</v>
      </c>
      <c r="C16">
        <v>6.5</v>
      </c>
      <c r="D16">
        <v>105</v>
      </c>
      <c r="E16">
        <v>-135</v>
      </c>
      <c r="F16">
        <v>6.5</v>
      </c>
      <c r="G16">
        <v>102</v>
      </c>
      <c r="H16">
        <v>-130</v>
      </c>
      <c r="I16">
        <v>6.5</v>
      </c>
      <c r="J16">
        <v>105</v>
      </c>
      <c r="K16">
        <v>-140</v>
      </c>
      <c r="L16">
        <v>6.5</v>
      </c>
      <c r="M16">
        <v>110</v>
      </c>
      <c r="N16">
        <v>-145</v>
      </c>
      <c r="O16">
        <v>6.5</v>
      </c>
      <c r="P16">
        <v>-107</v>
      </c>
      <c r="Q16">
        <v>-124</v>
      </c>
      <c r="R16" s="7">
        <f t="shared" si="0"/>
        <v>6.5</v>
      </c>
    </row>
    <row r="17" spans="1:18" x14ac:dyDescent="0.3">
      <c r="A17" t="s">
        <v>53</v>
      </c>
      <c r="B17" t="s">
        <v>29</v>
      </c>
      <c r="C17">
        <v>3.5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>
        <v>3.5</v>
      </c>
      <c r="J17" t="s">
        <v>39</v>
      </c>
      <c r="K17" t="s">
        <v>39</v>
      </c>
      <c r="L17">
        <v>4.5</v>
      </c>
      <c r="M17">
        <v>-165</v>
      </c>
      <c r="N17">
        <v>125</v>
      </c>
      <c r="O17" t="s">
        <v>39</v>
      </c>
      <c r="P17" t="s">
        <v>39</v>
      </c>
      <c r="Q17" t="s">
        <v>39</v>
      </c>
      <c r="R17" s="7">
        <f t="shared" si="0"/>
        <v>3.5</v>
      </c>
    </row>
    <row r="18" spans="1:18" x14ac:dyDescent="0.3">
      <c r="A18" t="s">
        <v>68</v>
      </c>
      <c r="B18" t="s">
        <v>42</v>
      </c>
      <c r="C18">
        <v>4.5</v>
      </c>
      <c r="D18">
        <v>-115</v>
      </c>
      <c r="E18">
        <v>-110</v>
      </c>
      <c r="F18">
        <v>4.5</v>
      </c>
      <c r="G18">
        <v>-122</v>
      </c>
      <c r="H18">
        <v>-106</v>
      </c>
      <c r="I18">
        <v>4.5</v>
      </c>
      <c r="J18">
        <v>-115</v>
      </c>
      <c r="K18">
        <v>-110</v>
      </c>
      <c r="L18">
        <v>4.5</v>
      </c>
      <c r="M18">
        <v>-110</v>
      </c>
      <c r="N18">
        <v>-120</v>
      </c>
      <c r="O18">
        <v>4.5</v>
      </c>
      <c r="P18">
        <v>-120</v>
      </c>
      <c r="Q18">
        <v>-112</v>
      </c>
      <c r="R18" s="7">
        <f t="shared" si="0"/>
        <v>4.5</v>
      </c>
    </row>
    <row r="19" spans="1:18" x14ac:dyDescent="0.3">
      <c r="A19" t="s">
        <v>60</v>
      </c>
      <c r="B19" t="s">
        <v>49</v>
      </c>
      <c r="C19">
        <v>4.5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>
        <v>4.5</v>
      </c>
      <c r="J19" t="s">
        <v>39</v>
      </c>
      <c r="K19" t="s">
        <v>39</v>
      </c>
      <c r="L19">
        <v>4.5</v>
      </c>
      <c r="M19">
        <v>-150</v>
      </c>
      <c r="N19">
        <v>115</v>
      </c>
      <c r="O19" t="s">
        <v>39</v>
      </c>
      <c r="P19" t="s">
        <v>39</v>
      </c>
      <c r="Q19" t="s">
        <v>39</v>
      </c>
      <c r="R19" s="7">
        <f t="shared" si="0"/>
        <v>4.5</v>
      </c>
    </row>
    <row r="20" spans="1:18" x14ac:dyDescent="0.3">
      <c r="A20" t="s">
        <v>69</v>
      </c>
      <c r="B20" t="s">
        <v>26</v>
      </c>
      <c r="C20">
        <v>5.5</v>
      </c>
      <c r="D20">
        <v>-155</v>
      </c>
      <c r="E20">
        <v>120</v>
      </c>
      <c r="F20">
        <v>5.5</v>
      </c>
      <c r="G20">
        <v>-148</v>
      </c>
      <c r="H20">
        <v>116</v>
      </c>
      <c r="I20">
        <v>5.5</v>
      </c>
      <c r="J20">
        <v>-160</v>
      </c>
      <c r="K20">
        <v>120</v>
      </c>
      <c r="L20">
        <v>5.5</v>
      </c>
      <c r="M20">
        <v>-160</v>
      </c>
      <c r="N20">
        <v>120</v>
      </c>
      <c r="O20">
        <v>5.5</v>
      </c>
      <c r="P20">
        <v>125</v>
      </c>
      <c r="Q20">
        <v>125</v>
      </c>
      <c r="R20" s="7">
        <f t="shared" si="0"/>
        <v>5.5</v>
      </c>
    </row>
    <row r="21" spans="1:18" x14ac:dyDescent="0.3">
      <c r="R21" s="7">
        <f t="shared" si="0"/>
        <v>0</v>
      </c>
    </row>
    <row r="22" spans="1:18" x14ac:dyDescent="0.3">
      <c r="R22" s="7">
        <f t="shared" si="0"/>
        <v>0</v>
      </c>
    </row>
    <row r="23" spans="1:18" x14ac:dyDescent="0.3">
      <c r="R23" s="7">
        <f t="shared" si="0"/>
        <v>0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 t="shared" si="0"/>
        <v>0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4.3899999999999997</v>
      </c>
      <c r="F2" s="1"/>
      <c r="G2" s="1"/>
      <c r="H2" s="1"/>
    </row>
    <row r="3" spans="1:8" ht="15" thickBot="1" x14ac:dyDescent="0.35">
      <c r="A3" s="1">
        <v>130</v>
      </c>
      <c r="B3" s="1">
        <v>7.17</v>
      </c>
      <c r="F3" s="1"/>
      <c r="G3" s="1"/>
      <c r="H3" s="1"/>
    </row>
    <row r="4" spans="1:8" ht="15" thickBot="1" x14ac:dyDescent="0.35">
      <c r="A4" s="1">
        <v>135</v>
      </c>
      <c r="B4" s="1">
        <v>6.31</v>
      </c>
      <c r="F4" s="1"/>
      <c r="G4" s="1"/>
      <c r="H4" s="1"/>
    </row>
    <row r="5" spans="1:8" ht="15" thickBot="1" x14ac:dyDescent="0.35">
      <c r="A5" s="1">
        <v>117</v>
      </c>
      <c r="B5" s="1">
        <v>4.54</v>
      </c>
      <c r="F5" s="1"/>
      <c r="G5" s="1"/>
      <c r="H5" s="1"/>
    </row>
    <row r="6" spans="1:8" ht="15" thickBot="1" x14ac:dyDescent="0.35">
      <c r="A6" s="1">
        <v>138</v>
      </c>
      <c r="B6" s="1">
        <v>4.66</v>
      </c>
      <c r="F6" s="1"/>
      <c r="G6" s="1"/>
      <c r="H6" s="1"/>
    </row>
    <row r="7" spans="1:8" ht="15" thickBot="1" x14ac:dyDescent="0.35">
      <c r="A7" s="1">
        <v>143</v>
      </c>
      <c r="B7" s="1">
        <v>4.03</v>
      </c>
      <c r="F7" s="1"/>
      <c r="G7" s="1"/>
      <c r="H7" s="1"/>
    </row>
    <row r="8" spans="1:8" ht="15" thickBot="1" x14ac:dyDescent="0.35">
      <c r="A8" s="1">
        <v>506</v>
      </c>
      <c r="B8" s="1">
        <v>4.28</v>
      </c>
      <c r="F8" s="1"/>
      <c r="G8" s="1"/>
      <c r="H8" s="1"/>
    </row>
    <row r="9" spans="1:8" ht="15" thickBot="1" x14ac:dyDescent="0.35">
      <c r="A9" s="1">
        <v>137</v>
      </c>
      <c r="B9" s="1">
        <v>4.47</v>
      </c>
      <c r="F9" s="1"/>
      <c r="G9" s="1"/>
      <c r="H9" s="1"/>
    </row>
    <row r="10" spans="1:8" ht="15" thickBot="1" x14ac:dyDescent="0.35">
      <c r="A10" s="1">
        <v>158</v>
      </c>
      <c r="B10" s="1">
        <v>3.5</v>
      </c>
      <c r="F10" s="1"/>
      <c r="G10" s="1"/>
      <c r="H10" s="1"/>
    </row>
    <row r="11" spans="1:8" ht="15" thickBot="1" x14ac:dyDescent="0.35">
      <c r="A11" s="1">
        <v>148</v>
      </c>
      <c r="B11" s="1">
        <v>4.83</v>
      </c>
      <c r="F11" s="1"/>
      <c r="G11" s="1"/>
      <c r="H11" s="1"/>
    </row>
    <row r="12" spans="1:8" ht="15" thickBot="1" x14ac:dyDescent="0.35">
      <c r="A12" s="1">
        <v>141</v>
      </c>
      <c r="B12" s="1">
        <v>4.3600000000000003</v>
      </c>
      <c r="F12" s="1"/>
      <c r="G12" s="1"/>
      <c r="H12" s="1"/>
    </row>
    <row r="13" spans="1:8" ht="15" thickBot="1" x14ac:dyDescent="0.35">
      <c r="A13" s="1">
        <v>216</v>
      </c>
      <c r="B13" s="1">
        <v>5.27</v>
      </c>
      <c r="F13" s="1"/>
      <c r="G13" s="1"/>
      <c r="H13" s="1"/>
    </row>
    <row r="14" spans="1:8" ht="15" thickBot="1" x14ac:dyDescent="0.35">
      <c r="A14" s="1">
        <v>140</v>
      </c>
      <c r="B14" s="1">
        <v>6.04</v>
      </c>
      <c r="F14" s="1"/>
      <c r="G14" s="1"/>
      <c r="H14" s="1"/>
    </row>
    <row r="15" spans="1:8" ht="15" thickBot="1" x14ac:dyDescent="0.35">
      <c r="A15" s="1">
        <v>152</v>
      </c>
      <c r="B15" s="1">
        <v>4.53</v>
      </c>
      <c r="F15" s="1"/>
      <c r="G15" s="1"/>
      <c r="H15" s="1"/>
    </row>
    <row r="16" spans="1:8" ht="15" thickBot="1" x14ac:dyDescent="0.35">
      <c r="A16" s="1">
        <v>146</v>
      </c>
      <c r="B16" s="1">
        <v>4.1900000000000004</v>
      </c>
    </row>
    <row r="17" spans="1:2" ht="15" thickBot="1" x14ac:dyDescent="0.35">
      <c r="A17" s="1">
        <v>136</v>
      </c>
      <c r="B17" s="1">
        <v>5.52</v>
      </c>
    </row>
    <row r="18" spans="1:2" ht="15" thickBot="1" x14ac:dyDescent="0.35">
      <c r="A18" s="1">
        <v>112</v>
      </c>
      <c r="B18" s="1">
        <v>5.0199999999999996</v>
      </c>
    </row>
    <row r="19" spans="1:2" ht="15" thickBot="1" x14ac:dyDescent="0.35">
      <c r="A19" s="1">
        <v>151</v>
      </c>
      <c r="B19" s="1">
        <v>4.6900000000000004</v>
      </c>
    </row>
    <row r="20" spans="1:2" ht="15" thickBot="1" x14ac:dyDescent="0.35">
      <c r="A20" s="1">
        <v>518</v>
      </c>
      <c r="B20" s="1">
        <v>6.5</v>
      </c>
    </row>
    <row r="21" spans="1:2" ht="15" thickBot="1" x14ac:dyDescent="0.35">
      <c r="A21" s="1">
        <v>519</v>
      </c>
      <c r="B21" s="1">
        <v>3.6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2.40717711068443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130</v>
      </c>
      <c r="B3" s="1">
        <v>5.9379239475046797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135</v>
      </c>
      <c r="B4" s="1">
        <v>5.7803291915063104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117</v>
      </c>
      <c r="B5" s="1">
        <v>4.0136550409583904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138</v>
      </c>
      <c r="B6" s="1">
        <v>5.14748874412187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143</v>
      </c>
      <c r="B7" s="1">
        <v>4.8792533878048401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506</v>
      </c>
      <c r="B8" s="1">
        <v>2.5600669042240001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137</v>
      </c>
      <c r="B9" s="1">
        <v>4.6097185324195902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158</v>
      </c>
      <c r="B10" s="1">
        <v>4.6581057259754504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148</v>
      </c>
      <c r="B11" s="1">
        <v>4.9137258756705302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141</v>
      </c>
      <c r="B12" s="1">
        <v>5.0845032297995303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216</v>
      </c>
      <c r="B13" s="1">
        <v>4.3736781266586098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140</v>
      </c>
      <c r="B14" s="1">
        <v>5.2496744144252299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152</v>
      </c>
      <c r="B15" s="1">
        <v>4.9663535491509103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146</v>
      </c>
      <c r="B16" s="1">
        <v>4.60681557683405</v>
      </c>
    </row>
    <row r="17" spans="1:2" ht="15" thickBot="1" x14ac:dyDescent="0.35">
      <c r="A17" s="1">
        <v>136</v>
      </c>
      <c r="B17" s="1">
        <v>5.2528456565043902</v>
      </c>
    </row>
    <row r="18" spans="1:2" ht="15" thickBot="1" x14ac:dyDescent="0.35">
      <c r="A18" s="1">
        <v>112</v>
      </c>
      <c r="B18" s="1">
        <v>4.7934317795120398</v>
      </c>
    </row>
    <row r="19" spans="1:2" ht="15" thickBot="1" x14ac:dyDescent="0.35">
      <c r="A19" s="1">
        <v>151</v>
      </c>
      <c r="B19" s="1">
        <v>3.1590792896715398</v>
      </c>
    </row>
    <row r="20" spans="1:2" ht="15" thickBot="1" x14ac:dyDescent="0.35">
      <c r="A20" s="1">
        <v>518</v>
      </c>
      <c r="B20" s="1">
        <v>4.2771453824359398</v>
      </c>
    </row>
    <row r="21" spans="1:2" ht="15" thickBot="1" x14ac:dyDescent="0.35">
      <c r="A21" s="1">
        <v>519</v>
      </c>
      <c r="B21" s="1">
        <v>2.7488428605535802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2.6916296206820798</v>
      </c>
    </row>
    <row r="3" spans="1:2" ht="15" thickBot="1" x14ac:dyDescent="0.35">
      <c r="A3" s="1">
        <v>130</v>
      </c>
      <c r="B3" s="1">
        <v>5.7493818370073697</v>
      </c>
    </row>
    <row r="4" spans="1:2" ht="15" thickBot="1" x14ac:dyDescent="0.35">
      <c r="A4" s="1">
        <v>135</v>
      </c>
      <c r="B4" s="1">
        <v>5.6612329952180396</v>
      </c>
    </row>
    <row r="5" spans="1:2" ht="15" thickBot="1" x14ac:dyDescent="0.35">
      <c r="A5" s="1">
        <v>117</v>
      </c>
      <c r="B5" s="1">
        <v>4.2663548265022504</v>
      </c>
    </row>
    <row r="6" spans="1:2" ht="15" thickBot="1" x14ac:dyDescent="0.35">
      <c r="A6" s="1">
        <v>138</v>
      </c>
      <c r="B6" s="1">
        <v>5.3262258441225399</v>
      </c>
    </row>
    <row r="7" spans="1:2" ht="15" thickBot="1" x14ac:dyDescent="0.35">
      <c r="A7" s="1">
        <v>143</v>
      </c>
      <c r="B7" s="1">
        <v>5.03182027708639</v>
      </c>
    </row>
    <row r="8" spans="1:2" ht="15" thickBot="1" x14ac:dyDescent="0.35">
      <c r="A8" s="1">
        <v>506</v>
      </c>
      <c r="B8" s="1">
        <v>3.2237569735046101</v>
      </c>
    </row>
    <row r="9" spans="1:2" ht="15" thickBot="1" x14ac:dyDescent="0.35">
      <c r="A9" s="1">
        <v>137</v>
      </c>
      <c r="B9" s="1">
        <v>4.5463674735413804</v>
      </c>
    </row>
    <row r="10" spans="1:2" ht="15" thickBot="1" x14ac:dyDescent="0.35">
      <c r="A10" s="1">
        <v>158</v>
      </c>
      <c r="B10" s="1">
        <v>4.5351180677552403</v>
      </c>
    </row>
    <row r="11" spans="1:2" ht="15" thickBot="1" x14ac:dyDescent="0.35">
      <c r="A11" s="1">
        <v>148</v>
      </c>
      <c r="B11" s="1">
        <v>4.9275228535645201</v>
      </c>
    </row>
    <row r="12" spans="1:2" ht="15" thickBot="1" x14ac:dyDescent="0.35">
      <c r="A12" s="1">
        <v>141</v>
      </c>
      <c r="B12" s="1">
        <v>4.8030953305856796</v>
      </c>
    </row>
    <row r="13" spans="1:2" ht="15" thickBot="1" x14ac:dyDescent="0.35">
      <c r="A13" s="1">
        <v>216</v>
      </c>
      <c r="B13" s="1">
        <v>4.7060377079279299</v>
      </c>
    </row>
    <row r="14" spans="1:2" ht="15" thickBot="1" x14ac:dyDescent="0.35">
      <c r="A14" s="1">
        <v>140</v>
      </c>
      <c r="B14" s="1">
        <v>5.3418135462165299</v>
      </c>
    </row>
    <row r="15" spans="1:2" ht="15" thickBot="1" x14ac:dyDescent="0.35">
      <c r="A15" s="1">
        <v>152</v>
      </c>
      <c r="B15" s="1">
        <v>4.7928736461885997</v>
      </c>
    </row>
    <row r="16" spans="1:2" ht="15" thickBot="1" x14ac:dyDescent="0.35">
      <c r="A16" s="1">
        <v>146</v>
      </c>
      <c r="B16" s="1">
        <v>4.3920075817548003</v>
      </c>
    </row>
    <row r="17" spans="1:2" ht="15" thickBot="1" x14ac:dyDescent="0.35">
      <c r="A17" s="1">
        <v>136</v>
      </c>
      <c r="B17" s="1">
        <v>5.40442053988781</v>
      </c>
    </row>
    <row r="18" spans="1:2" ht="15" thickBot="1" x14ac:dyDescent="0.35">
      <c r="A18" s="1">
        <v>112</v>
      </c>
      <c r="B18" s="1">
        <v>4.8679135977912296</v>
      </c>
    </row>
    <row r="19" spans="1:2" ht="15" thickBot="1" x14ac:dyDescent="0.35">
      <c r="A19" s="1">
        <v>151</v>
      </c>
      <c r="B19" s="1">
        <v>3.4945257063546298</v>
      </c>
    </row>
    <row r="20" spans="1:2" ht="15" thickBot="1" x14ac:dyDescent="0.35">
      <c r="A20" s="1">
        <v>518</v>
      </c>
      <c r="B20" s="1">
        <v>4.6187469329937203</v>
      </c>
    </row>
    <row r="21" spans="1:2" ht="15" thickBot="1" x14ac:dyDescent="0.35">
      <c r="A21" s="1">
        <v>519</v>
      </c>
      <c r="B21" s="1">
        <v>3.1103740497558201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4.05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130</v>
      </c>
      <c r="B3" s="1">
        <v>5.8757225433525999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135</v>
      </c>
      <c r="B4" s="1">
        <v>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117</v>
      </c>
      <c r="B5" s="1">
        <v>4.5720930232558104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138</v>
      </c>
      <c r="B6" s="1">
        <v>5.5481335952848703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143</v>
      </c>
      <c r="B7" s="1">
        <v>4.6880733944954098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506</v>
      </c>
      <c r="B8" s="1">
        <v>4.4525139664804403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137</v>
      </c>
      <c r="B9" s="1">
        <v>4.7614379084967302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158</v>
      </c>
      <c r="B10" s="1">
        <v>4.4525139664804403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148</v>
      </c>
      <c r="B11" s="1">
        <v>4.5720930232558104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141</v>
      </c>
      <c r="B12" s="1">
        <v>5.08411214953271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216</v>
      </c>
      <c r="B13" s="1">
        <v>5.7222222222222197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140</v>
      </c>
      <c r="B14" s="1">
        <v>6.2526881720430101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152</v>
      </c>
      <c r="B15" s="1">
        <v>4.5720930232558104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146</v>
      </c>
      <c r="B16" s="1">
        <v>4.5674846625766801</v>
      </c>
    </row>
    <row r="17" spans="1:2" ht="15" thickBot="1" x14ac:dyDescent="0.35">
      <c r="A17" s="1">
        <v>136</v>
      </c>
      <c r="B17" s="1">
        <v>5.8757225433525999</v>
      </c>
    </row>
    <row r="18" spans="1:2" ht="15" thickBot="1" x14ac:dyDescent="0.35">
      <c r="A18" s="1">
        <v>112</v>
      </c>
      <c r="B18" s="1">
        <v>5.08411214953271</v>
      </c>
    </row>
    <row r="19" spans="1:2" ht="15" thickBot="1" x14ac:dyDescent="0.35">
      <c r="A19" s="1">
        <v>151</v>
      </c>
      <c r="B19" s="1">
        <v>4.3095238095238004</v>
      </c>
    </row>
    <row r="20" spans="1:2" ht="15" thickBot="1" x14ac:dyDescent="0.35">
      <c r="A20" s="1">
        <v>518</v>
      </c>
      <c r="B20" s="1">
        <v>5.07981220657277</v>
      </c>
    </row>
    <row r="21" spans="1:2" ht="15" thickBot="1" x14ac:dyDescent="0.35">
      <c r="A21" s="1">
        <v>519</v>
      </c>
      <c r="B21" s="1">
        <v>3.7061855670103001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4.7987203999999997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130</v>
      </c>
      <c r="B3" s="1">
        <v>9.5496800000000004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135</v>
      </c>
      <c r="B4" s="1">
        <v>5.2911679999999999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117</v>
      </c>
      <c r="B5" s="1">
        <v>7.0229572999999998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138</v>
      </c>
      <c r="B6" s="1">
        <v>5.5145460000000002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143</v>
      </c>
      <c r="B7" s="1">
        <v>6.3499049999999997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506</v>
      </c>
      <c r="B8" s="1">
        <v>4.8283873000000002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137</v>
      </c>
      <c r="B9" s="1">
        <v>3.9794570999999999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158</v>
      </c>
      <c r="B10" s="1">
        <v>3.5247133000000002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148</v>
      </c>
      <c r="B11" s="1">
        <v>5.1375760000000001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141</v>
      </c>
      <c r="B12" s="1">
        <v>7.04915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216</v>
      </c>
      <c r="B13" s="1">
        <v>6.6938120000000003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140</v>
      </c>
      <c r="B14" s="1">
        <v>7.3363595000000004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152</v>
      </c>
      <c r="B15" s="1">
        <v>5.8515363000000002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146</v>
      </c>
      <c r="B16" s="1">
        <v>4.2115315999999998</v>
      </c>
    </row>
    <row r="17" spans="1:2" ht="15" thickBot="1" x14ac:dyDescent="0.35">
      <c r="A17" s="1">
        <v>136</v>
      </c>
      <c r="B17" s="1">
        <v>5.6237626000000001</v>
      </c>
    </row>
    <row r="18" spans="1:2" ht="15" thickBot="1" x14ac:dyDescent="0.35">
      <c r="A18" s="1">
        <v>112</v>
      </c>
      <c r="B18" s="1">
        <v>4.5759420000000004</v>
      </c>
    </row>
    <row r="19" spans="1:2" ht="15" thickBot="1" x14ac:dyDescent="0.35">
      <c r="A19" s="1">
        <v>151</v>
      </c>
      <c r="B19" s="1">
        <v>3.9541490000000001</v>
      </c>
    </row>
    <row r="20" spans="1:2" ht="15" thickBot="1" x14ac:dyDescent="0.35">
      <c r="A20" s="1">
        <v>518</v>
      </c>
      <c r="B20" s="1">
        <v>6.0574136000000003</v>
      </c>
    </row>
    <row r="21" spans="1:2" ht="15" thickBot="1" x14ac:dyDescent="0.35">
      <c r="A21" s="1">
        <v>519</v>
      </c>
      <c r="B21" s="1">
        <v>4.1591376999999996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2.43622047727448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130</v>
      </c>
      <c r="B3" s="1">
        <v>5.6773402146040803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135</v>
      </c>
      <c r="B4" s="1">
        <v>5.5379333185348498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117</v>
      </c>
      <c r="B5" s="1">
        <v>4.2529300159942798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138</v>
      </c>
      <c r="B6" s="1">
        <v>5.2848747977341102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143</v>
      </c>
      <c r="B7" s="1">
        <v>4.9905442257652801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506</v>
      </c>
      <c r="B8" s="1">
        <v>3.07632624791828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137</v>
      </c>
      <c r="B9" s="1">
        <v>4.4762397745823197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158</v>
      </c>
      <c r="B10" s="1">
        <v>4.4248515365428203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148</v>
      </c>
      <c r="B11" s="1">
        <v>4.8711466504269998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141</v>
      </c>
      <c r="B12" s="1">
        <v>4.6499751860760101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216</v>
      </c>
      <c r="B13" s="1">
        <v>4.6412660290687704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140</v>
      </c>
      <c r="B14" s="1">
        <v>5.2522586312752999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152</v>
      </c>
      <c r="B15" s="1">
        <v>4.6785386228074701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146</v>
      </c>
      <c r="B16" s="1">
        <v>4.2917212182706201</v>
      </c>
    </row>
    <row r="17" spans="1:2" ht="15" thickBot="1" x14ac:dyDescent="0.35">
      <c r="A17" s="1">
        <v>136</v>
      </c>
      <c r="B17" s="1">
        <v>5.3671106098870904</v>
      </c>
    </row>
    <row r="18" spans="1:2" ht="15" thickBot="1" x14ac:dyDescent="0.35">
      <c r="A18" s="1">
        <v>112</v>
      </c>
      <c r="B18" s="1">
        <v>4.7728851391800404</v>
      </c>
    </row>
    <row r="19" spans="1:2" ht="15" thickBot="1" x14ac:dyDescent="0.35">
      <c r="A19" s="1">
        <v>151</v>
      </c>
      <c r="B19" s="1">
        <v>3.4458741999069198</v>
      </c>
    </row>
    <row r="20" spans="1:2" ht="15" thickBot="1" x14ac:dyDescent="0.35">
      <c r="A20" s="1">
        <v>518</v>
      </c>
      <c r="B20" s="1">
        <v>4.4429745070660003</v>
      </c>
    </row>
    <row r="21" spans="1:2" ht="15" thickBot="1" x14ac:dyDescent="0.35">
      <c r="A21" s="1">
        <v>519</v>
      </c>
      <c r="B21" s="1">
        <v>2.9069833040358701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2.7994705244567299</v>
      </c>
    </row>
    <row r="3" spans="1:5" ht="15" thickBot="1" x14ac:dyDescent="0.35">
      <c r="A3" s="1">
        <v>130</v>
      </c>
      <c r="B3" s="1">
        <v>5.6885121571186597</v>
      </c>
    </row>
    <row r="4" spans="1:5" ht="15" thickBot="1" x14ac:dyDescent="0.35">
      <c r="A4" s="1">
        <v>135</v>
      </c>
      <c r="B4" s="1">
        <v>5.6618570094338896</v>
      </c>
    </row>
    <row r="5" spans="1:5" ht="15" thickBot="1" x14ac:dyDescent="0.35">
      <c r="A5" s="1">
        <v>117</v>
      </c>
      <c r="B5" s="1">
        <v>4.2458680217997902</v>
      </c>
    </row>
    <row r="6" spans="1:5" ht="15" thickBot="1" x14ac:dyDescent="0.35">
      <c r="A6" s="1">
        <v>138</v>
      </c>
      <c r="B6" s="1">
        <v>5.3437630570832599</v>
      </c>
    </row>
    <row r="7" spans="1:5" ht="15" thickBot="1" x14ac:dyDescent="0.35">
      <c r="A7" s="1">
        <v>143</v>
      </c>
      <c r="B7" s="1">
        <v>5.0024032411465704</v>
      </c>
    </row>
    <row r="8" spans="1:5" ht="15" thickBot="1" x14ac:dyDescent="0.35">
      <c r="A8" s="1">
        <v>506</v>
      </c>
      <c r="B8" s="1">
        <v>3.19292834686446</v>
      </c>
    </row>
    <row r="9" spans="1:5" ht="15" thickBot="1" x14ac:dyDescent="0.35">
      <c r="A9" s="1">
        <v>137</v>
      </c>
      <c r="B9" s="1">
        <v>4.4818322069145102</v>
      </c>
    </row>
    <row r="10" spans="1:5" ht="15" thickBot="1" x14ac:dyDescent="0.35">
      <c r="A10" s="1">
        <v>158</v>
      </c>
      <c r="B10" s="1">
        <v>4.5172018100019704</v>
      </c>
    </row>
    <row r="11" spans="1:5" ht="15" thickBot="1" x14ac:dyDescent="0.35">
      <c r="A11" s="1">
        <v>148</v>
      </c>
      <c r="B11" s="1">
        <v>4.8307796225146404</v>
      </c>
    </row>
    <row r="12" spans="1:5" ht="15" thickBot="1" x14ac:dyDescent="0.35">
      <c r="A12" s="1">
        <v>141</v>
      </c>
      <c r="B12" s="1">
        <v>4.8294371442124202</v>
      </c>
    </row>
    <row r="13" spans="1:5" ht="15" thickBot="1" x14ac:dyDescent="0.35">
      <c r="A13" s="1">
        <v>216</v>
      </c>
      <c r="B13" s="1">
        <v>4.4571805963809101</v>
      </c>
    </row>
    <row r="14" spans="1:5" ht="15" thickBot="1" x14ac:dyDescent="0.35">
      <c r="A14" s="1">
        <v>140</v>
      </c>
      <c r="B14" s="1">
        <v>5.3500345012199801</v>
      </c>
    </row>
    <row r="15" spans="1:5" ht="15" thickBot="1" x14ac:dyDescent="0.35">
      <c r="A15" s="1">
        <v>152</v>
      </c>
      <c r="B15" s="1">
        <v>4.7313130585133898</v>
      </c>
    </row>
    <row r="16" spans="1:5" ht="15" thickBot="1" x14ac:dyDescent="0.35">
      <c r="A16" s="1">
        <v>146</v>
      </c>
      <c r="B16" s="1">
        <v>4.4414744134464703</v>
      </c>
    </row>
    <row r="17" spans="1:2" ht="15" thickBot="1" x14ac:dyDescent="0.35">
      <c r="A17" s="1">
        <v>136</v>
      </c>
      <c r="B17" s="1">
        <v>5.4351540434492698</v>
      </c>
    </row>
    <row r="18" spans="1:2" ht="15" thickBot="1" x14ac:dyDescent="0.35">
      <c r="A18" s="1">
        <v>112</v>
      </c>
      <c r="B18" s="1">
        <v>4.8401031501823102</v>
      </c>
    </row>
    <row r="19" spans="1:2" ht="15" thickBot="1" x14ac:dyDescent="0.35">
      <c r="A19" s="1">
        <v>151</v>
      </c>
      <c r="B19" s="1">
        <v>3.5749642363459602</v>
      </c>
    </row>
    <row r="20" spans="1:2" ht="15" thickBot="1" x14ac:dyDescent="0.35">
      <c r="A20" s="1">
        <v>518</v>
      </c>
      <c r="B20" s="1">
        <v>4.5781395190951999</v>
      </c>
    </row>
    <row r="21" spans="1:2" ht="15" thickBot="1" x14ac:dyDescent="0.35">
      <c r="A21" s="1">
        <v>519</v>
      </c>
      <c r="B21" s="1">
        <v>3.1176085204217099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2024-05-07T16:03:40Z</dcterms:modified>
</cp:coreProperties>
</file>