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C180BA37-C120-41ED-8446-4E38CC1191EB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Props" sheetId="17" r:id="rId2"/>
    <sheet name="RF" sheetId="2" r:id="rId3"/>
    <sheet name="Neural" sheetId="3" r:id="rId4"/>
    <sheet name="LR" sheetId="4" r:id="rId5"/>
    <sheet name="Adaboost" sheetId="6" r:id="rId6"/>
    <sheet name="XGBR" sheetId="7" r:id="rId7"/>
    <sheet name="Huber" sheetId="12" r:id="rId8"/>
    <sheet name="BayesRidge" sheetId="16" r:id="rId9"/>
    <sheet name="Elastic" sheetId="15" r:id="rId10"/>
    <sheet name="GBR" sheetId="13" r:id="rId11"/>
  </sheets>
  <definedNames>
    <definedName name="_xlnm._FilterDatabase" localSheetId="0" hidden="1">Sheet1!$D$36:$Q$74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6" i="1" l="1"/>
  <c r="L66" i="1" s="1"/>
  <c r="M66" i="1" s="1"/>
  <c r="K65" i="1"/>
  <c r="N65" i="1" s="1"/>
  <c r="K64" i="1"/>
  <c r="N64" i="1" s="1"/>
  <c r="K63" i="1"/>
  <c r="N63" i="1" s="1"/>
  <c r="K62" i="1"/>
  <c r="L62" i="1" s="1"/>
  <c r="M62" i="1" s="1"/>
  <c r="K61" i="1"/>
  <c r="N61" i="1" s="1"/>
  <c r="K60" i="1"/>
  <c r="N60" i="1" s="1"/>
  <c r="K59" i="1"/>
  <c r="N59" i="1" s="1"/>
  <c r="K58" i="1"/>
  <c r="L58" i="1" s="1"/>
  <c r="M58" i="1" s="1"/>
  <c r="K57" i="1"/>
  <c r="N57" i="1" s="1"/>
  <c r="K56" i="1"/>
  <c r="N56" i="1" s="1"/>
  <c r="K55" i="1"/>
  <c r="N55" i="1" s="1"/>
  <c r="K54" i="1"/>
  <c r="L54" i="1" s="1"/>
  <c r="K53" i="1"/>
  <c r="N53" i="1" s="1"/>
  <c r="K52" i="1"/>
  <c r="N52" i="1" s="1"/>
  <c r="K51" i="1"/>
  <c r="N51" i="1" s="1"/>
  <c r="K50" i="1"/>
  <c r="L50" i="1" s="1"/>
  <c r="M50" i="1" s="1"/>
  <c r="K49" i="1"/>
  <c r="N49" i="1" s="1"/>
  <c r="K48" i="1"/>
  <c r="N48" i="1" s="1"/>
  <c r="K47" i="1"/>
  <c r="N47" i="1" s="1"/>
  <c r="K46" i="1"/>
  <c r="L46" i="1" s="1"/>
  <c r="M46" i="1" s="1"/>
  <c r="K45" i="1"/>
  <c r="N45" i="1" s="1"/>
  <c r="K44" i="1"/>
  <c r="N44" i="1" s="1"/>
  <c r="K43" i="1"/>
  <c r="N43" i="1" s="1"/>
  <c r="K42" i="1"/>
  <c r="L42" i="1" s="1"/>
  <c r="M42" i="1" s="1"/>
  <c r="K41" i="1"/>
  <c r="N41" i="1" s="1"/>
  <c r="K40" i="1"/>
  <c r="N40" i="1" s="1"/>
  <c r="K39" i="1"/>
  <c r="N39" i="1" s="1"/>
  <c r="K38" i="1"/>
  <c r="L38" i="1" s="1"/>
  <c r="M38" i="1" s="1"/>
  <c r="K37" i="1"/>
  <c r="N37" i="1" s="1"/>
  <c r="N62" i="1" l="1"/>
  <c r="N66" i="1"/>
  <c r="N46" i="1"/>
  <c r="N38" i="1"/>
  <c r="O46" i="1"/>
  <c r="N54" i="1"/>
  <c r="M54" i="1"/>
  <c r="O54" i="1" s="1"/>
  <c r="N58" i="1"/>
  <c r="O50" i="1"/>
  <c r="N50" i="1"/>
  <c r="O42" i="1"/>
  <c r="N42" i="1"/>
  <c r="O62" i="1"/>
  <c r="O66" i="1"/>
  <c r="O38" i="1"/>
  <c r="O58" i="1"/>
  <c r="L39" i="1"/>
  <c r="L43" i="1"/>
  <c r="L47" i="1"/>
  <c r="L51" i="1"/>
  <c r="L55" i="1"/>
  <c r="L59" i="1"/>
  <c r="L63" i="1"/>
  <c r="L40" i="1"/>
  <c r="L44" i="1"/>
  <c r="L48" i="1"/>
  <c r="L52" i="1"/>
  <c r="L56" i="1"/>
  <c r="L60" i="1"/>
  <c r="L64" i="1"/>
  <c r="L37" i="1"/>
  <c r="L41" i="1"/>
  <c r="L45" i="1"/>
  <c r="L49" i="1"/>
  <c r="L53" i="1"/>
  <c r="L57" i="1"/>
  <c r="L61" i="1"/>
  <c r="L65" i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2" i="17"/>
  <c r="P50" i="1" l="1"/>
  <c r="P66" i="1"/>
  <c r="P62" i="1"/>
  <c r="P42" i="1"/>
  <c r="P54" i="1"/>
  <c r="P38" i="1"/>
  <c r="P58" i="1"/>
  <c r="P46" i="1"/>
  <c r="M56" i="1"/>
  <c r="O56" i="1" s="1"/>
  <c r="P56" i="1" s="1"/>
  <c r="M52" i="1"/>
  <c r="O52" i="1" s="1"/>
  <c r="P52" i="1" s="1"/>
  <c r="M39" i="1"/>
  <c r="O39" i="1" s="1"/>
  <c r="P39" i="1" s="1"/>
  <c r="M48" i="1"/>
  <c r="O48" i="1" s="1"/>
  <c r="P48" i="1" s="1"/>
  <c r="M61" i="1"/>
  <c r="O61" i="1" s="1"/>
  <c r="P61" i="1" s="1"/>
  <c r="M63" i="1"/>
  <c r="O63" i="1" s="1"/>
  <c r="P63" i="1" s="1"/>
  <c r="M60" i="1"/>
  <c r="O60" i="1" s="1"/>
  <c r="P60" i="1" s="1"/>
  <c r="M65" i="1"/>
  <c r="O65" i="1" s="1"/>
  <c r="P65" i="1" s="1"/>
  <c r="M44" i="1"/>
  <c r="O44" i="1" s="1"/>
  <c r="P44" i="1" s="1"/>
  <c r="M57" i="1"/>
  <c r="O57" i="1" s="1"/>
  <c r="P57" i="1" s="1"/>
  <c r="M59" i="1"/>
  <c r="O59" i="1" s="1"/>
  <c r="P59" i="1" s="1"/>
  <c r="M53" i="1"/>
  <c r="O53" i="1" s="1"/>
  <c r="P53" i="1" s="1"/>
  <c r="M45" i="1"/>
  <c r="O45" i="1" s="1"/>
  <c r="P45" i="1" s="1"/>
  <c r="M55" i="1"/>
  <c r="O55" i="1" s="1"/>
  <c r="P55" i="1" s="1"/>
  <c r="M41" i="1"/>
  <c r="O41" i="1" s="1"/>
  <c r="P41" i="1" s="1"/>
  <c r="M51" i="1"/>
  <c r="O51" i="1" s="1"/>
  <c r="P51" i="1" s="1"/>
  <c r="M40" i="1"/>
  <c r="O40" i="1" s="1"/>
  <c r="P40" i="1" s="1"/>
  <c r="M49" i="1"/>
  <c r="O49" i="1" s="1"/>
  <c r="P49" i="1" s="1"/>
  <c r="M37" i="1"/>
  <c r="O37" i="1" s="1"/>
  <c r="P37" i="1" s="1"/>
  <c r="M47" i="1"/>
  <c r="O47" i="1" s="1"/>
  <c r="P47" i="1" s="1"/>
  <c r="M64" i="1"/>
  <c r="O64" i="1" s="1"/>
  <c r="P64" i="1" s="1"/>
  <c r="M43" i="1"/>
  <c r="O43" i="1" s="1"/>
  <c r="P43" i="1" s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L22" i="1" s="1"/>
  <c r="B23" i="1"/>
  <c r="C23" i="1"/>
  <c r="D23" i="1"/>
  <c r="E23" i="1"/>
  <c r="F23" i="1"/>
  <c r="G23" i="1"/>
  <c r="H23" i="1"/>
  <c r="I23" i="1"/>
  <c r="L23" i="1" s="1"/>
  <c r="B24" i="1"/>
  <c r="C24" i="1"/>
  <c r="D24" i="1"/>
  <c r="E24" i="1"/>
  <c r="F24" i="1"/>
  <c r="G24" i="1"/>
  <c r="H24" i="1"/>
  <c r="I24" i="1"/>
  <c r="L24" i="1" s="1"/>
  <c r="B25" i="1"/>
  <c r="C25" i="1"/>
  <c r="D25" i="1"/>
  <c r="E25" i="1"/>
  <c r="F25" i="1"/>
  <c r="G25" i="1"/>
  <c r="H25" i="1"/>
  <c r="I25" i="1"/>
  <c r="L25" i="1" s="1"/>
  <c r="B26" i="1"/>
  <c r="C26" i="1"/>
  <c r="D26" i="1"/>
  <c r="E26" i="1"/>
  <c r="F26" i="1"/>
  <c r="G26" i="1"/>
  <c r="H26" i="1"/>
  <c r="I26" i="1"/>
  <c r="L26" i="1" s="1"/>
  <c r="B27" i="1"/>
  <c r="C27" i="1"/>
  <c r="D27" i="1"/>
  <c r="E27" i="1"/>
  <c r="F27" i="1"/>
  <c r="G27" i="1"/>
  <c r="H27" i="1"/>
  <c r="I27" i="1"/>
  <c r="L27" i="1" s="1"/>
  <c r="B28" i="1"/>
  <c r="C28" i="1"/>
  <c r="D28" i="1"/>
  <c r="E28" i="1"/>
  <c r="F28" i="1"/>
  <c r="G28" i="1"/>
  <c r="H28" i="1"/>
  <c r="I28" i="1"/>
  <c r="L28" i="1" s="1"/>
  <c r="B29" i="1"/>
  <c r="C29" i="1"/>
  <c r="D29" i="1"/>
  <c r="E29" i="1"/>
  <c r="F29" i="1"/>
  <c r="G29" i="1"/>
  <c r="H29" i="1"/>
  <c r="I29" i="1"/>
  <c r="L29" i="1" s="1"/>
  <c r="B30" i="1"/>
  <c r="C30" i="1"/>
  <c r="D30" i="1"/>
  <c r="E30" i="1"/>
  <c r="F30" i="1"/>
  <c r="G30" i="1"/>
  <c r="H30" i="1"/>
  <c r="I30" i="1"/>
  <c r="L30" i="1" s="1"/>
  <c r="B31" i="1"/>
  <c r="C31" i="1"/>
  <c r="D31" i="1"/>
  <c r="E31" i="1"/>
  <c r="F31" i="1"/>
  <c r="G31" i="1"/>
  <c r="H31" i="1"/>
  <c r="I31" i="1"/>
  <c r="L31" i="1" s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K2" i="1" l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<sst xmlns="http://schemas.openxmlformats.org/spreadsheetml/2006/main" count="277" uniqueCount="98">
  <si>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</si>
  <si>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</si>
  <si>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</si>
  <si>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</si>
  <si>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</si>
  <si>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</si>
  <si>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</si>
  <si>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</si>
  <si>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</si>
  <si>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</si>
  <si>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</si>
  <si>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</si>
  <si>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</si>
  <si>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</si>
  <si>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</si>
  <si>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</si>
  <si>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</si>
  <si>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</si>
  <si>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</si>
  <si>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</si>
  <si>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</si>
  <si>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</si>
  <si>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</si>
  <si>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</si>
  <si>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CLE</t>
  </si>
  <si>
    <t>CHC</t>
  </si>
  <si>
    <t>TEX</t>
  </si>
  <si>
    <t>NYM</t>
  </si>
  <si>
    <t>MIA</t>
  </si>
  <si>
    <t>SFG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</si>
  <si>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</si>
  <si>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</si>
  <si>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</si>
  <si>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</si>
  <si>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</si>
  <si>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</si>
  <si>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</si>
  <si>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</si>
  <si>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</si>
  <si>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/>
  </si>
  <si>
    <t>DET</t>
  </si>
  <si>
    <t>CHW</t>
  </si>
  <si>
    <t>STL</t>
  </si>
  <si>
    <t>MIL</t>
  </si>
  <si>
    <t>PIT</t>
  </si>
  <si>
    <t>OAK</t>
  </si>
  <si>
    <t>PHI</t>
  </si>
  <si>
    <t>LAA</t>
  </si>
  <si>
    <t>KCR</t>
  </si>
  <si>
    <t>TBR</t>
  </si>
  <si>
    <t>SEA</t>
  </si>
  <si>
    <t>SDP</t>
  </si>
  <si>
    <t>LAD</t>
  </si>
  <si>
    <t>Zac Gallen</t>
  </si>
  <si>
    <t>ARI</t>
  </si>
  <si>
    <t>Reynaldo Lopez</t>
  </si>
  <si>
    <t>ATL</t>
  </si>
  <si>
    <t>Corbin Burnes</t>
  </si>
  <si>
    <t>BAL</t>
  </si>
  <si>
    <t>Kutter Crawford</t>
  </si>
  <si>
    <t>BOS</t>
  </si>
  <si>
    <t>Shota Imanaga</t>
  </si>
  <si>
    <t>Michael Soroka</t>
  </si>
  <si>
    <t>Frankie Montas</t>
  </si>
  <si>
    <t>CIN</t>
  </si>
  <si>
    <t>Logan Allen</t>
  </si>
  <si>
    <t>Dakota Hudson</t>
  </si>
  <si>
    <t>COL</t>
  </si>
  <si>
    <t>Kenta Maeda</t>
  </si>
  <si>
    <t>Justin Verlander</t>
  </si>
  <si>
    <t>HOU</t>
  </si>
  <si>
    <t>Seth Lugo</t>
  </si>
  <si>
    <t>KC</t>
  </si>
  <si>
    <t>Patrick Sandoval</t>
  </si>
  <si>
    <t>Yoshinobu Yamamoto</t>
  </si>
  <si>
    <t>Edward Cabrera</t>
  </si>
  <si>
    <t>Colin Rea</t>
  </si>
  <si>
    <t>Bailey Ober</t>
  </si>
  <si>
    <t>Jose Butto</t>
  </si>
  <si>
    <t>Luis Gil</t>
  </si>
  <si>
    <t>NYY</t>
  </si>
  <si>
    <t>Ross Stripling</t>
  </si>
  <si>
    <t>Cristopher Sanchez</t>
  </si>
  <si>
    <t>Quinn Priester</t>
  </si>
  <si>
    <t>Randy Vasquez</t>
  </si>
  <si>
    <t>SD</t>
  </si>
  <si>
    <t>Emerson Hancock</t>
  </si>
  <si>
    <t>Kyle Harrison</t>
  </si>
  <si>
    <t>SF</t>
  </si>
  <si>
    <t>Miles Mikolas</t>
  </si>
  <si>
    <t>Zach Eflin</t>
  </si>
  <si>
    <t>TB</t>
  </si>
  <si>
    <t>Jose Urena</t>
  </si>
  <si>
    <t>Jose Berrios</t>
  </si>
  <si>
    <t>TOR</t>
  </si>
  <si>
    <t>Trevor Williams</t>
  </si>
  <si>
    <t>WSH</t>
  </si>
  <si>
    <t>WSN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</si>
</sst>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A27" zoomScale="80" zoomScaleNormal="80" workbookViewId="0">
      <selection activeCell="D36" sqref="D36:Q66"/>
    </sheetView>
  </sheetViews>
  <sheetFormatPr defaultRowHeight="14.4" x14ac:dyDescent="0.3"/>
  <cols>
    <col min="1" max="1" width="18.33203125" style="6" bestFit="1" customWidth="1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</row>
    <row r="2" spans="1:29" ht="15" thickBot="1" x14ac:dyDescent="0.35">
      <c r="A2" t="s">
        <v>92</v>
      </c>
      <c r="B2" s="5">
        <f>RF!B2</f>
        <v>6.03</v>
      </c>
      <c r="C2" s="5">
        <f>LR!B2</f>
        <v>3.5999933263655</v>
      </c>
      <c r="D2" s="5">
        <f>Adaboost!B2</f>
        <v>4.92356687898089</v>
      </c>
      <c r="E2" s="5">
        <f>XGBR!B2</f>
        <v>6.9573606999999997</v>
      </c>
      <c r="F2" s="5">
        <f>Huber!B2</f>
        <v>3.4496502160521998</v>
      </c>
      <c r="G2" s="5">
        <f>BayesRidge!B2</f>
        <v>3.5777129133299899</v>
      </c>
      <c r="H2" s="5">
        <f>Elastic!B2</f>
        <v>4.9244291520132002</v>
      </c>
      <c r="I2" s="5">
        <f>GBR!B2</f>
        <v>6.1129988000610798</v>
      </c>
      <c r="J2" s="6">
        <f t="shared" ref="J2:J35" si="0">AVERAGE(B2:I2,B37)</f>
        <v>4.8048993371213511</v>
      </c>
      <c r="K2">
        <f t="shared" ref="K2:K31" si="1">MAX(B2:I2,B37)</f>
        <v>6.9573606999999997</v>
      </c>
      <c r="L2">
        <f t="shared" ref="L2:L31" si="2">MIN(B2:I2,B37)</f>
        <v>3.4496502160521998</v>
      </c>
      <c r="AC2" s="6"/>
    </row>
    <row r="3" spans="1:29" ht="15" thickBot="1" x14ac:dyDescent="0.35">
      <c r="A3" t="s">
        <v>81</v>
      </c>
      <c r="B3" s="5">
        <f>RF!B3</f>
        <v>4.5999999999999996</v>
      </c>
      <c r="C3" s="5">
        <f>LR!B3</f>
        <v>4.9285085412784504</v>
      </c>
      <c r="D3" s="5">
        <f>Adaboost!B3</f>
        <v>5.7166666666666597</v>
      </c>
      <c r="E3" s="5">
        <f>XGBR!B3</f>
        <v>4.3160151999999998</v>
      </c>
      <c r="F3" s="5">
        <f>Huber!B3</f>
        <v>4.8295050115832101</v>
      </c>
      <c r="G3" s="5">
        <f>BayesRidge!B3</f>
        <v>4.9487673121365701</v>
      </c>
      <c r="H3" s="5">
        <f>Elastic!B3</f>
        <v>5.0516589350801802</v>
      </c>
      <c r="I3" s="5">
        <f>GBR!B3</f>
        <v>4.5824895728444899</v>
      </c>
      <c r="J3" s="6">
        <f t="shared" si="0"/>
        <v>4.8929448269324682</v>
      </c>
      <c r="K3">
        <f t="shared" si="1"/>
        <v>5.7166666666666597</v>
      </c>
      <c r="L3">
        <f t="shared" si="2"/>
        <v>4.3160151999999998</v>
      </c>
      <c r="AC3" s="6"/>
    </row>
    <row r="4" spans="1:29" ht="15" thickBot="1" x14ac:dyDescent="0.35">
      <c r="A4" t="s">
        <v>68</v>
      </c>
      <c r="B4" s="5">
        <f>RF!B4</f>
        <v>3.76</v>
      </c>
      <c r="C4" s="5">
        <f>LR!B4</f>
        <v>4.4652642260930699</v>
      </c>
      <c r="D4" s="5">
        <f>Adaboost!B4</f>
        <v>4.7440225035161703</v>
      </c>
      <c r="E4" s="5">
        <f>XGBR!B4</f>
        <v>3.8831598999999999</v>
      </c>
      <c r="F4" s="5">
        <f>Huber!B4</f>
        <v>4.3821420558849598</v>
      </c>
      <c r="G4" s="5">
        <f>BayesRidge!B4</f>
        <v>4.48731637904962</v>
      </c>
      <c r="H4" s="5">
        <f>Elastic!B4</f>
        <v>4.7648047953753698</v>
      </c>
      <c r="I4" s="5">
        <f>GBR!B4</f>
        <v>3.7904313281995599</v>
      </c>
      <c r="J4" s="6">
        <f t="shared" si="0"/>
        <v>4.3178996259360209</v>
      </c>
      <c r="K4">
        <f t="shared" si="1"/>
        <v>4.7648047953753698</v>
      </c>
      <c r="L4">
        <f t="shared" si="2"/>
        <v>3.76</v>
      </c>
      <c r="AC4" s="6"/>
    </row>
    <row r="5" spans="1:29" ht="15" thickBot="1" x14ac:dyDescent="0.35">
      <c r="A5" t="s">
        <v>65</v>
      </c>
      <c r="B5" s="5">
        <f>RF!B5</f>
        <v>4.5199999999999996</v>
      </c>
      <c r="C5" s="5">
        <f>LR!B5</f>
        <v>4.9388477101108803</v>
      </c>
      <c r="D5" s="5">
        <f>Adaboost!B5</f>
        <v>4.4947916666666599</v>
      </c>
      <c r="E5" s="5">
        <f>XGBR!B5</f>
        <v>4.8981751999999998</v>
      </c>
      <c r="F5" s="5">
        <f>Huber!B5</f>
        <v>4.9344034955357499</v>
      </c>
      <c r="G5" s="5">
        <f>BayesRidge!B5</f>
        <v>4.8524906012563802</v>
      </c>
      <c r="H5" s="5">
        <f>Elastic!B5</f>
        <v>4.8716488711508896</v>
      </c>
      <c r="I5" s="5">
        <f>GBR!B5</f>
        <v>4.5186952863698702</v>
      </c>
      <c r="J5" s="6">
        <f t="shared" si="0"/>
        <v>4.7797928098896678</v>
      </c>
      <c r="K5">
        <f t="shared" si="1"/>
        <v>4.98908245791658</v>
      </c>
      <c r="L5">
        <f t="shared" si="2"/>
        <v>4.4947916666666599</v>
      </c>
      <c r="AC5" s="6"/>
    </row>
    <row r="6" spans="1:29" ht="15" thickBot="1" x14ac:dyDescent="0.35">
      <c r="A6" t="s">
        <v>73</v>
      </c>
      <c r="B6" s="5">
        <f>RF!B6</f>
        <v>5.36</v>
      </c>
      <c r="C6" s="5">
        <f>LR!B6</f>
        <v>3.9870784188119099</v>
      </c>
      <c r="D6" s="5">
        <f>Adaboost!B6</f>
        <v>5.03781512605042</v>
      </c>
      <c r="E6" s="5">
        <f>XGBR!B6</f>
        <v>6.9545292999999999</v>
      </c>
      <c r="F6" s="5">
        <f>Huber!B6</f>
        <v>3.9101395157205201</v>
      </c>
      <c r="G6" s="5">
        <f>BayesRidge!B6</f>
        <v>4.0451763617846996</v>
      </c>
      <c r="H6" s="5">
        <f>Elastic!B6</f>
        <v>4.6952488778920198</v>
      </c>
      <c r="I6" s="5">
        <f>GBR!B6</f>
        <v>4.4670927071619602</v>
      </c>
      <c r="J6" s="6">
        <f t="shared" si="0"/>
        <v>4.7192022093016339</v>
      </c>
      <c r="K6">
        <f t="shared" si="1"/>
        <v>6.9545292999999999</v>
      </c>
      <c r="L6">
        <f t="shared" si="2"/>
        <v>3.9101395157205201</v>
      </c>
      <c r="AC6" s="6"/>
    </row>
    <row r="7" spans="1:29" ht="15" thickBot="1" x14ac:dyDescent="0.35">
      <c r="A7" t="s">
        <v>83</v>
      </c>
      <c r="B7" s="5">
        <f>RF!B7</f>
        <v>5.58</v>
      </c>
      <c r="C7" s="5">
        <f>LR!B7</f>
        <v>5.253076935368</v>
      </c>
      <c r="D7" s="5">
        <f>Adaboost!B7</f>
        <v>4.8592436974789903</v>
      </c>
      <c r="E7" s="5">
        <f>XGBR!B7</f>
        <v>4.8423442999999997</v>
      </c>
      <c r="F7" s="5">
        <f>Huber!B7</f>
        <v>5.2905648375323597</v>
      </c>
      <c r="G7" s="5">
        <f>BayesRidge!B7</f>
        <v>5.1418249537532796</v>
      </c>
      <c r="H7" s="5">
        <f>Elastic!B7</f>
        <v>4.9816475445178998</v>
      </c>
      <c r="I7" s="5">
        <f>GBR!B7</f>
        <v>5.1147739625233797</v>
      </c>
      <c r="J7" s="6">
        <f t="shared" si="0"/>
        <v>5.1035571028274846</v>
      </c>
      <c r="K7">
        <f t="shared" si="1"/>
        <v>5.58</v>
      </c>
      <c r="L7">
        <f t="shared" si="2"/>
        <v>4.8423442999999997</v>
      </c>
      <c r="AC7" s="6"/>
    </row>
    <row r="8" spans="1:29" ht="15" thickBot="1" x14ac:dyDescent="0.35">
      <c r="A8" t="s">
        <v>53</v>
      </c>
      <c r="B8" s="5">
        <f>RF!B8</f>
        <v>5.92</v>
      </c>
      <c r="C8" s="5">
        <f>LR!B8</f>
        <v>4.6120537149916601</v>
      </c>
      <c r="D8" s="5">
        <f>Adaboost!B8</f>
        <v>5.8325281803542603</v>
      </c>
      <c r="E8" s="5">
        <f>XGBR!B8</f>
        <v>6.3775826000000002</v>
      </c>
      <c r="F8" s="5">
        <f>Huber!B8</f>
        <v>4.4548382806397298</v>
      </c>
      <c r="G8" s="5">
        <f>BayesRidge!B8</f>
        <v>4.6638930207489597</v>
      </c>
      <c r="H8" s="5">
        <f>Elastic!B8</f>
        <v>4.9756896228849401</v>
      </c>
      <c r="I8" s="5">
        <f>GBR!B8</f>
        <v>5.7116633836566102</v>
      </c>
      <c r="J8" s="6">
        <f t="shared" si="0"/>
        <v>5.3074510755150577</v>
      </c>
      <c r="K8">
        <f t="shared" si="1"/>
        <v>6.3775826000000002</v>
      </c>
      <c r="L8">
        <f t="shared" si="2"/>
        <v>4.4548382806397298</v>
      </c>
      <c r="AC8" s="6"/>
    </row>
    <row r="9" spans="1:29" ht="15" thickBot="1" x14ac:dyDescent="0.35">
      <c r="A9" t="s">
        <v>63</v>
      </c>
      <c r="B9" s="5">
        <f>RF!B9</f>
        <v>4.0599999999999996</v>
      </c>
      <c r="C9" s="5">
        <f>LR!B9</f>
        <v>3.7668391517509101</v>
      </c>
      <c r="D9" s="5">
        <f>Adaboost!B9</f>
        <v>3.5038167938931299</v>
      </c>
      <c r="E9" s="5">
        <f>XGBR!B9</f>
        <v>3.8962674000000002</v>
      </c>
      <c r="F9" s="5">
        <f>Huber!B9</f>
        <v>3.6428099570549399</v>
      </c>
      <c r="G9" s="5">
        <f>BayesRidge!B9</f>
        <v>3.70717628626522</v>
      </c>
      <c r="H9" s="5">
        <f>Elastic!B9</f>
        <v>4.5125441482145501</v>
      </c>
      <c r="I9" s="5">
        <f>GBR!B9</f>
        <v>3.7811521154212699</v>
      </c>
      <c r="J9" s="6">
        <f t="shared" si="0"/>
        <v>3.866884725132004</v>
      </c>
      <c r="K9">
        <f t="shared" si="1"/>
        <v>4.5125441482145501</v>
      </c>
      <c r="L9">
        <f t="shared" si="2"/>
        <v>3.5038167938931299</v>
      </c>
      <c r="AC9" s="6"/>
    </row>
    <row r="10" spans="1:29" ht="15" thickBot="1" x14ac:dyDescent="0.35">
      <c r="A10" t="s">
        <v>93</v>
      </c>
      <c r="B10" s="5">
        <f>RF!B10</f>
        <v>6.85</v>
      </c>
      <c r="C10" s="5">
        <f>LR!B10</f>
        <v>3.9138736382014101</v>
      </c>
      <c r="D10" s="5">
        <f>Adaboost!B10</f>
        <v>4.92356687898089</v>
      </c>
      <c r="E10" s="5">
        <f>XGBR!B10</f>
        <v>7.3819523</v>
      </c>
      <c r="F10" s="5">
        <f>Huber!B10</f>
        <v>3.6865632167071301</v>
      </c>
      <c r="G10" s="5">
        <f>BayesRidge!B10</f>
        <v>4.0056686010917897</v>
      </c>
      <c r="H10" s="5">
        <f>Elastic!B10</f>
        <v>5.2130468744602698</v>
      </c>
      <c r="I10" s="5">
        <f>GBR!B10</f>
        <v>8.73057919997356</v>
      </c>
      <c r="J10" s="6">
        <f t="shared" si="0"/>
        <v>5.4214490601500502</v>
      </c>
      <c r="K10">
        <f t="shared" si="1"/>
        <v>8.73057919997356</v>
      </c>
      <c r="L10">
        <f t="shared" si="2"/>
        <v>3.6865632167071301</v>
      </c>
      <c r="AC10" s="6"/>
    </row>
    <row r="11" spans="1:29" ht="15" thickBot="1" x14ac:dyDescent="0.35">
      <c r="A11" t="s">
        <v>82</v>
      </c>
      <c r="B11" s="5">
        <f>RF!B11</f>
        <v>4.1399999999999997</v>
      </c>
      <c r="C11" s="5">
        <f>LR!B11</f>
        <v>2.9325730608557001</v>
      </c>
      <c r="D11" s="5">
        <f>Adaboost!B11</f>
        <v>4.1769547325102803</v>
      </c>
      <c r="E11" s="5">
        <f>XGBR!B11</f>
        <v>4.1125670000000003</v>
      </c>
      <c r="F11" s="5">
        <f>Huber!B11</f>
        <v>2.71996412623175</v>
      </c>
      <c r="G11" s="5">
        <f>BayesRidge!B11</f>
        <v>2.9933591885718198</v>
      </c>
      <c r="H11" s="5">
        <f>Elastic!B11</f>
        <v>4.8308029798723098</v>
      </c>
      <c r="I11" s="5">
        <f>GBR!B11</f>
        <v>4.1816011377136197</v>
      </c>
      <c r="J11" s="6">
        <f t="shared" si="0"/>
        <v>3.6775685371189417</v>
      </c>
      <c r="K11">
        <f t="shared" si="1"/>
        <v>4.8308029798723098</v>
      </c>
      <c r="L11">
        <f t="shared" si="2"/>
        <v>2.71996412623175</v>
      </c>
      <c r="AC11" s="6"/>
    </row>
    <row r="12" spans="1:29" ht="15" thickBot="1" x14ac:dyDescent="0.35">
      <c r="A12" t="s">
        <v>57</v>
      </c>
      <c r="B12" s="5">
        <f>RF!B12</f>
        <v>5.66</v>
      </c>
      <c r="C12" s="5">
        <f>LR!B12</f>
        <v>5.4510470469425698</v>
      </c>
      <c r="D12" s="5">
        <f>Adaboost!B12</f>
        <v>5.8606271777003398</v>
      </c>
      <c r="E12" s="5">
        <f>XGBR!B12</f>
        <v>5.4588809999999999</v>
      </c>
      <c r="F12" s="5">
        <f>Huber!B12</f>
        <v>5.3336978637199497</v>
      </c>
      <c r="G12" s="5">
        <f>BayesRidge!B12</f>
        <v>5.4302272434771197</v>
      </c>
      <c r="H12" s="5">
        <f>Elastic!B12</f>
        <v>5.1063789112988998</v>
      </c>
      <c r="I12" s="5">
        <f>GBR!B12</f>
        <v>6.19373332183127</v>
      </c>
      <c r="J12" s="6">
        <f t="shared" si="0"/>
        <v>5.5754040513930079</v>
      </c>
      <c r="K12">
        <f t="shared" si="1"/>
        <v>6.19373332183127</v>
      </c>
      <c r="L12">
        <f t="shared" si="2"/>
        <v>5.1063789112988998</v>
      </c>
      <c r="AC12" s="6"/>
    </row>
    <row r="13" spans="1:29" ht="15" thickBot="1" x14ac:dyDescent="0.35">
      <c r="A13" t="s">
        <v>95</v>
      </c>
      <c r="B13" s="5">
        <f>RF!B13</f>
        <v>5.26</v>
      </c>
      <c r="C13" s="5">
        <f>LR!B13</f>
        <v>4.5245830189734804</v>
      </c>
      <c r="D13" s="5">
        <f>Adaboost!B13</f>
        <v>4.92356687898089</v>
      </c>
      <c r="E13" s="5">
        <f>XGBR!B13</f>
        <v>4.4154169999999997</v>
      </c>
      <c r="F13" s="5">
        <f>Huber!B13</f>
        <v>4.36728318251836</v>
      </c>
      <c r="G13" s="5">
        <f>BayesRidge!B13</f>
        <v>4.6007383287433203</v>
      </c>
      <c r="H13" s="5">
        <f>Elastic!B13</f>
        <v>4.9405078149896502</v>
      </c>
      <c r="I13" s="5">
        <f>GBR!B13</f>
        <v>4.6753810902768098</v>
      </c>
      <c r="J13" s="6">
        <f t="shared" si="0"/>
        <v>4.7124214993796611</v>
      </c>
      <c r="K13">
        <f t="shared" si="1"/>
        <v>5.26</v>
      </c>
      <c r="L13">
        <f t="shared" si="2"/>
        <v>4.36728318251836</v>
      </c>
      <c r="AC13" s="6"/>
    </row>
    <row r="14" spans="1:29" ht="15" thickBot="1" x14ac:dyDescent="0.35">
      <c r="A14" t="s">
        <v>62</v>
      </c>
      <c r="B14" s="5">
        <f>RF!B14</f>
        <v>3.76</v>
      </c>
      <c r="C14" s="5">
        <f>LR!B14</f>
        <v>4.2480437609117701</v>
      </c>
      <c r="D14" s="5">
        <f>Adaboost!B14</f>
        <v>4.1921182266009804</v>
      </c>
      <c r="E14" s="5">
        <f>XGBR!B14</f>
        <v>3.2093533999999999</v>
      </c>
      <c r="F14" s="5">
        <f>Huber!B14</f>
        <v>4.2451716853490504</v>
      </c>
      <c r="G14" s="5">
        <f>BayesRidge!B14</f>
        <v>4.2300356640276604</v>
      </c>
      <c r="H14" s="5">
        <f>Elastic!B14</f>
        <v>4.7412968543412202</v>
      </c>
      <c r="I14" s="5">
        <f>GBR!B14</f>
        <v>4.1210133686877004</v>
      </c>
      <c r="J14" s="6">
        <f t="shared" si="0"/>
        <v>4.1109316118266062</v>
      </c>
      <c r="K14">
        <f t="shared" si="1"/>
        <v>4.7412968543412202</v>
      </c>
      <c r="L14">
        <f t="shared" si="2"/>
        <v>3.2093533999999999</v>
      </c>
      <c r="AC14" s="6"/>
    </row>
    <row r="15" spans="1:29" ht="15" thickBot="1" x14ac:dyDescent="0.35">
      <c r="A15" t="s">
        <v>90</v>
      </c>
      <c r="B15" s="5">
        <f>RF!B15</f>
        <v>5.29</v>
      </c>
      <c r="C15" s="5">
        <f>LR!B15</f>
        <v>5.6142396093702303</v>
      </c>
      <c r="D15" s="5">
        <f>Adaboost!B15</f>
        <v>5.8325281803542603</v>
      </c>
      <c r="E15" s="5">
        <f>XGBR!B15</f>
        <v>4.6623406000000003</v>
      </c>
      <c r="F15" s="5">
        <f>Huber!B15</f>
        <v>5.6015429130286396</v>
      </c>
      <c r="G15" s="5">
        <f>BayesRidge!B15</f>
        <v>5.5111956876966604</v>
      </c>
      <c r="H15" s="5">
        <f>Elastic!B15</f>
        <v>5.0649976812050097</v>
      </c>
      <c r="I15" s="5">
        <f>GBR!B15</f>
        <v>5.2807056102326797</v>
      </c>
      <c r="J15" s="6">
        <f t="shared" si="0"/>
        <v>5.3895673588266479</v>
      </c>
      <c r="K15">
        <f t="shared" si="1"/>
        <v>5.8325281803542603</v>
      </c>
      <c r="L15">
        <f t="shared" si="2"/>
        <v>4.6623406000000003</v>
      </c>
      <c r="AC15" s="6"/>
    </row>
    <row r="16" spans="1:29" ht="15" thickBot="1" x14ac:dyDescent="0.35">
      <c r="A16" t="s">
        <v>69</v>
      </c>
      <c r="B16" s="5">
        <f>RF!B16</f>
        <v>5.23</v>
      </c>
      <c r="C16" s="5">
        <f>LR!B16</f>
        <v>4.7825090212404504</v>
      </c>
      <c r="D16" s="5">
        <f>Adaboost!B16</f>
        <v>5.1244444444444399</v>
      </c>
      <c r="E16" s="5">
        <f>XGBR!B16</f>
        <v>4.7266360000000001</v>
      </c>
      <c r="F16" s="5">
        <f>Huber!B16</f>
        <v>4.66299478688466</v>
      </c>
      <c r="G16" s="5">
        <f>BayesRidge!B16</f>
        <v>4.8952421981914096</v>
      </c>
      <c r="H16" s="5">
        <f>Elastic!B16</f>
        <v>5.07964255623149</v>
      </c>
      <c r="I16" s="5">
        <f>GBR!B16</f>
        <v>5.2082597401292698</v>
      </c>
      <c r="J16" s="6">
        <f t="shared" si="0"/>
        <v>4.9605654401724157</v>
      </c>
      <c r="K16">
        <f t="shared" si="1"/>
        <v>5.23</v>
      </c>
      <c r="L16">
        <f t="shared" si="2"/>
        <v>4.66299478688466</v>
      </c>
      <c r="AC16" s="6"/>
    </row>
    <row r="17" spans="1:29" ht="15" thickBot="1" x14ac:dyDescent="0.35">
      <c r="A17" t="s">
        <v>79</v>
      </c>
      <c r="B17" s="5">
        <f>RF!B17</f>
        <v>4.6500000000000004</v>
      </c>
      <c r="C17" s="5">
        <f>LR!B17</f>
        <v>5.0048361699020401</v>
      </c>
      <c r="D17" s="5">
        <f>Adaboost!B17</f>
        <v>4.5666666666666602</v>
      </c>
      <c r="E17" s="5">
        <f>XGBR!B17</f>
        <v>4.2583995000000003</v>
      </c>
      <c r="F17" s="5">
        <f>Huber!B17</f>
        <v>5.0083537731978804</v>
      </c>
      <c r="G17" s="5">
        <f>BayesRidge!B17</f>
        <v>4.8570824141160296</v>
      </c>
      <c r="H17" s="5">
        <f>Elastic!B17</f>
        <v>4.8640325953879797</v>
      </c>
      <c r="I17" s="5">
        <f>GBR!B17</f>
        <v>4.5510862699652499</v>
      </c>
      <c r="J17" s="6">
        <f t="shared" si="0"/>
        <v>4.7547321280347212</v>
      </c>
      <c r="K17">
        <f t="shared" si="1"/>
        <v>5.0321317630766504</v>
      </c>
      <c r="L17">
        <f t="shared" si="2"/>
        <v>4.2583995000000003</v>
      </c>
      <c r="AC17" s="6"/>
    </row>
    <row r="18" spans="1:29" ht="15" thickBot="1" x14ac:dyDescent="0.35">
      <c r="A18" t="s">
        <v>59</v>
      </c>
      <c r="B18" s="5">
        <f>RF!B18</f>
        <v>5.74</v>
      </c>
      <c r="C18" s="5">
        <f>LR!B18</f>
        <v>5.2583694652992596</v>
      </c>
      <c r="D18" s="5">
        <f>Adaboost!B18</f>
        <v>4.92356687898089</v>
      </c>
      <c r="E18" s="5">
        <f>XGBR!B18</f>
        <v>4.3061509999999998</v>
      </c>
      <c r="F18" s="5">
        <f>Huber!B18</f>
        <v>5.1569301469235098</v>
      </c>
      <c r="G18" s="5">
        <f>BayesRidge!B18</f>
        <v>5.2316367933543804</v>
      </c>
      <c r="H18" s="5">
        <f>Elastic!B18</f>
        <v>5.0598908912339002</v>
      </c>
      <c r="I18" s="5">
        <f>GBR!B18</f>
        <v>5.5920359518762499</v>
      </c>
      <c r="J18" s="6">
        <f t="shared" si="0"/>
        <v>5.1868313009828118</v>
      </c>
      <c r="K18">
        <f t="shared" si="1"/>
        <v>5.74</v>
      </c>
      <c r="L18">
        <f t="shared" si="2"/>
        <v>4.3061509999999998</v>
      </c>
      <c r="AC18" s="6"/>
    </row>
    <row r="19" spans="1:29" ht="15" thickBot="1" x14ac:dyDescent="0.35">
      <c r="A19" t="s">
        <v>55</v>
      </c>
      <c r="B19" s="5">
        <f>RF!B19</f>
        <v>8.4</v>
      </c>
      <c r="C19" s="5">
        <f>LR!B19</f>
        <v>3.9982746677532499</v>
      </c>
      <c r="D19" s="5">
        <f>Adaboost!B19</f>
        <v>5.7567567567567499</v>
      </c>
      <c r="E19" s="5">
        <f>XGBR!B19</f>
        <v>8.9002579999999991</v>
      </c>
      <c r="F19" s="5">
        <f>Huber!B19</f>
        <v>3.7972334492742301</v>
      </c>
      <c r="G19" s="5">
        <f>BayesRidge!B19</f>
        <v>4.0231978575500298</v>
      </c>
      <c r="H19" s="5">
        <f>Elastic!B19</f>
        <v>5.1681873012772099</v>
      </c>
      <c r="I19" s="5">
        <f>GBR!B19</f>
        <v>8.7838982099231195</v>
      </c>
      <c r="J19" s="6">
        <f t="shared" si="0"/>
        <v>5.8829876091507192</v>
      </c>
      <c r="K19">
        <f t="shared" si="1"/>
        <v>8.9002579999999991</v>
      </c>
      <c r="L19">
        <f t="shared" si="2"/>
        <v>3.7972334492742301</v>
      </c>
      <c r="AC19" s="6"/>
    </row>
    <row r="20" spans="1:29" ht="15" thickBot="1" x14ac:dyDescent="0.35">
      <c r="A20" t="s">
        <v>76</v>
      </c>
      <c r="B20" s="5">
        <f>RF!B20</f>
        <v>4.3</v>
      </c>
      <c r="C20" s="5">
        <f>LR!B20</f>
        <v>5.1020903039849497</v>
      </c>
      <c r="D20" s="5">
        <f>Adaboost!B20</f>
        <v>4.8592436974789903</v>
      </c>
      <c r="E20" s="5">
        <f>XGBR!B20</f>
        <v>3.8548460000000002</v>
      </c>
      <c r="F20" s="5">
        <f>Huber!B20</f>
        <v>5.0476426754914696</v>
      </c>
      <c r="G20" s="5">
        <f>BayesRidge!B20</f>
        <v>5.0718536371863197</v>
      </c>
      <c r="H20" s="5">
        <f>Elastic!B20</f>
        <v>5.0288988778572401</v>
      </c>
      <c r="I20" s="5">
        <f>GBR!B20</f>
        <v>4.1278722429336403</v>
      </c>
      <c r="J20" s="6">
        <f t="shared" si="0"/>
        <v>4.7333630529189223</v>
      </c>
      <c r="K20">
        <f t="shared" si="1"/>
        <v>5.2078200413377003</v>
      </c>
      <c r="L20">
        <f t="shared" si="2"/>
        <v>3.8548460000000002</v>
      </c>
      <c r="AC20" s="6"/>
    </row>
    <row r="21" spans="1:29" ht="15" thickBot="1" x14ac:dyDescent="0.35">
      <c r="A21" t="s">
        <v>71</v>
      </c>
      <c r="B21" s="5">
        <f>RF!B21</f>
        <v>5.85</v>
      </c>
      <c r="C21" s="5">
        <f>LR!B21</f>
        <v>5.66551300670295</v>
      </c>
      <c r="D21" s="5">
        <f>Adaboost!B21</f>
        <v>5.1841680129240704</v>
      </c>
      <c r="E21" s="5">
        <f>XGBR!B21</f>
        <v>6.5381809999999998</v>
      </c>
      <c r="F21" s="5">
        <f>Huber!B21</f>
        <v>5.5993446863546499</v>
      </c>
      <c r="G21" s="5">
        <f>BayesRidge!B21</f>
        <v>5.6618984299282804</v>
      </c>
      <c r="H21" s="5">
        <f>Elastic!B21</f>
        <v>5.2568497719584499</v>
      </c>
      <c r="I21" s="5">
        <f>GBR!B21</f>
        <v>5.3841766997512801</v>
      </c>
      <c r="J21" s="6">
        <f t="shared" si="0"/>
        <v>5.6546316430662573</v>
      </c>
      <c r="K21">
        <f t="shared" si="1"/>
        <v>6.5381809999999998</v>
      </c>
      <c r="L21">
        <f t="shared" si="2"/>
        <v>5.1841680129240704</v>
      </c>
      <c r="AC21" s="6"/>
    </row>
    <row r="22" spans="1:29" ht="15" thickBot="1" x14ac:dyDescent="0.35">
      <c r="A22" t="s">
        <v>84</v>
      </c>
      <c r="B22" s="5">
        <f>RF!B22</f>
        <v>3.77</v>
      </c>
      <c r="C22" s="5">
        <f>LR!B22</f>
        <v>2.0248022801454799</v>
      </c>
      <c r="D22" s="5">
        <f>Adaboost!B22</f>
        <v>4.3772241992882499</v>
      </c>
      <c r="E22" s="5">
        <f>XGBR!B22</f>
        <v>3.5763799999999999</v>
      </c>
      <c r="F22" s="5">
        <f>Huber!B22</f>
        <v>1.79446483551134</v>
      </c>
      <c r="G22" s="5">
        <f>BayesRidge!B22</f>
        <v>2.13334272737782</v>
      </c>
      <c r="H22" s="5">
        <f>Elastic!B22</f>
        <v>4.4772910660859804</v>
      </c>
      <c r="I22" s="5">
        <f>GBR!B22</f>
        <v>3.4576004521728301</v>
      </c>
      <c r="J22" s="6">
        <f t="shared" si="0"/>
        <v>3.0771928622004592</v>
      </c>
      <c r="K22">
        <f t="shared" si="1"/>
        <v>4.4772910660859804</v>
      </c>
      <c r="L22">
        <f t="shared" si="2"/>
        <v>1.79446483551134</v>
      </c>
      <c r="AC22" s="6"/>
    </row>
    <row r="23" spans="1:29" ht="15" thickBot="1" x14ac:dyDescent="0.35">
      <c r="A23" t="s">
        <v>61</v>
      </c>
      <c r="B23" s="5">
        <f>RF!B23</f>
        <v>5.67</v>
      </c>
      <c r="C23" s="5">
        <f>LR!B23</f>
        <v>5.64863060059466</v>
      </c>
      <c r="D23" s="5">
        <f>Adaboost!B23</f>
        <v>6.0865633074935399</v>
      </c>
      <c r="E23" s="5">
        <f>XGBR!B23</f>
        <v>5.9506610000000002</v>
      </c>
      <c r="F23" s="5">
        <f>Huber!B23</f>
        <v>5.5533009536561799</v>
      </c>
      <c r="G23" s="5">
        <f>BayesRidge!B23</f>
        <v>5.5859186139518799</v>
      </c>
      <c r="H23" s="5">
        <f>Elastic!B23</f>
        <v>5.0883734188187697</v>
      </c>
      <c r="I23" s="5">
        <f>GBR!B23</f>
        <v>5.1761864984463699</v>
      </c>
      <c r="J23" s="6">
        <f t="shared" si="0"/>
        <v>5.6113978808830085</v>
      </c>
      <c r="K23">
        <f t="shared" si="1"/>
        <v>6.0865633074935399</v>
      </c>
      <c r="L23">
        <f t="shared" si="2"/>
        <v>5.0883734188187697</v>
      </c>
      <c r="AC23" s="6"/>
    </row>
    <row r="24" spans="1:29" ht="15" thickBot="1" x14ac:dyDescent="0.35">
      <c r="A24" t="s">
        <v>86</v>
      </c>
      <c r="B24" s="5">
        <f>RF!B24</f>
        <v>3.6</v>
      </c>
      <c r="C24" s="5">
        <f>LR!B24</f>
        <v>4.4257188346293903</v>
      </c>
      <c r="D24" s="5">
        <f>Adaboost!B24</f>
        <v>5.03781512605042</v>
      </c>
      <c r="E24" s="5">
        <f>XGBR!B24</f>
        <v>3.8134458000000002</v>
      </c>
      <c r="F24" s="5">
        <f>Huber!B24</f>
        <v>4.3181355335859601</v>
      </c>
      <c r="G24" s="5">
        <f>BayesRidge!B24</f>
        <v>4.5099958850282897</v>
      </c>
      <c r="H24" s="5">
        <f>Elastic!B24</f>
        <v>4.8484707249090198</v>
      </c>
      <c r="I24" s="5">
        <f>GBR!B24</f>
        <v>4.4279376032993296</v>
      </c>
      <c r="J24" s="6">
        <f t="shared" si="0"/>
        <v>4.3897514420293611</v>
      </c>
      <c r="K24">
        <f t="shared" si="1"/>
        <v>5.03781512605042</v>
      </c>
      <c r="L24">
        <f t="shared" si="2"/>
        <v>3.6</v>
      </c>
      <c r="AC24" s="6"/>
    </row>
    <row r="25" spans="1:29" ht="15" thickBot="1" x14ac:dyDescent="0.35">
      <c r="A25" t="s">
        <v>77</v>
      </c>
      <c r="B25" s="5">
        <f>RF!B25</f>
        <v>5.89</v>
      </c>
      <c r="C25" s="5">
        <f>LR!B25</f>
        <v>5.0395786234467996</v>
      </c>
      <c r="D25" s="5">
        <f>Adaboost!B25</f>
        <v>5.0986842105263097</v>
      </c>
      <c r="E25" s="5">
        <f>XGBR!B25</f>
        <v>7.1430873999999998</v>
      </c>
      <c r="F25" s="5">
        <f>Huber!B25</f>
        <v>4.9453001304676096</v>
      </c>
      <c r="G25" s="5">
        <f>BayesRidge!B25</f>
        <v>5.00604713870068</v>
      </c>
      <c r="H25" s="5">
        <f>Elastic!B25</f>
        <v>4.9440001600245598</v>
      </c>
      <c r="I25" s="5">
        <f>GBR!B25</f>
        <v>5.2539391737127996</v>
      </c>
      <c r="J25" s="6">
        <f t="shared" si="0"/>
        <v>5.3890917182063971</v>
      </c>
      <c r="K25">
        <f t="shared" si="1"/>
        <v>7.1430873999999998</v>
      </c>
      <c r="L25">
        <f t="shared" si="2"/>
        <v>4.9440001600245598</v>
      </c>
      <c r="AC25" s="6"/>
    </row>
    <row r="26" spans="1:29" ht="15" thickBot="1" x14ac:dyDescent="0.35">
      <c r="A26" t="s">
        <v>78</v>
      </c>
      <c r="B26" s="5">
        <f>RF!B26</f>
        <v>5.59</v>
      </c>
      <c r="C26" s="5">
        <f>LR!B26</f>
        <v>3.6347894730797399</v>
      </c>
      <c r="D26" s="5">
        <f>Adaboost!B26</f>
        <v>4.8961038961038899</v>
      </c>
      <c r="E26" s="5">
        <f>XGBR!B26</f>
        <v>7.9319553000000003</v>
      </c>
      <c r="F26" s="5">
        <f>Huber!B26</f>
        <v>3.4917485083520399</v>
      </c>
      <c r="G26" s="5">
        <f>BayesRidge!B26</f>
        <v>3.6491409115960201</v>
      </c>
      <c r="H26" s="5">
        <f>Elastic!B26</f>
        <v>5.0119498707263297</v>
      </c>
      <c r="I26" s="5">
        <f>GBR!B26</f>
        <v>5.6932586378877899</v>
      </c>
      <c r="J26" s="6">
        <f t="shared" si="0"/>
        <v>4.8386438414431447</v>
      </c>
      <c r="K26">
        <f t="shared" si="1"/>
        <v>7.9319553000000003</v>
      </c>
      <c r="L26">
        <f t="shared" si="2"/>
        <v>3.4917485083520399</v>
      </c>
      <c r="AC26" s="6"/>
    </row>
    <row r="27" spans="1:29" ht="15" thickBot="1" x14ac:dyDescent="0.35">
      <c r="A27" t="s">
        <v>89</v>
      </c>
      <c r="B27" s="5">
        <f>RF!B27</f>
        <v>3.86</v>
      </c>
      <c r="C27" s="5">
        <f>LR!B27</f>
        <v>4.9733161693408601</v>
      </c>
      <c r="D27" s="5">
        <f>Adaboost!B27</f>
        <v>4.92356687898089</v>
      </c>
      <c r="E27" s="5">
        <f>XGBR!B27</f>
        <v>4.3701277000000003</v>
      </c>
      <c r="F27" s="5">
        <f>Huber!B27</f>
        <v>4.9462121211273198</v>
      </c>
      <c r="G27" s="5">
        <f>BayesRidge!B27</f>
        <v>4.89271361607135</v>
      </c>
      <c r="H27" s="5">
        <f>Elastic!B27</f>
        <v>4.91140165436284</v>
      </c>
      <c r="I27" s="5">
        <f>GBR!B27</f>
        <v>4.0569287686003097</v>
      </c>
      <c r="J27" s="6">
        <f t="shared" si="0"/>
        <v>4.6658996201444181</v>
      </c>
      <c r="K27">
        <f t="shared" si="1"/>
        <v>5.0588296728161897</v>
      </c>
      <c r="L27">
        <f t="shared" si="2"/>
        <v>3.86</v>
      </c>
      <c r="AC27" s="6"/>
    </row>
    <row r="28" spans="1:29" ht="15" thickBot="1" x14ac:dyDescent="0.35">
      <c r="A28" t="s">
        <v>87</v>
      </c>
      <c r="B28" s="5">
        <f>RF!B28</f>
        <v>5.4</v>
      </c>
      <c r="C28" s="5">
        <f>LR!B28</f>
        <v>4.7012550169918601</v>
      </c>
      <c r="D28" s="5">
        <f>Adaboost!B28</f>
        <v>5.4159544159544097</v>
      </c>
      <c r="E28" s="5">
        <f>XGBR!B28</f>
        <v>5.4571480000000001</v>
      </c>
      <c r="F28" s="5">
        <f>Huber!B28</f>
        <v>4.5926052227293601</v>
      </c>
      <c r="G28" s="5">
        <f>BayesRidge!B28</f>
        <v>4.8326068685096804</v>
      </c>
      <c r="H28" s="5">
        <f>Elastic!B28</f>
        <v>4.9986991333246698</v>
      </c>
      <c r="I28" s="5">
        <f>GBR!B28</f>
        <v>5.3827208026681603</v>
      </c>
      <c r="J28" s="6">
        <f t="shared" si="0"/>
        <v>5.0675887321570565</v>
      </c>
      <c r="K28">
        <f t="shared" si="1"/>
        <v>5.4571480000000001</v>
      </c>
      <c r="L28">
        <f t="shared" si="2"/>
        <v>4.5926052227293601</v>
      </c>
      <c r="AC28" s="6"/>
    </row>
    <row r="29" spans="1:29" ht="15" thickBot="1" x14ac:dyDescent="0.35">
      <c r="A29" t="s">
        <v>66</v>
      </c>
      <c r="B29" s="5">
        <f>RF!B29</f>
        <v>4.3</v>
      </c>
      <c r="C29" s="5">
        <f>LR!B29</f>
        <v>4.5481094691459498</v>
      </c>
      <c r="D29" s="5">
        <f>Adaboost!B29</f>
        <v>4.3772241992882499</v>
      </c>
      <c r="E29" s="5">
        <f>XGBR!B29</f>
        <v>2.9689925000000001</v>
      </c>
      <c r="F29" s="5">
        <f>Huber!B29</f>
        <v>4.5286389297660099</v>
      </c>
      <c r="G29" s="5">
        <f>BayesRidge!B29</f>
        <v>4.4819039448646203</v>
      </c>
      <c r="H29" s="5">
        <f>Elastic!B29</f>
        <v>4.8423591210979202</v>
      </c>
      <c r="I29" s="5">
        <f>GBR!B29</f>
        <v>3.8997343194176</v>
      </c>
      <c r="J29" s="6">
        <f t="shared" si="0"/>
        <v>4.2817224099324802</v>
      </c>
      <c r="K29">
        <f t="shared" si="1"/>
        <v>4.8423591210979202</v>
      </c>
      <c r="L29">
        <f t="shared" si="2"/>
        <v>2.9689925000000001</v>
      </c>
      <c r="AC29" s="6"/>
    </row>
    <row r="30" spans="1:29" ht="15" thickBot="1" x14ac:dyDescent="0.35">
      <c r="A30" t="s">
        <v>75</v>
      </c>
      <c r="B30" s="5">
        <f>RF!B30</f>
        <v>4.37</v>
      </c>
      <c r="C30" s="5">
        <f>LR!B30</f>
        <v>4.3840666877802397</v>
      </c>
      <c r="D30" s="5">
        <f>Adaboost!B30</f>
        <v>4.4027777777777697</v>
      </c>
      <c r="E30" s="5">
        <f>XGBR!B30</f>
        <v>6.575831</v>
      </c>
      <c r="F30" s="5">
        <f>Huber!B30</f>
        <v>4.3080006567202203</v>
      </c>
      <c r="G30" s="5">
        <f>BayesRidge!B30</f>
        <v>4.4400131859715604</v>
      </c>
      <c r="H30" s="5">
        <f>Elastic!B30</f>
        <v>4.8143418542926097</v>
      </c>
      <c r="I30" s="5">
        <f>GBR!B30</f>
        <v>4.6871172189339703</v>
      </c>
      <c r="J30" s="6">
        <f t="shared" si="0"/>
        <v>4.7170075294163807</v>
      </c>
      <c r="K30">
        <f t="shared" si="1"/>
        <v>6.575831</v>
      </c>
      <c r="L30">
        <f t="shared" si="2"/>
        <v>4.3080006567202203</v>
      </c>
      <c r="AC30" s="6"/>
    </row>
    <row r="31" spans="1:29" ht="15" thickBot="1" x14ac:dyDescent="0.35">
      <c r="A31" t="s">
        <v>74</v>
      </c>
      <c r="B31" s="5">
        <f>RF!B31</f>
        <v>4.8</v>
      </c>
      <c r="C31" s="5">
        <f>LR!B31</f>
        <v>4.8609496624282302</v>
      </c>
      <c r="D31" s="5">
        <f>Adaboost!B31</f>
        <v>4.8592436974789903</v>
      </c>
      <c r="E31" s="5">
        <f>XGBR!B31</f>
        <v>6.7174889999999996</v>
      </c>
      <c r="F31" s="5">
        <f>Huber!B31</f>
        <v>4.7845681756860197</v>
      </c>
      <c r="G31" s="5">
        <f>BayesRidge!B31</f>
        <v>4.8248817281374397</v>
      </c>
      <c r="H31" s="5">
        <f>Elastic!B31</f>
        <v>4.8464232373298897</v>
      </c>
      <c r="I31" s="5">
        <f>GBR!B31</f>
        <v>4.1929900050945301</v>
      </c>
      <c r="J31" s="6">
        <f t="shared" si="0"/>
        <v>4.9775508974860605</v>
      </c>
      <c r="K31">
        <f t="shared" si="1"/>
        <v>6.7174889999999996</v>
      </c>
      <c r="L31">
        <f t="shared" si="2"/>
        <v>4.1929900050945301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36</v>
      </c>
      <c r="E36" s="7" t="s">
        <v>20</v>
      </c>
      <c r="F36" s="7" t="s">
        <v>19</v>
      </c>
      <c r="G36" s="7" t="s">
        <v>35</v>
      </c>
      <c r="H36" s="7" t="s">
        <v>15</v>
      </c>
      <c r="I36" s="7" t="s">
        <v>14</v>
      </c>
      <c r="J36" s="7" t="s">
        <v>34</v>
      </c>
      <c r="K36" s="7" t="s">
        <v>33</v>
      </c>
      <c r="L36" s="7" t="s">
        <v>17</v>
      </c>
      <c r="M36" s="7" t="s">
        <v>18</v>
      </c>
      <c r="N36" s="7" t="s">
        <v>32</v>
      </c>
      <c r="O36" s="7" t="s">
        <v>31</v>
      </c>
      <c r="P36" s="7" t="s">
        <v>30</v>
      </c>
      <c r="Q36" s="7" t="s">
        <v>6</v>
      </c>
      <c r="T36"/>
      <c r="AC36" s="6"/>
    </row>
    <row r="37" spans="1:29" ht="15" thickBot="1" x14ac:dyDescent="0.35">
      <c r="A37" t="str">
        <f>A2</f>
        <v>Jose Urena</v>
      </c>
      <c r="B37" s="5">
        <f>Neural!B2</f>
        <v>3.6683820472892998</v>
      </c>
      <c r="D37" s="7">
        <v>1</v>
      </c>
      <c r="E37" s="7" t="s">
        <v>92</v>
      </c>
      <c r="F37" s="7" t="s">
        <v>26</v>
      </c>
      <c r="G37" s="7">
        <v>4.8048993371213511</v>
      </c>
      <c r="H37" s="7">
        <v>6.9573606999999997</v>
      </c>
      <c r="I37" s="7">
        <v>3.4496502160521998</v>
      </c>
      <c r="J37" s="9">
        <v>2.5</v>
      </c>
      <c r="K37" s="9">
        <f t="shared" ref="K37:K66" si="5">G37-J37</f>
        <v>2.3048993371213511</v>
      </c>
      <c r="L37" s="9" t="str">
        <f t="shared" ref="L37:L66" si="6">IF(K37 &lt; 0, "Under", "Over")</f>
        <v>Over</v>
      </c>
      <c r="M37" s="10">
        <f t="shared" ref="M37:M66" si="7">IF(L37="Over", IF(AND(G37&gt;J37, H37&gt;J37, I37&gt;J37), 1, IF(OR(AND(G37&gt;J37, H37&gt;J37), AND(G37&gt;J37, I37&gt;J37), AND(G37&gt;J37, I37&gt;J37)), 2/3, IF(OR(AND(G37&gt;J37, H37&lt;=J37), AND(G37&gt;J37, I37&lt;=J37), AND(H37&gt;J37, I37&lt;=J37), AND(G37&lt;=J37, H37&gt;J37), AND(G37&lt;=J37, I37&gt;J37), AND(H37&lt;=J37, I37&gt;J37)), 1/3, 0))), IF(AND(G37&lt;J37, H37&lt;J37, I37&lt;J37), 1, IF(OR(AND(G37&lt;J37, H37&lt;J37), AND(G37&lt;J37, I37&lt;J37), AND(G37&lt;J37, I37&lt;J37)), 2/3, IF(OR(AND(G37&lt;J37, H37&gt;=J37), AND(G37&lt;J37, I37&gt;=J37), AND(H37&lt;J37, I37&gt;=J37), AND(G37&gt;=J37, H37&lt;J37), AND(G37&gt;=J37, I37&lt;J37), AND(H37&gt;=J37, I37&lt;J37)), 1/3, 0))))</f>
        <v>1</v>
      </c>
      <c r="N37" s="9">
        <f t="shared" ref="N37:N66" si="8">IF(OR(K37&gt;1.5,K37&lt;-1.5),5,
IF(OR(AND(K37&lt;=1.5,K37&gt;=1),AND(K37&gt;=-1.5,K37&lt;=-1)),4,
IF(OR(AND(K37&lt;=1,K37&gt;=0.75),AND(K37&gt;=-1,K37&lt;=-0.75)),3,
IF(OR(AND(K37&lt;=0.75,K37&gt;=0.5),AND(K37&gt;=-0.75,K37&lt;=-0.5)),2,
IF(OR(K37&lt;=0.5,K37&gt;=-0.5),1,"")
)
)
))</f>
        <v>5</v>
      </c>
      <c r="O37" s="9">
        <f t="shared" ref="O37:O66" si="9">IF(M37=1,5,IF(M37=2/3,3,IF(M37=1/3,1,0)))</f>
        <v>5</v>
      </c>
      <c r="P37" s="9">
        <f t="shared" ref="P37:P66" si="10">SUM(N37:O37)</f>
        <v>10</v>
      </c>
      <c r="Q37" s="9">
        <v>2</v>
      </c>
      <c r="T37"/>
      <c r="AC37" s="6"/>
    </row>
    <row r="38" spans="1:29" ht="15" thickBot="1" x14ac:dyDescent="0.35">
      <c r="A38" t="str">
        <f>A3</f>
        <v>Ross Stripling</v>
      </c>
      <c r="B38" s="5">
        <f>Neural!B3</f>
        <v>5.0628922028026597</v>
      </c>
      <c r="D38" s="7">
        <v>2</v>
      </c>
      <c r="E38" s="7" t="s">
        <v>81</v>
      </c>
      <c r="F38" s="7" t="s">
        <v>45</v>
      </c>
      <c r="G38" s="7">
        <v>4.8929448269324682</v>
      </c>
      <c r="H38" s="7">
        <v>5.7166666666666597</v>
      </c>
      <c r="I38" s="7">
        <v>4.3160151999999998</v>
      </c>
      <c r="J38" s="9">
        <v>3.5</v>
      </c>
      <c r="K38" s="9">
        <f t="shared" si="5"/>
        <v>1.3929448269324682</v>
      </c>
      <c r="L38" s="9" t="str">
        <f t="shared" si="6"/>
        <v>Over</v>
      </c>
      <c r="M38" s="10">
        <f t="shared" si="7"/>
        <v>1</v>
      </c>
      <c r="N38" s="9">
        <f t="shared" si="8"/>
        <v>4</v>
      </c>
      <c r="O38" s="9">
        <f t="shared" si="9"/>
        <v>5</v>
      </c>
      <c r="P38" s="9">
        <f t="shared" si="10"/>
        <v>9</v>
      </c>
      <c r="Q38" s="9">
        <v>2</v>
      </c>
      <c r="T38"/>
      <c r="AC38" s="6"/>
    </row>
    <row r="39" spans="1:29" ht="15" thickBot="1" x14ac:dyDescent="0.35">
      <c r="A39" t="str">
        <f>A4</f>
        <v>Kenta Maeda</v>
      </c>
      <c r="B39" s="5">
        <f>Neural!B4</f>
        <v>4.5839554453054401</v>
      </c>
      <c r="D39" s="7">
        <v>3</v>
      </c>
      <c r="E39" s="7" t="s">
        <v>68</v>
      </c>
      <c r="F39" s="7" t="s">
        <v>40</v>
      </c>
      <c r="G39" s="7">
        <v>4.3178996259360209</v>
      </c>
      <c r="H39" s="7">
        <v>4.7648047953753698</v>
      </c>
      <c r="I39" s="7">
        <v>3.76</v>
      </c>
      <c r="J39" s="9">
        <v>3.5</v>
      </c>
      <c r="K39" s="9">
        <f t="shared" si="5"/>
        <v>0.81789962593602095</v>
      </c>
      <c r="L39" s="9" t="str">
        <f t="shared" si="6"/>
        <v>Over</v>
      </c>
      <c r="M39" s="10">
        <f t="shared" si="7"/>
        <v>1</v>
      </c>
      <c r="N39" s="9">
        <f t="shared" si="8"/>
        <v>3</v>
      </c>
      <c r="O39" s="9">
        <f t="shared" si="9"/>
        <v>5</v>
      </c>
      <c r="P39" s="9">
        <f t="shared" si="10"/>
        <v>8</v>
      </c>
      <c r="Q39" s="9">
        <v>1</v>
      </c>
      <c r="T39"/>
      <c r="AC39" s="6"/>
    </row>
    <row r="40" spans="1:29" ht="15" thickBot="1" x14ac:dyDescent="0.35">
      <c r="A40" t="str">
        <f>A5</f>
        <v>Logan Allen</v>
      </c>
      <c r="B40" s="5">
        <f>Neural!B5</f>
        <v>4.98908245791658</v>
      </c>
      <c r="D40" s="7">
        <v>4</v>
      </c>
      <c r="E40" s="7" t="s">
        <v>65</v>
      </c>
      <c r="F40" s="7" t="s">
        <v>24</v>
      </c>
      <c r="G40" s="7">
        <v>4.7797928098896678</v>
      </c>
      <c r="H40" s="7">
        <v>4.98908245791658</v>
      </c>
      <c r="I40" s="7">
        <v>4.4947916666666599</v>
      </c>
      <c r="J40" s="9">
        <v>4.5</v>
      </c>
      <c r="K40" s="9">
        <f t="shared" si="5"/>
        <v>0.27979280988966782</v>
      </c>
      <c r="L40" s="9" t="str">
        <f t="shared" si="6"/>
        <v>Over</v>
      </c>
      <c r="M40" s="10">
        <f t="shared" si="7"/>
        <v>0.66666666666666663</v>
      </c>
      <c r="N40" s="9">
        <f t="shared" si="8"/>
        <v>1</v>
      </c>
      <c r="O40" s="9">
        <f t="shared" si="9"/>
        <v>3</v>
      </c>
      <c r="P40" s="9">
        <f t="shared" si="10"/>
        <v>4</v>
      </c>
      <c r="Q40" s="9">
        <v>2</v>
      </c>
      <c r="T40"/>
      <c r="AC40" s="6"/>
    </row>
    <row r="41" spans="1:29" ht="15" thickBot="1" x14ac:dyDescent="0.35">
      <c r="A41" t="str">
        <f>A6</f>
        <v>Patrick Sandoval</v>
      </c>
      <c r="B41" s="5">
        <f>Neural!B6</f>
        <v>4.0157395762931802</v>
      </c>
      <c r="D41" s="7">
        <v>5</v>
      </c>
      <c r="E41" s="7" t="s">
        <v>73</v>
      </c>
      <c r="F41" s="7" t="s">
        <v>47</v>
      </c>
      <c r="G41" s="7">
        <v>4.7192022093016339</v>
      </c>
      <c r="H41" s="7">
        <v>6.9545292999999999</v>
      </c>
      <c r="I41" s="7">
        <v>3.9101395157205201</v>
      </c>
      <c r="J41" s="11">
        <v>4.5</v>
      </c>
      <c r="K41" s="11">
        <f t="shared" si="5"/>
        <v>0.21920220930163392</v>
      </c>
      <c r="L41" s="11" t="str">
        <f t="shared" si="6"/>
        <v>Over</v>
      </c>
      <c r="M41" s="12">
        <f t="shared" si="7"/>
        <v>0.66666666666666663</v>
      </c>
      <c r="N41" s="11">
        <f t="shared" si="8"/>
        <v>1</v>
      </c>
      <c r="O41" s="11">
        <f t="shared" si="9"/>
        <v>3</v>
      </c>
      <c r="P41" s="11">
        <f t="shared" si="10"/>
        <v>4</v>
      </c>
      <c r="Q41" s="11">
        <v>7</v>
      </c>
      <c r="T41"/>
      <c r="AC41" s="6"/>
    </row>
    <row r="42" spans="1:29" ht="15" thickBot="1" x14ac:dyDescent="0.35">
      <c r="A42" t="str">
        <f>A8</f>
        <v>Zac Gallen</v>
      </c>
      <c r="B42" s="5">
        <f>Neural!B8</f>
        <v>4.8685376942734599</v>
      </c>
      <c r="D42" s="7">
        <v>6</v>
      </c>
      <c r="E42" s="7" t="s">
        <v>83</v>
      </c>
      <c r="F42" s="7" t="s">
        <v>44</v>
      </c>
      <c r="G42" s="7">
        <v>5.1035571028274846</v>
      </c>
      <c r="H42" s="7">
        <v>5.58</v>
      </c>
      <c r="I42" s="7">
        <v>4.8423442999999997</v>
      </c>
      <c r="J42" s="9">
        <v>4.5</v>
      </c>
      <c r="K42" s="9">
        <f t="shared" si="5"/>
        <v>0.60355710282748465</v>
      </c>
      <c r="L42" s="9" t="str">
        <f t="shared" si="6"/>
        <v>Over</v>
      </c>
      <c r="M42" s="10">
        <f t="shared" si="7"/>
        <v>1</v>
      </c>
      <c r="N42" s="9">
        <f t="shared" si="8"/>
        <v>2</v>
      </c>
      <c r="O42" s="9">
        <f t="shared" si="9"/>
        <v>5</v>
      </c>
      <c r="P42" s="9">
        <f t="shared" si="10"/>
        <v>7</v>
      </c>
      <c r="Q42" s="9">
        <v>1</v>
      </c>
      <c r="T42"/>
      <c r="AC42" s="6"/>
    </row>
    <row r="43" spans="1:29" ht="15" thickBot="1" x14ac:dyDescent="0.35">
      <c r="A43" t="str">
        <f>A7</f>
        <v>Quinn Priester</v>
      </c>
      <c r="B43" s="5">
        <f>Neural!B7</f>
        <v>5.2188108763593597</v>
      </c>
      <c r="D43" s="7">
        <v>7</v>
      </c>
      <c r="E43" s="7" t="s">
        <v>53</v>
      </c>
      <c r="F43" s="7" t="s">
        <v>54</v>
      </c>
      <c r="G43" s="7">
        <v>5.3074510755150577</v>
      </c>
      <c r="H43" s="7">
        <v>6.3775826000000002</v>
      </c>
      <c r="I43" s="7">
        <v>4.4548382806397298</v>
      </c>
      <c r="J43" s="11">
        <v>5.5</v>
      </c>
      <c r="K43" s="11">
        <f t="shared" si="5"/>
        <v>-0.19254892448494232</v>
      </c>
      <c r="L43" s="11" t="str">
        <f t="shared" si="6"/>
        <v>Under</v>
      </c>
      <c r="M43" s="12">
        <f t="shared" si="7"/>
        <v>0.66666666666666663</v>
      </c>
      <c r="N43" s="11">
        <f t="shared" si="8"/>
        <v>1</v>
      </c>
      <c r="O43" s="11">
        <f t="shared" si="9"/>
        <v>3</v>
      </c>
      <c r="P43" s="11">
        <f t="shared" si="10"/>
        <v>4</v>
      </c>
      <c r="Q43" s="11">
        <v>6</v>
      </c>
      <c r="T43"/>
      <c r="AC43" s="6"/>
    </row>
    <row r="44" spans="1:29" ht="15" thickBot="1" x14ac:dyDescent="0.35">
      <c r="A44" t="str">
        <f t="shared" ref="A44:A70" si="11">A9</f>
        <v>Frankie Montas</v>
      </c>
      <c r="B44" s="5">
        <f>Neural!B9</f>
        <v>3.9313566735880099</v>
      </c>
      <c r="D44" s="7">
        <v>8</v>
      </c>
      <c r="E44" s="7" t="s">
        <v>63</v>
      </c>
      <c r="F44" s="7" t="s">
        <v>64</v>
      </c>
      <c r="G44" s="7">
        <v>3.866884725132004</v>
      </c>
      <c r="H44" s="7">
        <v>4.5125441482145501</v>
      </c>
      <c r="I44" s="7">
        <v>3.5038167938931299</v>
      </c>
      <c r="J44" s="11">
        <v>3.5</v>
      </c>
      <c r="K44" s="11">
        <f t="shared" si="5"/>
        <v>0.36688472513200399</v>
      </c>
      <c r="L44" s="11" t="str">
        <f t="shared" si="6"/>
        <v>Over</v>
      </c>
      <c r="M44" s="12">
        <f t="shared" si="7"/>
        <v>1</v>
      </c>
      <c r="N44" s="11">
        <f t="shared" si="8"/>
        <v>1</v>
      </c>
      <c r="O44" s="11">
        <f t="shared" si="9"/>
        <v>5</v>
      </c>
      <c r="P44" s="11">
        <f t="shared" si="10"/>
        <v>6</v>
      </c>
      <c r="Q44" s="11">
        <v>7</v>
      </c>
      <c r="T44"/>
      <c r="AC44" s="6"/>
    </row>
    <row r="45" spans="1:29" ht="15" thickBot="1" x14ac:dyDescent="0.35">
      <c r="A45" t="str">
        <f t="shared" si="11"/>
        <v>Jose Berrios</v>
      </c>
      <c r="B45" s="5">
        <f>Neural!B10</f>
        <v>4.0877908319354104</v>
      </c>
      <c r="D45" s="7">
        <v>9</v>
      </c>
      <c r="E45" s="7" t="s">
        <v>93</v>
      </c>
      <c r="F45" s="7" t="s">
        <v>94</v>
      </c>
      <c r="G45" s="7">
        <v>5.4214490601500502</v>
      </c>
      <c r="H45" s="7">
        <v>8.73057919997356</v>
      </c>
      <c r="I45" s="7">
        <v>3.6865632167071301</v>
      </c>
      <c r="J45" s="9">
        <v>5.5</v>
      </c>
      <c r="K45" s="9">
        <f t="shared" si="5"/>
        <v>-7.8550939849949764E-2</v>
      </c>
      <c r="L45" s="9" t="str">
        <f t="shared" si="6"/>
        <v>Under</v>
      </c>
      <c r="M45" s="10">
        <f t="shared" si="7"/>
        <v>0.66666666666666663</v>
      </c>
      <c r="N45" s="9">
        <f t="shared" si="8"/>
        <v>1</v>
      </c>
      <c r="O45" s="9">
        <f t="shared" si="9"/>
        <v>3</v>
      </c>
      <c r="P45" s="9">
        <f t="shared" si="10"/>
        <v>4</v>
      </c>
      <c r="Q45" s="9">
        <v>7</v>
      </c>
      <c r="T45"/>
      <c r="AC45" s="6"/>
    </row>
    <row r="46" spans="1:29" ht="15" thickBot="1" x14ac:dyDescent="0.35">
      <c r="A46" t="str">
        <f t="shared" si="11"/>
        <v>Cristopher Sanchez</v>
      </c>
      <c r="B46" s="5">
        <f>Neural!B11</f>
        <v>3.01029460831499</v>
      </c>
      <c r="D46" s="7">
        <v>10</v>
      </c>
      <c r="E46" s="7" t="s">
        <v>82</v>
      </c>
      <c r="F46" s="7" t="s">
        <v>46</v>
      </c>
      <c r="G46" s="7">
        <v>3.6775685371189417</v>
      </c>
      <c r="H46" s="7">
        <v>4.8308029798723098</v>
      </c>
      <c r="I46" s="7">
        <v>2.71996412623175</v>
      </c>
      <c r="J46" s="11">
        <v>3.5</v>
      </c>
      <c r="K46" s="11">
        <f t="shared" si="5"/>
        <v>0.17756853711894172</v>
      </c>
      <c r="L46" s="11" t="str">
        <f t="shared" si="6"/>
        <v>Over</v>
      </c>
      <c r="M46" s="12">
        <f t="shared" si="7"/>
        <v>0.66666666666666663</v>
      </c>
      <c r="N46" s="11">
        <f t="shared" si="8"/>
        <v>1</v>
      </c>
      <c r="O46" s="11">
        <f t="shared" si="9"/>
        <v>3</v>
      </c>
      <c r="P46" s="11">
        <f t="shared" si="10"/>
        <v>4</v>
      </c>
      <c r="Q46" s="11">
        <v>5</v>
      </c>
      <c r="T46"/>
      <c r="AC46" s="6"/>
    </row>
    <row r="47" spans="1:29" ht="15" thickBot="1" x14ac:dyDescent="0.35">
      <c r="A47" t="str">
        <f t="shared" si="11"/>
        <v>Corbin Burnes</v>
      </c>
      <c r="B47" s="5">
        <f>Neural!B12</f>
        <v>5.6840438975669301</v>
      </c>
      <c r="D47" s="7">
        <v>11</v>
      </c>
      <c r="E47" s="7" t="s">
        <v>57</v>
      </c>
      <c r="F47" s="7" t="s">
        <v>58</v>
      </c>
      <c r="G47" s="7">
        <v>5.5754040513930079</v>
      </c>
      <c r="H47" s="7">
        <v>6.19373332183127</v>
      </c>
      <c r="I47" s="7">
        <v>5.1063789112988998</v>
      </c>
      <c r="J47" s="11">
        <v>4.5</v>
      </c>
      <c r="K47" s="11">
        <f t="shared" si="5"/>
        <v>1.0754040513930079</v>
      </c>
      <c r="L47" s="11" t="str">
        <f t="shared" si="6"/>
        <v>Over</v>
      </c>
      <c r="M47" s="12">
        <f t="shared" si="7"/>
        <v>1</v>
      </c>
      <c r="N47" s="11">
        <f t="shared" si="8"/>
        <v>4</v>
      </c>
      <c r="O47" s="11">
        <f t="shared" si="9"/>
        <v>5</v>
      </c>
      <c r="P47" s="11">
        <f t="shared" si="10"/>
        <v>9</v>
      </c>
      <c r="Q47" s="11">
        <v>6</v>
      </c>
      <c r="T47"/>
      <c r="AC47" s="6"/>
    </row>
    <row r="48" spans="1:29" ht="15" thickBot="1" x14ac:dyDescent="0.35">
      <c r="A48" t="str">
        <f t="shared" si="11"/>
        <v>Trevor Williams</v>
      </c>
      <c r="B48" s="5">
        <f>Neural!B13</f>
        <v>4.7043161799344402</v>
      </c>
      <c r="D48" s="7">
        <v>12</v>
      </c>
      <c r="E48" s="7" t="s">
        <v>95</v>
      </c>
      <c r="F48" s="7" t="s">
        <v>97</v>
      </c>
      <c r="G48" s="7">
        <v>4.7124214993796611</v>
      </c>
      <c r="H48" s="7">
        <v>5.26</v>
      </c>
      <c r="I48" s="7">
        <v>4.36728318251836</v>
      </c>
      <c r="J48" s="11">
        <v>3.5</v>
      </c>
      <c r="K48" s="11">
        <f t="shared" si="5"/>
        <v>1.2124214993796611</v>
      </c>
      <c r="L48" s="11" t="str">
        <f t="shared" si="6"/>
        <v>Over</v>
      </c>
      <c r="M48" s="12">
        <f t="shared" si="7"/>
        <v>1</v>
      </c>
      <c r="N48" s="11">
        <f t="shared" si="8"/>
        <v>4</v>
      </c>
      <c r="O48" s="11">
        <f t="shared" si="9"/>
        <v>5</v>
      </c>
      <c r="P48" s="11">
        <f t="shared" si="10"/>
        <v>9</v>
      </c>
      <c r="Q48" s="11">
        <v>8</v>
      </c>
      <c r="T48"/>
      <c r="AC48" s="6"/>
    </row>
    <row r="49" spans="1:29" ht="15" thickBot="1" x14ac:dyDescent="0.35">
      <c r="A49" t="str">
        <f t="shared" si="11"/>
        <v>Michael Soroka</v>
      </c>
      <c r="B49" s="5">
        <f>Neural!B14</f>
        <v>4.2513515465210796</v>
      </c>
      <c r="D49" s="7">
        <v>13</v>
      </c>
      <c r="E49" s="7" t="s">
        <v>62</v>
      </c>
      <c r="F49" s="7" t="s">
        <v>41</v>
      </c>
      <c r="G49" s="7">
        <v>4.1109316118266062</v>
      </c>
      <c r="H49" s="7">
        <v>4.7412968543412202</v>
      </c>
      <c r="I49" s="7">
        <v>3.2093533999999999</v>
      </c>
      <c r="J49" s="9">
        <v>3.5</v>
      </c>
      <c r="K49" s="9">
        <f t="shared" si="5"/>
        <v>0.61093161182660616</v>
      </c>
      <c r="L49" s="9" t="str">
        <f t="shared" si="6"/>
        <v>Over</v>
      </c>
      <c r="M49" s="10">
        <f t="shared" si="7"/>
        <v>0.66666666666666663</v>
      </c>
      <c r="N49" s="9">
        <f t="shared" si="8"/>
        <v>2</v>
      </c>
      <c r="O49" s="9">
        <f t="shared" si="9"/>
        <v>3</v>
      </c>
      <c r="P49" s="9">
        <f t="shared" si="10"/>
        <v>5</v>
      </c>
      <c r="Q49" s="9">
        <v>4</v>
      </c>
      <c r="T49"/>
      <c r="AC49" s="6"/>
    </row>
    <row r="50" spans="1:29" ht="15" thickBot="1" x14ac:dyDescent="0.35">
      <c r="A50" t="str">
        <f t="shared" si="11"/>
        <v>Zach Eflin</v>
      </c>
      <c r="B50" s="5">
        <f>Neural!B15</f>
        <v>5.6485559475523504</v>
      </c>
      <c r="D50" s="7">
        <v>14</v>
      </c>
      <c r="E50" s="7" t="s">
        <v>90</v>
      </c>
      <c r="F50" s="7" t="s">
        <v>49</v>
      </c>
      <c r="G50" s="7">
        <v>5.3895673588266479</v>
      </c>
      <c r="H50" s="7">
        <v>5.8325281803542603</v>
      </c>
      <c r="I50" s="7">
        <v>4.6623406000000003</v>
      </c>
      <c r="J50" s="11">
        <v>5.5</v>
      </c>
      <c r="K50" s="11">
        <f t="shared" si="5"/>
        <v>-0.11043264117335205</v>
      </c>
      <c r="L50" s="11" t="str">
        <f t="shared" si="6"/>
        <v>Under</v>
      </c>
      <c r="M50" s="12">
        <f t="shared" si="7"/>
        <v>0.66666666666666663</v>
      </c>
      <c r="N50" s="11">
        <f t="shared" si="8"/>
        <v>1</v>
      </c>
      <c r="O50" s="11">
        <f t="shared" si="9"/>
        <v>3</v>
      </c>
      <c r="P50" s="11">
        <f t="shared" si="10"/>
        <v>4</v>
      </c>
      <c r="Q50" s="11">
        <v>3</v>
      </c>
      <c r="T50"/>
      <c r="AC50" s="6"/>
    </row>
    <row r="51" spans="1:29" ht="15" thickBot="1" x14ac:dyDescent="0.35">
      <c r="A51" t="str">
        <f t="shared" si="11"/>
        <v>Justin Verlander</v>
      </c>
      <c r="B51" s="5">
        <f>Neural!B16</f>
        <v>4.9353602144300197</v>
      </c>
      <c r="D51" s="7">
        <v>15</v>
      </c>
      <c r="E51" s="7" t="s">
        <v>69</v>
      </c>
      <c r="F51" s="7" t="s">
        <v>70</v>
      </c>
      <c r="G51" s="7">
        <v>4.9605654401724157</v>
      </c>
      <c r="H51" s="7">
        <v>5.23</v>
      </c>
      <c r="I51" s="7">
        <v>4.66299478688466</v>
      </c>
      <c r="J51" s="9">
        <v>4.5</v>
      </c>
      <c r="K51" s="9">
        <f t="shared" si="5"/>
        <v>0.46056544017241574</v>
      </c>
      <c r="L51" s="9" t="str">
        <f t="shared" si="6"/>
        <v>Over</v>
      </c>
      <c r="M51" s="10">
        <f t="shared" si="7"/>
        <v>1</v>
      </c>
      <c r="N51" s="9">
        <f t="shared" si="8"/>
        <v>1</v>
      </c>
      <c r="O51" s="9">
        <f t="shared" si="9"/>
        <v>5</v>
      </c>
      <c r="P51" s="9">
        <f t="shared" si="10"/>
        <v>6</v>
      </c>
      <c r="Q51" s="9">
        <v>2</v>
      </c>
      <c r="T51"/>
      <c r="AC51" s="6"/>
    </row>
    <row r="52" spans="1:29" ht="15" thickBot="1" x14ac:dyDescent="0.35">
      <c r="A52" t="str">
        <f t="shared" si="11"/>
        <v>Luis Gil</v>
      </c>
      <c r="B52" s="5">
        <f>Neural!B17</f>
        <v>5.0321317630766504</v>
      </c>
      <c r="D52" s="7">
        <v>16</v>
      </c>
      <c r="E52" s="7" t="s">
        <v>79</v>
      </c>
      <c r="F52" s="7" t="s">
        <v>80</v>
      </c>
      <c r="G52" s="7">
        <v>4.7547321280347212</v>
      </c>
      <c r="H52" s="7">
        <v>5.0321317630766504</v>
      </c>
      <c r="I52" s="7">
        <v>4.2583995000000003</v>
      </c>
      <c r="J52" s="11">
        <v>5.5</v>
      </c>
      <c r="K52" s="11">
        <f t="shared" si="5"/>
        <v>-0.74526787196527877</v>
      </c>
      <c r="L52" s="11" t="str">
        <f t="shared" si="6"/>
        <v>Under</v>
      </c>
      <c r="M52" s="12">
        <f t="shared" si="7"/>
        <v>1</v>
      </c>
      <c r="N52" s="11">
        <f t="shared" si="8"/>
        <v>2</v>
      </c>
      <c r="O52" s="11">
        <f t="shared" si="9"/>
        <v>5</v>
      </c>
      <c r="P52" s="11">
        <f t="shared" si="10"/>
        <v>7</v>
      </c>
      <c r="Q52" s="11">
        <v>5</v>
      </c>
      <c r="T52"/>
      <c r="AC52" s="6"/>
    </row>
    <row r="53" spans="1:29" ht="15" thickBot="1" x14ac:dyDescent="0.35">
      <c r="A53" t="str">
        <f t="shared" si="11"/>
        <v>Kutter Crawford</v>
      </c>
      <c r="B53" s="5">
        <f>Neural!B18</f>
        <v>5.4129005811771203</v>
      </c>
      <c r="D53" s="7">
        <v>17</v>
      </c>
      <c r="E53" s="7" t="s">
        <v>59</v>
      </c>
      <c r="F53" s="7" t="s">
        <v>60</v>
      </c>
      <c r="G53" s="7">
        <v>5.1868313009828118</v>
      </c>
      <c r="H53" s="7">
        <v>5.74</v>
      </c>
      <c r="I53" s="7">
        <v>4.3061509999999998</v>
      </c>
      <c r="J53" s="11">
        <v>4.5</v>
      </c>
      <c r="K53" s="11">
        <f t="shared" si="5"/>
        <v>0.68683130098281175</v>
      </c>
      <c r="L53" s="11" t="str">
        <f t="shared" si="6"/>
        <v>Over</v>
      </c>
      <c r="M53" s="12">
        <f t="shared" si="7"/>
        <v>0.66666666666666663</v>
      </c>
      <c r="N53" s="11">
        <f t="shared" si="8"/>
        <v>2</v>
      </c>
      <c r="O53" s="11">
        <f t="shared" si="9"/>
        <v>3</v>
      </c>
      <c r="P53" s="11">
        <f t="shared" si="10"/>
        <v>5</v>
      </c>
      <c r="Q53" s="11">
        <v>6</v>
      </c>
      <c r="T53"/>
      <c r="AC53" s="6"/>
    </row>
    <row r="54" spans="1:29" ht="15" thickBot="1" x14ac:dyDescent="0.35">
      <c r="A54" t="str">
        <f t="shared" si="11"/>
        <v>Reynaldo Lopez</v>
      </c>
      <c r="B54" s="5">
        <f>Neural!B19</f>
        <v>4.1190822398218803</v>
      </c>
      <c r="D54" s="7">
        <v>18</v>
      </c>
      <c r="E54" s="7" t="s">
        <v>55</v>
      </c>
      <c r="F54" s="7" t="s">
        <v>56</v>
      </c>
      <c r="G54" s="7">
        <v>5.8829876091507192</v>
      </c>
      <c r="H54" s="7">
        <v>8.9002579999999991</v>
      </c>
      <c r="I54" s="7">
        <v>3.7972334492742301</v>
      </c>
      <c r="J54" s="9">
        <v>5.5</v>
      </c>
      <c r="K54" s="9">
        <f t="shared" si="5"/>
        <v>0.38298760915071917</v>
      </c>
      <c r="L54" s="9" t="str">
        <f t="shared" si="6"/>
        <v>Over</v>
      </c>
      <c r="M54" s="10">
        <f t="shared" si="7"/>
        <v>0.66666666666666663</v>
      </c>
      <c r="N54" s="9">
        <f t="shared" si="8"/>
        <v>1</v>
      </c>
      <c r="O54" s="9">
        <f t="shared" si="9"/>
        <v>3</v>
      </c>
      <c r="P54" s="9">
        <f t="shared" si="10"/>
        <v>4</v>
      </c>
      <c r="Q54" s="9">
        <v>5</v>
      </c>
      <c r="T54"/>
      <c r="AC54" s="6"/>
    </row>
    <row r="55" spans="1:29" ht="15" thickBot="1" x14ac:dyDescent="0.35">
      <c r="A55" t="str">
        <f t="shared" si="11"/>
        <v>Colin Rea</v>
      </c>
      <c r="B55" s="5">
        <f>Neural!B20</f>
        <v>5.2078200413377003</v>
      </c>
      <c r="D55" s="7">
        <v>19</v>
      </c>
      <c r="E55" s="7" t="s">
        <v>76</v>
      </c>
      <c r="F55" s="7" t="s">
        <v>43</v>
      </c>
      <c r="G55" s="7">
        <v>4.7333630529189223</v>
      </c>
      <c r="H55" s="7">
        <v>5.2078200413377003</v>
      </c>
      <c r="I55" s="7">
        <v>3.8548460000000002</v>
      </c>
      <c r="J55" s="9">
        <v>3.5</v>
      </c>
      <c r="K55" s="9">
        <f t="shared" si="5"/>
        <v>1.2333630529189223</v>
      </c>
      <c r="L55" s="9" t="str">
        <f t="shared" si="6"/>
        <v>Over</v>
      </c>
      <c r="M55" s="10">
        <f t="shared" si="7"/>
        <v>1</v>
      </c>
      <c r="N55" s="9">
        <f t="shared" si="8"/>
        <v>4</v>
      </c>
      <c r="O55" s="9">
        <f t="shared" si="9"/>
        <v>5</v>
      </c>
      <c r="P55" s="9">
        <f t="shared" si="10"/>
        <v>9</v>
      </c>
      <c r="Q55" s="9">
        <v>2</v>
      </c>
      <c r="T55"/>
      <c r="AC55" s="6"/>
    </row>
    <row r="56" spans="1:29" ht="15" thickBot="1" x14ac:dyDescent="0.35">
      <c r="A56" t="str">
        <f t="shared" si="11"/>
        <v>Seth Lugo</v>
      </c>
      <c r="B56" s="5">
        <f>Neural!B21</f>
        <v>5.7515531799766402</v>
      </c>
      <c r="D56" s="7">
        <v>20</v>
      </c>
      <c r="E56" s="7" t="s">
        <v>71</v>
      </c>
      <c r="F56" s="7" t="s">
        <v>48</v>
      </c>
      <c r="G56" s="7">
        <v>5.6546316430662573</v>
      </c>
      <c r="H56" s="7">
        <v>6.5381809999999998</v>
      </c>
      <c r="I56" s="7">
        <v>5.1841680129240704</v>
      </c>
      <c r="J56" s="11">
        <v>4.5</v>
      </c>
      <c r="K56" s="11">
        <f t="shared" si="5"/>
        <v>1.1546316430662573</v>
      </c>
      <c r="L56" s="11" t="str">
        <f t="shared" si="6"/>
        <v>Over</v>
      </c>
      <c r="M56" s="12">
        <f t="shared" si="7"/>
        <v>1</v>
      </c>
      <c r="N56" s="11">
        <f t="shared" si="8"/>
        <v>4</v>
      </c>
      <c r="O56" s="11">
        <f t="shared" si="9"/>
        <v>5</v>
      </c>
      <c r="P56" s="11">
        <f t="shared" si="10"/>
        <v>9</v>
      </c>
      <c r="Q56" s="11">
        <v>5</v>
      </c>
      <c r="T56"/>
      <c r="AC56" s="6"/>
    </row>
    <row r="57" spans="1:29" ht="15" thickBot="1" x14ac:dyDescent="0.35">
      <c r="A57" t="str">
        <f t="shared" si="11"/>
        <v>Randy Vasquez</v>
      </c>
      <c r="B57" s="5">
        <f>Neural!B22</f>
        <v>2.08363019922243</v>
      </c>
      <c r="D57" s="7">
        <v>21</v>
      </c>
      <c r="E57" s="7" t="s">
        <v>84</v>
      </c>
      <c r="F57" s="7" t="s">
        <v>51</v>
      </c>
      <c r="G57" s="7">
        <v>3.0771928622004592</v>
      </c>
      <c r="H57" s="7">
        <v>4.4772910660859804</v>
      </c>
      <c r="I57" s="7">
        <v>1.79446483551134</v>
      </c>
      <c r="J57" s="9">
        <v>3.5</v>
      </c>
      <c r="K57" s="9">
        <f t="shared" si="5"/>
        <v>-0.42280713779954082</v>
      </c>
      <c r="L57" s="9" t="str">
        <f t="shared" si="6"/>
        <v>Under</v>
      </c>
      <c r="M57" s="10">
        <f t="shared" si="7"/>
        <v>0.66666666666666663</v>
      </c>
      <c r="N57" s="9">
        <f t="shared" si="8"/>
        <v>1</v>
      </c>
      <c r="O57" s="9">
        <f t="shared" si="9"/>
        <v>3</v>
      </c>
      <c r="P57" s="9">
        <f t="shared" si="10"/>
        <v>4</v>
      </c>
      <c r="Q57" s="9">
        <v>6</v>
      </c>
      <c r="T57"/>
      <c r="AC57" s="6"/>
    </row>
    <row r="58" spans="1:29" ht="15" thickBot="1" x14ac:dyDescent="0.35">
      <c r="A58" t="str">
        <f t="shared" si="11"/>
        <v>Shota Imanaga</v>
      </c>
      <c r="B58" s="5">
        <f>Neural!B23</f>
        <v>5.7429465349856796</v>
      </c>
      <c r="D58" s="7">
        <v>22</v>
      </c>
      <c r="E58" s="7" t="s">
        <v>61</v>
      </c>
      <c r="F58" s="7" t="s">
        <v>25</v>
      </c>
      <c r="G58" s="7">
        <v>5.6113978808830085</v>
      </c>
      <c r="H58" s="7">
        <v>6.0865633074935399</v>
      </c>
      <c r="I58" s="7">
        <v>5.0883734188187697</v>
      </c>
      <c r="J58" s="11">
        <v>4.5</v>
      </c>
      <c r="K58" s="11">
        <f t="shared" si="5"/>
        <v>1.1113978808830085</v>
      </c>
      <c r="L58" s="11" t="str">
        <f t="shared" si="6"/>
        <v>Over</v>
      </c>
      <c r="M58" s="12">
        <f t="shared" si="7"/>
        <v>1</v>
      </c>
      <c r="N58" s="11">
        <f t="shared" si="8"/>
        <v>4</v>
      </c>
      <c r="O58" s="11">
        <f t="shared" si="9"/>
        <v>5</v>
      </c>
      <c r="P58" s="11">
        <f t="shared" si="10"/>
        <v>9</v>
      </c>
      <c r="Q58" s="11">
        <v>8</v>
      </c>
      <c r="T58"/>
      <c r="AC58" s="6"/>
    </row>
    <row r="59" spans="1:29" ht="15" thickBot="1" x14ac:dyDescent="0.35">
      <c r="A59" t="str">
        <f t="shared" si="11"/>
        <v>Emerson Hancock</v>
      </c>
      <c r="B59" s="5">
        <f>Neural!B24</f>
        <v>4.52624347076185</v>
      </c>
      <c r="D59" s="7">
        <v>23</v>
      </c>
      <c r="E59" s="7" t="s">
        <v>86</v>
      </c>
      <c r="F59" s="7" t="s">
        <v>50</v>
      </c>
      <c r="G59" s="7">
        <v>4.3897514420293611</v>
      </c>
      <c r="H59" s="7">
        <v>5.03781512605042</v>
      </c>
      <c r="I59" s="7">
        <v>3.6</v>
      </c>
      <c r="J59" s="9">
        <v>3.5</v>
      </c>
      <c r="K59" s="9">
        <f t="shared" si="5"/>
        <v>0.88975144202936107</v>
      </c>
      <c r="L59" s="9" t="str">
        <f t="shared" si="6"/>
        <v>Over</v>
      </c>
      <c r="M59" s="10">
        <f t="shared" si="7"/>
        <v>1</v>
      </c>
      <c r="N59" s="9">
        <f t="shared" si="8"/>
        <v>3</v>
      </c>
      <c r="O59" s="9">
        <f t="shared" si="9"/>
        <v>5</v>
      </c>
      <c r="P59" s="9">
        <f t="shared" si="10"/>
        <v>8</v>
      </c>
      <c r="Q59" s="9">
        <v>0</v>
      </c>
      <c r="T59"/>
      <c r="AC59" s="6"/>
    </row>
    <row r="60" spans="1:29" ht="15" thickBot="1" x14ac:dyDescent="0.35">
      <c r="A60" t="str">
        <f t="shared" si="11"/>
        <v>Bailey Ober</v>
      </c>
      <c r="B60" s="5">
        <f>Neural!B25</f>
        <v>5.1811886269788197</v>
      </c>
      <c r="D60" s="7">
        <v>24</v>
      </c>
      <c r="E60" s="7" t="s">
        <v>77</v>
      </c>
      <c r="F60" s="7" t="s">
        <v>14</v>
      </c>
      <c r="G60" s="7">
        <v>5.3890917182063971</v>
      </c>
      <c r="H60" s="7">
        <v>7.1430873999999998</v>
      </c>
      <c r="I60" s="7">
        <v>4.9440001600245598</v>
      </c>
      <c r="J60" s="9">
        <v>6.5</v>
      </c>
      <c r="K60" s="9">
        <f t="shared" si="5"/>
        <v>-1.1109082817936029</v>
      </c>
      <c r="L60" s="9" t="str">
        <f t="shared" si="6"/>
        <v>Under</v>
      </c>
      <c r="M60" s="10">
        <f t="shared" si="7"/>
        <v>0.66666666666666663</v>
      </c>
      <c r="N60" s="9">
        <f t="shared" si="8"/>
        <v>4</v>
      </c>
      <c r="O60" s="9">
        <f t="shared" si="9"/>
        <v>3</v>
      </c>
      <c r="P60" s="9">
        <f t="shared" si="10"/>
        <v>7</v>
      </c>
      <c r="Q60" s="9">
        <v>7</v>
      </c>
      <c r="T60"/>
      <c r="AC60" s="6"/>
    </row>
    <row r="61" spans="1:29" ht="15" thickBot="1" x14ac:dyDescent="0.35">
      <c r="A61" t="str">
        <f t="shared" si="11"/>
        <v>Jose Butto</v>
      </c>
      <c r="B61" s="5">
        <f>Neural!B26</f>
        <v>3.6488479752424898</v>
      </c>
      <c r="D61" s="7">
        <v>25</v>
      </c>
      <c r="E61" s="7" t="s">
        <v>78</v>
      </c>
      <c r="F61" s="7" t="s">
        <v>27</v>
      </c>
      <c r="G61" s="7">
        <v>4.8386438414431447</v>
      </c>
      <c r="H61" s="7">
        <v>7.9319553000000003</v>
      </c>
      <c r="I61" s="7">
        <v>3.4917485083520399</v>
      </c>
      <c r="J61" s="9">
        <v>4.5</v>
      </c>
      <c r="K61" s="9">
        <f t="shared" si="5"/>
        <v>0.33864384144314474</v>
      </c>
      <c r="L61" s="9" t="str">
        <f t="shared" si="6"/>
        <v>Over</v>
      </c>
      <c r="M61" s="10">
        <f t="shared" si="7"/>
        <v>0.66666666666666663</v>
      </c>
      <c r="N61" s="9">
        <f t="shared" si="8"/>
        <v>1</v>
      </c>
      <c r="O61" s="9">
        <f t="shared" si="9"/>
        <v>3</v>
      </c>
      <c r="P61" s="9">
        <f t="shared" si="10"/>
        <v>4</v>
      </c>
      <c r="Q61" s="9">
        <v>3</v>
      </c>
      <c r="T61"/>
      <c r="AC61" s="6"/>
    </row>
    <row r="62" spans="1:29" ht="15" thickBot="1" x14ac:dyDescent="0.35">
      <c r="A62" t="str">
        <f t="shared" si="11"/>
        <v>Miles Mikolas</v>
      </c>
      <c r="B62" s="5">
        <f>Neural!B27</f>
        <v>5.0588296728161897</v>
      </c>
      <c r="D62" s="7">
        <v>26</v>
      </c>
      <c r="E62" s="7" t="s">
        <v>89</v>
      </c>
      <c r="F62" s="7" t="s">
        <v>42</v>
      </c>
      <c r="G62" s="7">
        <v>4.6658996201444181</v>
      </c>
      <c r="H62" s="7">
        <v>5.0588296728161897</v>
      </c>
      <c r="I62" s="7">
        <v>3.86</v>
      </c>
      <c r="J62" s="9">
        <v>3.5</v>
      </c>
      <c r="K62" s="9">
        <f t="shared" si="5"/>
        <v>1.1658996201444181</v>
      </c>
      <c r="L62" s="9" t="str">
        <f t="shared" si="6"/>
        <v>Over</v>
      </c>
      <c r="M62" s="10">
        <f t="shared" si="7"/>
        <v>1</v>
      </c>
      <c r="N62" s="9">
        <f t="shared" si="8"/>
        <v>4</v>
      </c>
      <c r="O62" s="9">
        <f t="shared" si="9"/>
        <v>5</v>
      </c>
      <c r="P62" s="9">
        <f t="shared" si="10"/>
        <v>9</v>
      </c>
      <c r="Q62" s="9">
        <v>3</v>
      </c>
      <c r="T62"/>
      <c r="AC62" s="6"/>
    </row>
    <row r="63" spans="1:29" ht="15" thickBot="1" x14ac:dyDescent="0.35">
      <c r="A63" t="str">
        <f t="shared" si="11"/>
        <v>Kyle Harrison</v>
      </c>
      <c r="B63" s="5">
        <f>Neural!B28</f>
        <v>4.8273091292353696</v>
      </c>
      <c r="D63" s="7">
        <v>27</v>
      </c>
      <c r="E63" s="7" t="s">
        <v>87</v>
      </c>
      <c r="F63" s="7" t="s">
        <v>29</v>
      </c>
      <c r="G63" s="7">
        <v>5.0675887321570565</v>
      </c>
      <c r="H63" s="7">
        <v>5.4571480000000001</v>
      </c>
      <c r="I63" s="7">
        <v>4.5926052227293601</v>
      </c>
      <c r="J63" s="11">
        <v>5.5</v>
      </c>
      <c r="K63" s="11">
        <f t="shared" si="5"/>
        <v>-0.43241126784294348</v>
      </c>
      <c r="L63" s="11" t="str">
        <f t="shared" si="6"/>
        <v>Under</v>
      </c>
      <c r="M63" s="12">
        <f t="shared" si="7"/>
        <v>1</v>
      </c>
      <c r="N63" s="11">
        <f t="shared" si="8"/>
        <v>1</v>
      </c>
      <c r="O63" s="11">
        <f t="shared" si="9"/>
        <v>5</v>
      </c>
      <c r="P63" s="11">
        <f t="shared" si="10"/>
        <v>6</v>
      </c>
      <c r="Q63" s="11">
        <v>2</v>
      </c>
      <c r="T63"/>
      <c r="AC63" s="6"/>
    </row>
    <row r="64" spans="1:29" ht="15" thickBot="1" x14ac:dyDescent="0.35">
      <c r="A64" t="str">
        <f t="shared" si="11"/>
        <v>Dakota Hudson</v>
      </c>
      <c r="B64" s="5">
        <f>Neural!B29</f>
        <v>4.5885392058119701</v>
      </c>
      <c r="D64" s="7">
        <v>28</v>
      </c>
      <c r="E64" s="7" t="s">
        <v>66</v>
      </c>
      <c r="F64" s="7" t="s">
        <v>67</v>
      </c>
      <c r="G64" s="7">
        <v>4.2817224099324802</v>
      </c>
      <c r="H64" s="7">
        <v>4.8423591210979202</v>
      </c>
      <c r="I64" s="7">
        <v>2.9689925000000001</v>
      </c>
      <c r="J64" s="9">
        <v>2.5</v>
      </c>
      <c r="K64" s="9">
        <f t="shared" si="5"/>
        <v>1.7817224099324802</v>
      </c>
      <c r="L64" s="9" t="str">
        <f t="shared" si="6"/>
        <v>Over</v>
      </c>
      <c r="M64" s="10">
        <f t="shared" si="7"/>
        <v>1</v>
      </c>
      <c r="N64" s="9">
        <f t="shared" si="8"/>
        <v>5</v>
      </c>
      <c r="O64" s="9">
        <f t="shared" si="9"/>
        <v>5</v>
      </c>
      <c r="P64" s="9">
        <f t="shared" si="10"/>
        <v>10</v>
      </c>
      <c r="Q64" s="9">
        <v>2</v>
      </c>
      <c r="T64"/>
      <c r="AC64" s="6"/>
    </row>
    <row r="65" spans="1:29" ht="15" thickBot="1" x14ac:dyDescent="0.35">
      <c r="A65" t="str">
        <f t="shared" si="11"/>
        <v>Edward Cabrera</v>
      </c>
      <c r="B65" s="5">
        <f>Neural!B30</f>
        <v>4.4709193832710499</v>
      </c>
      <c r="D65" s="7">
        <v>29</v>
      </c>
      <c r="E65" s="7" t="s">
        <v>75</v>
      </c>
      <c r="F65" s="7" t="s">
        <v>28</v>
      </c>
      <c r="G65" s="7">
        <v>4.7170075294163807</v>
      </c>
      <c r="H65" s="7">
        <v>6.575831</v>
      </c>
      <c r="I65" s="7">
        <v>4.3080006567202203</v>
      </c>
      <c r="J65" s="11">
        <v>5.5</v>
      </c>
      <c r="K65" s="11">
        <f t="shared" si="5"/>
        <v>-0.78299247058361932</v>
      </c>
      <c r="L65" s="11" t="str">
        <f t="shared" si="6"/>
        <v>Under</v>
      </c>
      <c r="M65" s="12">
        <f t="shared" si="7"/>
        <v>0.66666666666666663</v>
      </c>
      <c r="N65" s="11">
        <f t="shared" si="8"/>
        <v>3</v>
      </c>
      <c r="O65" s="11">
        <f t="shared" si="9"/>
        <v>3</v>
      </c>
      <c r="P65" s="11">
        <f t="shared" si="10"/>
        <v>6</v>
      </c>
      <c r="Q65" s="11">
        <v>1</v>
      </c>
      <c r="T65"/>
      <c r="AC65" s="6"/>
    </row>
    <row r="66" spans="1:29" ht="15" thickBot="1" x14ac:dyDescent="0.35">
      <c r="A66" t="str">
        <f t="shared" si="11"/>
        <v>Yoshinobu Yamamoto</v>
      </c>
      <c r="B66" s="5">
        <f>Neural!B31</f>
        <v>4.9114125712194499</v>
      </c>
      <c r="D66" s="7">
        <v>30</v>
      </c>
      <c r="E66" s="7" t="s">
        <v>74</v>
      </c>
      <c r="F66" s="7" t="s">
        <v>52</v>
      </c>
      <c r="G66" s="7">
        <v>4.9775508974860605</v>
      </c>
      <c r="H66" s="7">
        <v>6.7174889999999996</v>
      </c>
      <c r="I66" s="7">
        <v>4.1929900050945301</v>
      </c>
      <c r="J66" s="11">
        <v>6.5</v>
      </c>
      <c r="K66" s="11">
        <f t="shared" si="5"/>
        <v>-1.5224491025139395</v>
      </c>
      <c r="L66" s="11" t="str">
        <f t="shared" si="6"/>
        <v>Under</v>
      </c>
      <c r="M66" s="12">
        <f t="shared" si="7"/>
        <v>0.66666666666666663</v>
      </c>
      <c r="N66" s="11">
        <f t="shared" si="8"/>
        <v>5</v>
      </c>
      <c r="O66" s="11">
        <f t="shared" si="9"/>
        <v>3</v>
      </c>
      <c r="P66" s="11">
        <f t="shared" si="10"/>
        <v>8</v>
      </c>
      <c r="Q66" s="11">
        <v>5</v>
      </c>
      <c r="T66"/>
      <c r="AC66" s="6"/>
    </row>
    <row r="67" spans="1:29" ht="15" thickBot="1" x14ac:dyDescent="0.35">
      <c r="A67">
        <f t="shared" si="11"/>
        <v>0</v>
      </c>
      <c r="B67" s="5">
        <f>Neural!B32</f>
        <v>0</v>
      </c>
      <c r="T67"/>
      <c r="AC67" s="6"/>
    </row>
    <row r="68" spans="1:29" ht="15" thickBot="1" x14ac:dyDescent="0.35">
      <c r="A68">
        <f t="shared" si="11"/>
        <v>0</v>
      </c>
      <c r="B68" s="5">
        <f>Neural!B33</f>
        <v>0</v>
      </c>
      <c r="T68"/>
      <c r="AC68" s="6"/>
    </row>
    <row r="69" spans="1:29" ht="15" thickBot="1" x14ac:dyDescent="0.35">
      <c r="A69">
        <f t="shared" si="11"/>
        <v>0</v>
      </c>
      <c r="B69" s="5">
        <f>Neural!B34</f>
        <v>0</v>
      </c>
    </row>
    <row r="70" spans="1:29" ht="15" thickBot="1" x14ac:dyDescent="0.35">
      <c r="A70">
        <f t="shared" si="11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Q74" xr:uid="{79AD9D2F-4AAF-4632-8EF4-EE536C1A00BA}">
    <sortState xmlns:xlrd2="http://schemas.microsoft.com/office/spreadsheetml/2017/richdata2" ref="D37:Q66">
      <sortCondition ref="E37:E66"/>
    </sortState>
  </autoFilter>
  <sortState xmlns:xlrd2="http://schemas.microsoft.com/office/spreadsheetml/2017/richdata2" ref="D37:Q66">
    <sortCondition ref="D37:D6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4.9244291520132002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145</v>
      </c>
      <c r="B3" s="1">
        <v>5.0516589350801802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135</v>
      </c>
      <c r="B4" s="1">
        <v>4.7648047953753698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111</v>
      </c>
      <c r="B5" s="1">
        <v>4.8716488711508896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144</v>
      </c>
      <c r="B6" s="1">
        <v>4.6952488778920198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141</v>
      </c>
      <c r="B7" s="1">
        <v>4.9816475445178998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166</v>
      </c>
      <c r="B8" s="1">
        <v>4.9756896228849401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178</v>
      </c>
      <c r="B9" s="1">
        <v>4.5125441482145501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508</v>
      </c>
      <c r="B10" s="1">
        <v>5.2130468744602698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509</v>
      </c>
      <c r="B11" s="1">
        <v>4.8308029798723098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125</v>
      </c>
      <c r="B12" s="1">
        <v>5.1063789112988998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147</v>
      </c>
      <c r="B13" s="1">
        <v>4.9405078149896502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156</v>
      </c>
      <c r="B14" s="1">
        <v>4.7412968543412202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128</v>
      </c>
      <c r="B15" s="1">
        <v>5.0649976812050097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146</v>
      </c>
      <c r="B16" s="1">
        <v>5.07964255623149</v>
      </c>
    </row>
    <row r="17" spans="1:2" ht="15" thickBot="1" x14ac:dyDescent="0.35">
      <c r="A17" s="1">
        <v>130</v>
      </c>
      <c r="B17" s="1">
        <v>4.8640325953879797</v>
      </c>
    </row>
    <row r="18" spans="1:2" ht="15" thickBot="1" x14ac:dyDescent="0.35">
      <c r="A18" s="1">
        <v>127</v>
      </c>
      <c r="B18" s="1">
        <v>5.0598908912339002</v>
      </c>
    </row>
    <row r="19" spans="1:2" ht="15" thickBot="1" x14ac:dyDescent="0.35">
      <c r="A19" s="1">
        <v>517</v>
      </c>
      <c r="B19" s="1">
        <v>5.1681873012772099</v>
      </c>
    </row>
    <row r="20" spans="1:2" ht="15" thickBot="1" x14ac:dyDescent="0.35">
      <c r="A20" s="1">
        <v>142</v>
      </c>
      <c r="B20" s="1">
        <v>5.0288988778572401</v>
      </c>
    </row>
    <row r="21" spans="1:2" ht="15" thickBot="1" x14ac:dyDescent="0.35">
      <c r="A21" s="1">
        <v>134</v>
      </c>
      <c r="B21" s="1">
        <v>5.2568497719584499</v>
      </c>
    </row>
    <row r="22" spans="1:2" ht="15" thickBot="1" x14ac:dyDescent="0.35">
      <c r="A22" s="1">
        <v>520</v>
      </c>
      <c r="B22" s="1">
        <v>4.4772910660859804</v>
      </c>
    </row>
    <row r="23" spans="1:2" ht="15" thickBot="1" x14ac:dyDescent="0.35">
      <c r="A23" s="1">
        <v>133</v>
      </c>
      <c r="B23" s="1">
        <v>5.0883734188187697</v>
      </c>
    </row>
    <row r="24" spans="1:2" ht="15" thickBot="1" x14ac:dyDescent="0.35">
      <c r="A24" s="1">
        <v>131</v>
      </c>
      <c r="B24" s="1">
        <v>4.8484707249090198</v>
      </c>
    </row>
    <row r="25" spans="1:2" ht="15" thickBot="1" x14ac:dyDescent="0.35">
      <c r="A25" s="1">
        <v>140</v>
      </c>
      <c r="B25" s="1">
        <v>4.9440001600245598</v>
      </c>
    </row>
    <row r="26" spans="1:2" ht="15" thickBot="1" x14ac:dyDescent="0.35">
      <c r="A26" s="1">
        <v>524</v>
      </c>
      <c r="B26" s="1">
        <v>5.0119498707263297</v>
      </c>
    </row>
    <row r="27" spans="1:2" ht="15" thickBot="1" x14ac:dyDescent="0.35">
      <c r="A27" s="1">
        <v>136</v>
      </c>
      <c r="B27" s="1">
        <v>4.91140165436284</v>
      </c>
    </row>
    <row r="28" spans="1:2" ht="15" thickBot="1" x14ac:dyDescent="0.35">
      <c r="A28" s="1">
        <v>117</v>
      </c>
      <c r="B28" s="1">
        <v>4.9986991333246698</v>
      </c>
    </row>
    <row r="29" spans="1:2" ht="15" thickBot="1" x14ac:dyDescent="0.35">
      <c r="A29" s="1">
        <v>132</v>
      </c>
      <c r="B29" s="1">
        <v>4.8423591210979202</v>
      </c>
    </row>
    <row r="30" spans="1:2" ht="15" thickBot="1" x14ac:dyDescent="0.35">
      <c r="A30" s="1">
        <v>115</v>
      </c>
      <c r="B30" s="1">
        <v>4.8143418542926097</v>
      </c>
    </row>
    <row r="31" spans="1:2" ht="15" thickBot="1" x14ac:dyDescent="0.35">
      <c r="A31" s="1">
        <v>148</v>
      </c>
      <c r="B31" s="1">
        <v>4.8464232373298897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500</v>
      </c>
      <c r="B2" s="1">
        <v>6.1129988000610798</v>
      </c>
    </row>
    <row r="3" spans="1:2" ht="15" thickBot="1" x14ac:dyDescent="0.35">
      <c r="A3" s="1">
        <v>145</v>
      </c>
      <c r="B3" s="1">
        <v>4.5824895728444899</v>
      </c>
    </row>
    <row r="4" spans="1:2" ht="15" thickBot="1" x14ac:dyDescent="0.35">
      <c r="A4" s="1">
        <v>135</v>
      </c>
      <c r="B4" s="1">
        <v>3.7904313281995599</v>
      </c>
    </row>
    <row r="5" spans="1:2" ht="15" thickBot="1" x14ac:dyDescent="0.35">
      <c r="A5" s="1">
        <v>111</v>
      </c>
      <c r="B5" s="1">
        <v>4.5186952863698702</v>
      </c>
    </row>
    <row r="6" spans="1:2" ht="15" thickBot="1" x14ac:dyDescent="0.35">
      <c r="A6" s="1">
        <v>144</v>
      </c>
      <c r="B6" s="1">
        <v>4.4670927071619602</v>
      </c>
    </row>
    <row r="7" spans="1:2" ht="15" thickBot="1" x14ac:dyDescent="0.35">
      <c r="A7" s="1">
        <v>141</v>
      </c>
      <c r="B7" s="1">
        <v>5.1147739625233797</v>
      </c>
    </row>
    <row r="8" spans="1:2" ht="15" thickBot="1" x14ac:dyDescent="0.35">
      <c r="A8" s="1">
        <v>166</v>
      </c>
      <c r="B8" s="1">
        <v>5.7116633836566102</v>
      </c>
    </row>
    <row r="9" spans="1:2" ht="15" thickBot="1" x14ac:dyDescent="0.35">
      <c r="A9" s="1">
        <v>178</v>
      </c>
      <c r="B9" s="1">
        <v>3.7811521154212699</v>
      </c>
    </row>
    <row r="10" spans="1:2" ht="15" thickBot="1" x14ac:dyDescent="0.35">
      <c r="A10" s="1">
        <v>508</v>
      </c>
      <c r="B10" s="1">
        <v>8.73057919997356</v>
      </c>
    </row>
    <row r="11" spans="1:2" ht="15" thickBot="1" x14ac:dyDescent="0.35">
      <c r="A11" s="1">
        <v>509</v>
      </c>
      <c r="B11" s="1">
        <v>4.1816011377136197</v>
      </c>
    </row>
    <row r="12" spans="1:2" ht="15" thickBot="1" x14ac:dyDescent="0.35">
      <c r="A12" s="1">
        <v>125</v>
      </c>
      <c r="B12" s="1">
        <v>6.19373332183127</v>
      </c>
    </row>
    <row r="13" spans="1:2" ht="15" thickBot="1" x14ac:dyDescent="0.35">
      <c r="A13" s="1">
        <v>147</v>
      </c>
      <c r="B13" s="1">
        <v>4.6753810902768098</v>
      </c>
    </row>
    <row r="14" spans="1:2" ht="15" thickBot="1" x14ac:dyDescent="0.35">
      <c r="A14" s="1">
        <v>156</v>
      </c>
      <c r="B14" s="1">
        <v>4.1210133686877004</v>
      </c>
    </row>
    <row r="15" spans="1:2" ht="15" thickBot="1" x14ac:dyDescent="0.35">
      <c r="A15" s="1">
        <v>128</v>
      </c>
      <c r="B15" s="1">
        <v>5.2807056102326797</v>
      </c>
    </row>
    <row r="16" spans="1:2" ht="15" thickBot="1" x14ac:dyDescent="0.35">
      <c r="A16" s="1">
        <v>146</v>
      </c>
      <c r="B16" s="1">
        <v>5.2082597401292698</v>
      </c>
    </row>
    <row r="17" spans="1:2" ht="15" thickBot="1" x14ac:dyDescent="0.35">
      <c r="A17" s="1">
        <v>130</v>
      </c>
      <c r="B17" s="1">
        <v>4.5510862699652499</v>
      </c>
    </row>
    <row r="18" spans="1:2" ht="15" thickBot="1" x14ac:dyDescent="0.35">
      <c r="A18" s="1">
        <v>127</v>
      </c>
      <c r="B18" s="1">
        <v>5.5920359518762499</v>
      </c>
    </row>
    <row r="19" spans="1:2" ht="15" thickBot="1" x14ac:dyDescent="0.35">
      <c r="A19" s="1">
        <v>517</v>
      </c>
      <c r="B19" s="1">
        <v>8.7838982099231195</v>
      </c>
    </row>
    <row r="20" spans="1:2" ht="15" thickBot="1" x14ac:dyDescent="0.35">
      <c r="A20" s="1">
        <v>142</v>
      </c>
      <c r="B20" s="1">
        <v>4.1278722429336403</v>
      </c>
    </row>
    <row r="21" spans="1:2" ht="15" thickBot="1" x14ac:dyDescent="0.35">
      <c r="A21" s="1">
        <v>134</v>
      </c>
      <c r="B21" s="1">
        <v>5.3841766997512801</v>
      </c>
    </row>
    <row r="22" spans="1:2" ht="15" thickBot="1" x14ac:dyDescent="0.35">
      <c r="A22" s="1">
        <v>520</v>
      </c>
      <c r="B22" s="1">
        <v>3.4576004521728301</v>
      </c>
    </row>
    <row r="23" spans="1:2" ht="15" thickBot="1" x14ac:dyDescent="0.35">
      <c r="A23" s="1">
        <v>133</v>
      </c>
      <c r="B23" s="1">
        <v>5.1761864984463699</v>
      </c>
    </row>
    <row r="24" spans="1:2" ht="15" thickBot="1" x14ac:dyDescent="0.35">
      <c r="A24" s="1">
        <v>131</v>
      </c>
      <c r="B24" s="1">
        <v>4.4279376032993296</v>
      </c>
    </row>
    <row r="25" spans="1:2" ht="15" thickBot="1" x14ac:dyDescent="0.35">
      <c r="A25" s="1">
        <v>140</v>
      </c>
      <c r="B25" s="1">
        <v>5.2539391737127996</v>
      </c>
    </row>
    <row r="26" spans="1:2" ht="15" thickBot="1" x14ac:dyDescent="0.35">
      <c r="A26" s="1">
        <v>524</v>
      </c>
      <c r="B26" s="1">
        <v>5.6932586378877899</v>
      </c>
    </row>
    <row r="27" spans="1:2" ht="15" thickBot="1" x14ac:dyDescent="0.35">
      <c r="A27" s="1">
        <v>136</v>
      </c>
      <c r="B27" s="1">
        <v>4.0569287686003097</v>
      </c>
    </row>
    <row r="28" spans="1:2" ht="15" thickBot="1" x14ac:dyDescent="0.35">
      <c r="A28" s="1">
        <v>117</v>
      </c>
      <c r="B28" s="1">
        <v>5.3827208026681603</v>
      </c>
    </row>
    <row r="29" spans="1:2" ht="15" thickBot="1" x14ac:dyDescent="0.35">
      <c r="A29" s="1">
        <v>132</v>
      </c>
      <c r="B29" s="1">
        <v>3.8997343194176</v>
      </c>
    </row>
    <row r="30" spans="1:2" ht="15" thickBot="1" x14ac:dyDescent="0.35">
      <c r="A30" s="1">
        <v>115</v>
      </c>
      <c r="B30" s="1">
        <v>4.6871172189339703</v>
      </c>
    </row>
    <row r="31" spans="1:2" ht="15" thickBot="1" x14ac:dyDescent="0.35">
      <c r="A31" s="1">
        <v>148</v>
      </c>
      <c r="B31" s="1">
        <v>4.1929900050945301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2" sqref="R2:R31"/>
    </sheetView>
  </sheetViews>
  <sheetFormatPr defaultRowHeight="14.4" x14ac:dyDescent="0.3"/>
  <sheetData>
    <row r="1" spans="1:18" x14ac:dyDescent="0.3">
      <c r="A1" s="8" t="s">
        <v>20</v>
      </c>
      <c r="B1" s="8" t="s">
        <v>19</v>
      </c>
      <c r="C1" t="s">
        <v>37</v>
      </c>
      <c r="D1" t="s">
        <v>22</v>
      </c>
      <c r="E1" t="s">
        <v>23</v>
      </c>
      <c r="F1" t="s">
        <v>37</v>
      </c>
      <c r="G1" t="s">
        <v>22</v>
      </c>
      <c r="H1" t="s">
        <v>23</v>
      </c>
      <c r="I1" t="s">
        <v>37</v>
      </c>
      <c r="J1" t="s">
        <v>22</v>
      </c>
      <c r="K1" t="s">
        <v>23</v>
      </c>
      <c r="L1" t="s">
        <v>37</v>
      </c>
      <c r="M1" t="s">
        <v>22</v>
      </c>
      <c r="N1" t="s">
        <v>23</v>
      </c>
      <c r="O1" t="s">
        <v>37</v>
      </c>
      <c r="P1" t="s">
        <v>22</v>
      </c>
      <c r="Q1" t="s">
        <v>23</v>
      </c>
      <c r="R1" s="8" t="s">
        <v>38</v>
      </c>
    </row>
    <row r="2" spans="1:18" x14ac:dyDescent="0.3">
      <c r="A2" t="s">
        <v>53</v>
      </c>
      <c r="B2" t="s">
        <v>54</v>
      </c>
      <c r="C2">
        <v>5.5</v>
      </c>
      <c r="D2">
        <v>125</v>
      </c>
      <c r="E2">
        <v>-160</v>
      </c>
      <c r="F2">
        <v>5.5</v>
      </c>
      <c r="G2">
        <v>120</v>
      </c>
      <c r="H2">
        <v>-154</v>
      </c>
      <c r="I2">
        <v>5.5</v>
      </c>
      <c r="J2">
        <v>135</v>
      </c>
      <c r="K2">
        <v>-175</v>
      </c>
      <c r="L2">
        <v>6.5</v>
      </c>
      <c r="M2">
        <v>-160</v>
      </c>
      <c r="N2">
        <v>120</v>
      </c>
      <c r="O2">
        <v>6.5</v>
      </c>
      <c r="P2">
        <v>114</v>
      </c>
      <c r="Q2">
        <v>133</v>
      </c>
      <c r="R2" s="7">
        <f t="shared" ref="R2:R33" si="0">MIN(C2,F2,I2,L2,O2)</f>
        <v>5.5</v>
      </c>
    </row>
    <row r="3" spans="1:18" x14ac:dyDescent="0.3">
      <c r="A3" t="s">
        <v>55</v>
      </c>
      <c r="B3" t="s">
        <v>56</v>
      </c>
      <c r="C3">
        <v>5.5</v>
      </c>
      <c r="D3">
        <v>-115</v>
      </c>
      <c r="E3">
        <v>-110</v>
      </c>
      <c r="F3">
        <v>5.5</v>
      </c>
      <c r="G3">
        <v>-102</v>
      </c>
      <c r="H3">
        <v>-126</v>
      </c>
      <c r="I3">
        <v>5.5</v>
      </c>
      <c r="J3">
        <v>-120</v>
      </c>
      <c r="K3">
        <v>-110</v>
      </c>
      <c r="L3">
        <v>5.5</v>
      </c>
      <c r="M3">
        <v>-115</v>
      </c>
      <c r="N3">
        <v>-115</v>
      </c>
      <c r="O3">
        <v>5.5</v>
      </c>
      <c r="P3">
        <v>-110</v>
      </c>
      <c r="Q3">
        <v>-120</v>
      </c>
      <c r="R3" s="7">
        <f t="shared" si="0"/>
        <v>5.5</v>
      </c>
    </row>
    <row r="4" spans="1:18" x14ac:dyDescent="0.3">
      <c r="A4" t="s">
        <v>57</v>
      </c>
      <c r="B4" t="s">
        <v>58</v>
      </c>
      <c r="C4">
        <v>5.5</v>
      </c>
      <c r="D4">
        <v>-105</v>
      </c>
      <c r="E4">
        <v>-125</v>
      </c>
      <c r="F4">
        <v>5.5</v>
      </c>
      <c r="G4">
        <v>-130</v>
      </c>
      <c r="H4">
        <v>102</v>
      </c>
      <c r="I4">
        <v>5.5</v>
      </c>
      <c r="J4">
        <v>-115</v>
      </c>
      <c r="K4">
        <v>-115</v>
      </c>
      <c r="L4">
        <v>4.5</v>
      </c>
      <c r="M4">
        <v>190</v>
      </c>
      <c r="N4">
        <v>-300</v>
      </c>
      <c r="O4">
        <v>5.5</v>
      </c>
      <c r="P4">
        <v>-117</v>
      </c>
      <c r="Q4">
        <v>-114</v>
      </c>
      <c r="R4" s="7">
        <f t="shared" si="0"/>
        <v>4.5</v>
      </c>
    </row>
    <row r="5" spans="1:18" x14ac:dyDescent="0.3">
      <c r="A5" t="s">
        <v>59</v>
      </c>
      <c r="B5" t="s">
        <v>60</v>
      </c>
      <c r="C5">
        <v>4.5</v>
      </c>
      <c r="D5">
        <v>115</v>
      </c>
      <c r="E5">
        <v>-145</v>
      </c>
      <c r="F5">
        <v>4.5</v>
      </c>
      <c r="G5">
        <v>120</v>
      </c>
      <c r="H5">
        <v>-154</v>
      </c>
      <c r="I5">
        <v>4.5</v>
      </c>
      <c r="J5">
        <v>120</v>
      </c>
      <c r="K5">
        <v>-160</v>
      </c>
      <c r="L5">
        <v>4.5</v>
      </c>
      <c r="M5">
        <v>120</v>
      </c>
      <c r="N5">
        <v>-160</v>
      </c>
      <c r="O5">
        <v>4.5</v>
      </c>
      <c r="P5">
        <v>108</v>
      </c>
      <c r="Q5">
        <v>-143</v>
      </c>
      <c r="R5" s="7">
        <f t="shared" si="0"/>
        <v>4.5</v>
      </c>
    </row>
    <row r="6" spans="1:18" x14ac:dyDescent="0.3">
      <c r="A6" t="s">
        <v>61</v>
      </c>
      <c r="B6" t="s">
        <v>25</v>
      </c>
      <c r="C6">
        <v>4.5</v>
      </c>
      <c r="D6">
        <v>120</v>
      </c>
      <c r="E6">
        <v>-150</v>
      </c>
      <c r="F6">
        <v>4.5</v>
      </c>
      <c r="G6">
        <v>102</v>
      </c>
      <c r="H6">
        <v>-128</v>
      </c>
      <c r="I6">
        <v>4.5</v>
      </c>
      <c r="J6">
        <v>100</v>
      </c>
      <c r="K6">
        <v>-135</v>
      </c>
      <c r="L6">
        <v>4.5</v>
      </c>
      <c r="M6">
        <v>105</v>
      </c>
      <c r="N6">
        <v>-140</v>
      </c>
      <c r="O6">
        <v>4.5</v>
      </c>
      <c r="P6">
        <v>110</v>
      </c>
      <c r="Q6">
        <v>-148</v>
      </c>
      <c r="R6" s="7">
        <f t="shared" si="0"/>
        <v>4.5</v>
      </c>
    </row>
    <row r="7" spans="1:18" x14ac:dyDescent="0.3">
      <c r="A7" t="s">
        <v>62</v>
      </c>
      <c r="B7" t="s">
        <v>41</v>
      </c>
      <c r="C7">
        <v>3.5</v>
      </c>
      <c r="D7">
        <v>-145</v>
      </c>
      <c r="E7">
        <v>115</v>
      </c>
      <c r="F7">
        <v>3.5</v>
      </c>
      <c r="G7">
        <v>-125</v>
      </c>
      <c r="H7">
        <v>-102</v>
      </c>
      <c r="I7">
        <v>3.5</v>
      </c>
      <c r="J7">
        <v>-150</v>
      </c>
      <c r="K7">
        <v>115</v>
      </c>
      <c r="L7">
        <v>3.5</v>
      </c>
      <c r="M7">
        <v>-125</v>
      </c>
      <c r="N7">
        <v>-105</v>
      </c>
      <c r="O7">
        <v>3.5</v>
      </c>
      <c r="P7">
        <v>-136</v>
      </c>
      <c r="Q7">
        <v>102</v>
      </c>
      <c r="R7" s="7">
        <f t="shared" si="0"/>
        <v>3.5</v>
      </c>
    </row>
    <row r="8" spans="1:18" x14ac:dyDescent="0.3">
      <c r="A8" t="s">
        <v>63</v>
      </c>
      <c r="B8" t="s">
        <v>64</v>
      </c>
      <c r="C8">
        <v>3.5</v>
      </c>
      <c r="D8">
        <v>110</v>
      </c>
      <c r="E8">
        <v>-140</v>
      </c>
      <c r="F8">
        <v>3.5</v>
      </c>
      <c r="G8">
        <v>-106</v>
      </c>
      <c r="H8">
        <v>-122</v>
      </c>
      <c r="I8">
        <v>3.5</v>
      </c>
      <c r="J8">
        <v>-105</v>
      </c>
      <c r="K8">
        <v>-125</v>
      </c>
      <c r="L8">
        <v>3.5</v>
      </c>
      <c r="M8">
        <v>110</v>
      </c>
      <c r="N8">
        <v>-145</v>
      </c>
      <c r="O8">
        <v>3.5</v>
      </c>
      <c r="P8">
        <v>-107</v>
      </c>
      <c r="Q8">
        <v>-125</v>
      </c>
      <c r="R8" s="7">
        <f t="shared" si="0"/>
        <v>3.5</v>
      </c>
    </row>
    <row r="9" spans="1:18" x14ac:dyDescent="0.3">
      <c r="A9" t="s">
        <v>65</v>
      </c>
      <c r="B9" t="s">
        <v>24</v>
      </c>
      <c r="C9">
        <v>4.5</v>
      </c>
      <c r="D9">
        <v>100</v>
      </c>
      <c r="E9">
        <v>-130</v>
      </c>
      <c r="F9">
        <v>4.5</v>
      </c>
      <c r="G9">
        <v>112</v>
      </c>
      <c r="H9">
        <v>-142</v>
      </c>
      <c r="I9" t="s">
        <v>39</v>
      </c>
      <c r="J9" t="s">
        <v>39</v>
      </c>
      <c r="K9" t="s">
        <v>39</v>
      </c>
      <c r="L9">
        <v>4.5</v>
      </c>
      <c r="M9">
        <v>-105</v>
      </c>
      <c r="N9">
        <v>-125</v>
      </c>
      <c r="O9" t="s">
        <v>39</v>
      </c>
      <c r="P9" t="s">
        <v>39</v>
      </c>
      <c r="Q9" t="s">
        <v>39</v>
      </c>
      <c r="R9" s="7">
        <f t="shared" si="0"/>
        <v>4.5</v>
      </c>
    </row>
    <row r="10" spans="1:18" x14ac:dyDescent="0.3">
      <c r="A10" t="s">
        <v>66</v>
      </c>
      <c r="B10" t="s">
        <v>67</v>
      </c>
      <c r="C10">
        <v>2.5</v>
      </c>
      <c r="D10">
        <v>130</v>
      </c>
      <c r="E10">
        <v>-165</v>
      </c>
      <c r="F10">
        <v>2.5</v>
      </c>
      <c r="G10">
        <v>124</v>
      </c>
      <c r="H10">
        <v>-158</v>
      </c>
      <c r="I10">
        <v>2.5</v>
      </c>
      <c r="J10">
        <v>130</v>
      </c>
      <c r="K10">
        <v>-175</v>
      </c>
      <c r="L10">
        <v>2.5</v>
      </c>
      <c r="M10">
        <v>140</v>
      </c>
      <c r="N10">
        <v>-180</v>
      </c>
      <c r="O10">
        <v>3.5</v>
      </c>
      <c r="P10">
        <v>-180</v>
      </c>
      <c r="Q10">
        <v>133</v>
      </c>
      <c r="R10" s="7">
        <f t="shared" si="0"/>
        <v>2.5</v>
      </c>
    </row>
    <row r="11" spans="1:18" x14ac:dyDescent="0.3">
      <c r="A11" t="s">
        <v>68</v>
      </c>
      <c r="B11" t="s">
        <v>40</v>
      </c>
      <c r="C11">
        <v>4.5</v>
      </c>
      <c r="D11">
        <v>-170</v>
      </c>
      <c r="E11">
        <v>135</v>
      </c>
      <c r="F11">
        <v>3.5</v>
      </c>
      <c r="G11">
        <v>126</v>
      </c>
      <c r="H11">
        <v>-162</v>
      </c>
      <c r="I11">
        <v>4.5</v>
      </c>
      <c r="J11">
        <v>-165</v>
      </c>
      <c r="K11">
        <v>130</v>
      </c>
      <c r="L11">
        <v>4.5</v>
      </c>
      <c r="M11">
        <v>-165</v>
      </c>
      <c r="N11">
        <v>125</v>
      </c>
      <c r="O11">
        <v>4.5</v>
      </c>
      <c r="P11">
        <v>130</v>
      </c>
      <c r="Q11">
        <v>128</v>
      </c>
      <c r="R11" s="7">
        <f t="shared" si="0"/>
        <v>3.5</v>
      </c>
    </row>
    <row r="12" spans="1:18" x14ac:dyDescent="0.3">
      <c r="A12" t="s">
        <v>69</v>
      </c>
      <c r="B12" t="s">
        <v>70</v>
      </c>
      <c r="C12">
        <v>4.5</v>
      </c>
      <c r="D12">
        <v>120</v>
      </c>
      <c r="E12">
        <v>-145</v>
      </c>
      <c r="F12">
        <v>4.5</v>
      </c>
      <c r="G12">
        <v>120</v>
      </c>
      <c r="H12">
        <v>-154</v>
      </c>
      <c r="I12">
        <v>4.5</v>
      </c>
      <c r="J12">
        <v>105</v>
      </c>
      <c r="K12">
        <v>-140</v>
      </c>
      <c r="L12">
        <v>5.5</v>
      </c>
      <c r="M12">
        <v>-165</v>
      </c>
      <c r="N12">
        <v>125</v>
      </c>
      <c r="O12">
        <v>5.5</v>
      </c>
      <c r="P12">
        <v>110</v>
      </c>
      <c r="Q12">
        <v>148</v>
      </c>
      <c r="R12" s="7">
        <f t="shared" si="0"/>
        <v>4.5</v>
      </c>
    </row>
    <row r="13" spans="1:18" x14ac:dyDescent="0.3">
      <c r="A13" t="s">
        <v>71</v>
      </c>
      <c r="B13" t="s">
        <v>72</v>
      </c>
      <c r="C13">
        <v>5.5</v>
      </c>
      <c r="D13">
        <v>-170</v>
      </c>
      <c r="E13">
        <v>135</v>
      </c>
      <c r="F13">
        <v>4.5</v>
      </c>
      <c r="G13">
        <v>108</v>
      </c>
      <c r="H13">
        <v>-136</v>
      </c>
      <c r="I13">
        <v>5.5</v>
      </c>
      <c r="J13">
        <v>-165</v>
      </c>
      <c r="K13">
        <v>130</v>
      </c>
      <c r="L13">
        <v>4.5</v>
      </c>
      <c r="M13">
        <v>110</v>
      </c>
      <c r="N13">
        <v>-145</v>
      </c>
      <c r="O13">
        <v>4.5</v>
      </c>
      <c r="P13">
        <v>107</v>
      </c>
      <c r="Q13">
        <v>-143</v>
      </c>
      <c r="R13" s="7">
        <f t="shared" si="0"/>
        <v>4.5</v>
      </c>
    </row>
    <row r="14" spans="1:18" x14ac:dyDescent="0.3">
      <c r="A14" t="s">
        <v>73</v>
      </c>
      <c r="B14" t="s">
        <v>47</v>
      </c>
      <c r="C14">
        <v>4.5</v>
      </c>
      <c r="D14">
        <v>135</v>
      </c>
      <c r="E14">
        <v>-170</v>
      </c>
      <c r="F14">
        <v>5.5</v>
      </c>
      <c r="G14">
        <v>-138</v>
      </c>
      <c r="H14">
        <v>108</v>
      </c>
      <c r="I14">
        <v>4.5</v>
      </c>
      <c r="J14">
        <v>120</v>
      </c>
      <c r="K14">
        <v>-160</v>
      </c>
      <c r="L14">
        <v>5.5</v>
      </c>
      <c r="M14">
        <v>-160</v>
      </c>
      <c r="N14">
        <v>120</v>
      </c>
      <c r="O14">
        <v>5.5</v>
      </c>
      <c r="P14">
        <v>-132</v>
      </c>
      <c r="Q14">
        <v>100</v>
      </c>
      <c r="R14" s="7">
        <f t="shared" si="0"/>
        <v>4.5</v>
      </c>
    </row>
    <row r="15" spans="1:18" x14ac:dyDescent="0.3">
      <c r="A15" t="s">
        <v>74</v>
      </c>
      <c r="B15" t="s">
        <v>52</v>
      </c>
      <c r="C15">
        <v>6.5</v>
      </c>
      <c r="D15">
        <v>-115</v>
      </c>
      <c r="E15">
        <v>-110</v>
      </c>
      <c r="F15">
        <v>6.5</v>
      </c>
      <c r="G15">
        <v>-112</v>
      </c>
      <c r="H15">
        <v>-112</v>
      </c>
      <c r="I15">
        <v>6.5</v>
      </c>
      <c r="J15">
        <v>-110</v>
      </c>
      <c r="K15">
        <v>-120</v>
      </c>
      <c r="L15">
        <v>6.5</v>
      </c>
      <c r="M15">
        <v>-105</v>
      </c>
      <c r="N15">
        <v>-125</v>
      </c>
      <c r="O15">
        <v>6.5</v>
      </c>
      <c r="P15">
        <v>-132</v>
      </c>
      <c r="Q15">
        <v>-103</v>
      </c>
      <c r="R15" s="7">
        <f t="shared" si="0"/>
        <v>6.5</v>
      </c>
    </row>
    <row r="16" spans="1:18" x14ac:dyDescent="0.3">
      <c r="A16" t="s">
        <v>75</v>
      </c>
      <c r="B16" t="s">
        <v>28</v>
      </c>
      <c r="C16">
        <v>5.5</v>
      </c>
      <c r="D16">
        <v>-165</v>
      </c>
      <c r="E16">
        <v>125</v>
      </c>
      <c r="F16">
        <v>5.5</v>
      </c>
      <c r="G16">
        <v>-128</v>
      </c>
      <c r="H16">
        <v>100</v>
      </c>
      <c r="I16">
        <v>5.5</v>
      </c>
      <c r="J16">
        <v>-135</v>
      </c>
      <c r="K16">
        <v>105</v>
      </c>
      <c r="L16">
        <v>5.5</v>
      </c>
      <c r="M16">
        <v>-120</v>
      </c>
      <c r="N16">
        <v>-110</v>
      </c>
      <c r="O16">
        <v>5.5</v>
      </c>
      <c r="P16">
        <v>-125</v>
      </c>
      <c r="Q16">
        <v>-106</v>
      </c>
      <c r="R16" s="7">
        <f t="shared" si="0"/>
        <v>5.5</v>
      </c>
    </row>
    <row r="17" spans="1:18" x14ac:dyDescent="0.3">
      <c r="A17" t="s">
        <v>76</v>
      </c>
      <c r="B17" t="s">
        <v>43</v>
      </c>
      <c r="C17">
        <v>3.5</v>
      </c>
      <c r="D17">
        <v>-115</v>
      </c>
      <c r="E17">
        <v>-115</v>
      </c>
      <c r="F17">
        <v>3.5</v>
      </c>
      <c r="G17">
        <v>102</v>
      </c>
      <c r="H17">
        <v>-130</v>
      </c>
      <c r="I17">
        <v>3.5</v>
      </c>
      <c r="J17">
        <v>-105</v>
      </c>
      <c r="K17">
        <v>-125</v>
      </c>
      <c r="L17">
        <v>3.5</v>
      </c>
      <c r="M17">
        <v>-115</v>
      </c>
      <c r="N17">
        <v>-115</v>
      </c>
      <c r="O17">
        <v>3.5</v>
      </c>
      <c r="P17">
        <v>-118</v>
      </c>
      <c r="Q17">
        <v>-113</v>
      </c>
      <c r="R17" s="7">
        <f t="shared" si="0"/>
        <v>3.5</v>
      </c>
    </row>
    <row r="18" spans="1:18" x14ac:dyDescent="0.3">
      <c r="A18" t="s">
        <v>77</v>
      </c>
      <c r="B18" t="s">
        <v>14</v>
      </c>
      <c r="C18">
        <v>6.5</v>
      </c>
      <c r="D18">
        <v>-155</v>
      </c>
      <c r="E18">
        <v>125</v>
      </c>
      <c r="F18">
        <v>6.5</v>
      </c>
      <c r="G18">
        <v>-140</v>
      </c>
      <c r="H18">
        <v>110</v>
      </c>
      <c r="I18">
        <v>6.5</v>
      </c>
      <c r="J18">
        <v>-160</v>
      </c>
      <c r="K18">
        <v>120</v>
      </c>
      <c r="L18">
        <v>6.5</v>
      </c>
      <c r="M18">
        <v>-145</v>
      </c>
      <c r="N18">
        <v>110</v>
      </c>
      <c r="O18">
        <v>6.5</v>
      </c>
      <c r="P18">
        <v>138</v>
      </c>
      <c r="Q18">
        <v>110</v>
      </c>
      <c r="R18" s="7">
        <f t="shared" si="0"/>
        <v>6.5</v>
      </c>
    </row>
    <row r="19" spans="1:18" x14ac:dyDescent="0.3">
      <c r="A19" t="s">
        <v>78</v>
      </c>
      <c r="B19" t="s">
        <v>27</v>
      </c>
      <c r="C19">
        <v>4.5</v>
      </c>
      <c r="D19">
        <v>100</v>
      </c>
      <c r="E19">
        <v>-125</v>
      </c>
      <c r="F19">
        <v>4.5</v>
      </c>
      <c r="G19">
        <v>-111</v>
      </c>
      <c r="H19">
        <v>-115</v>
      </c>
      <c r="I19">
        <v>4.5</v>
      </c>
      <c r="J19">
        <v>-110</v>
      </c>
      <c r="K19">
        <v>-115</v>
      </c>
      <c r="L19">
        <v>4.5</v>
      </c>
      <c r="M19">
        <v>-120</v>
      </c>
      <c r="N19">
        <v>-110</v>
      </c>
      <c r="O19">
        <v>4.5</v>
      </c>
      <c r="P19">
        <v>-115</v>
      </c>
      <c r="Q19">
        <v>-115</v>
      </c>
      <c r="R19" s="7">
        <f t="shared" si="0"/>
        <v>4.5</v>
      </c>
    </row>
    <row r="20" spans="1:18" x14ac:dyDescent="0.3">
      <c r="A20" t="s">
        <v>79</v>
      </c>
      <c r="B20" t="s">
        <v>80</v>
      </c>
      <c r="C20">
        <v>5.5</v>
      </c>
      <c r="D20">
        <v>110</v>
      </c>
      <c r="E20">
        <v>-140</v>
      </c>
      <c r="F20">
        <v>5.5</v>
      </c>
      <c r="G20">
        <v>104</v>
      </c>
      <c r="H20">
        <v>-132</v>
      </c>
      <c r="I20">
        <v>5.5</v>
      </c>
      <c r="J20">
        <v>115</v>
      </c>
      <c r="K20">
        <v>-150</v>
      </c>
      <c r="L20">
        <v>5.5</v>
      </c>
      <c r="M20">
        <v>110</v>
      </c>
      <c r="N20">
        <v>-145</v>
      </c>
      <c r="O20">
        <v>5.5</v>
      </c>
      <c r="P20">
        <v>104</v>
      </c>
      <c r="Q20">
        <v>-137</v>
      </c>
      <c r="R20" s="7">
        <f t="shared" si="0"/>
        <v>5.5</v>
      </c>
    </row>
    <row r="21" spans="1:18" x14ac:dyDescent="0.3">
      <c r="A21" t="s">
        <v>81</v>
      </c>
      <c r="B21" t="s">
        <v>45</v>
      </c>
      <c r="C21">
        <v>3.5</v>
      </c>
      <c r="D21" t="s">
        <v>39</v>
      </c>
      <c r="E21" t="s">
        <v>39</v>
      </c>
      <c r="F21">
        <v>3.5</v>
      </c>
      <c r="G21" t="s">
        <v>39</v>
      </c>
      <c r="H21" t="s">
        <v>39</v>
      </c>
      <c r="I21">
        <v>3.5</v>
      </c>
      <c r="J21" t="s">
        <v>39</v>
      </c>
      <c r="K21" t="s">
        <v>39</v>
      </c>
      <c r="L21">
        <v>3.5</v>
      </c>
      <c r="M21" t="s">
        <v>39</v>
      </c>
      <c r="N21" t="s">
        <v>39</v>
      </c>
      <c r="O21">
        <v>5.5</v>
      </c>
      <c r="P21" t="s">
        <v>39</v>
      </c>
      <c r="Q21" t="s">
        <v>39</v>
      </c>
      <c r="R21" s="7">
        <f t="shared" si="0"/>
        <v>3.5</v>
      </c>
    </row>
    <row r="22" spans="1:18" x14ac:dyDescent="0.3">
      <c r="A22" t="s">
        <v>82</v>
      </c>
      <c r="B22" t="s">
        <v>46</v>
      </c>
      <c r="C22">
        <v>3.5</v>
      </c>
      <c r="D22" t="s">
        <v>39</v>
      </c>
      <c r="E22" t="s">
        <v>39</v>
      </c>
      <c r="F22">
        <v>4.5</v>
      </c>
      <c r="G22">
        <v>-156</v>
      </c>
      <c r="H22">
        <v>124</v>
      </c>
      <c r="I22">
        <v>3.5</v>
      </c>
      <c r="J22" t="s">
        <v>39</v>
      </c>
      <c r="K22" t="s">
        <v>39</v>
      </c>
      <c r="L22">
        <v>4.5</v>
      </c>
      <c r="M22">
        <v>-145</v>
      </c>
      <c r="N22">
        <v>110</v>
      </c>
      <c r="O22">
        <v>4.5</v>
      </c>
      <c r="P22">
        <v>125</v>
      </c>
      <c r="Q22">
        <v>132</v>
      </c>
      <c r="R22" s="7">
        <f t="shared" si="0"/>
        <v>3.5</v>
      </c>
    </row>
    <row r="23" spans="1:18" x14ac:dyDescent="0.3">
      <c r="A23" t="s">
        <v>83</v>
      </c>
      <c r="B23" t="s">
        <v>44</v>
      </c>
      <c r="C23">
        <v>4.5</v>
      </c>
      <c r="D23">
        <v>-120</v>
      </c>
      <c r="E23">
        <v>-105</v>
      </c>
      <c r="F23">
        <v>4.5</v>
      </c>
      <c r="G23">
        <v>-136</v>
      </c>
      <c r="H23">
        <v>108</v>
      </c>
      <c r="I23">
        <v>4.5</v>
      </c>
      <c r="J23">
        <v>-120</v>
      </c>
      <c r="K23">
        <v>-105</v>
      </c>
      <c r="L23">
        <v>4.5</v>
      </c>
      <c r="M23">
        <v>-150</v>
      </c>
      <c r="N23">
        <v>115</v>
      </c>
      <c r="O23">
        <v>4.5</v>
      </c>
      <c r="P23">
        <v>-136</v>
      </c>
      <c r="Q23">
        <v>102</v>
      </c>
      <c r="R23" s="7">
        <f t="shared" si="0"/>
        <v>4.5</v>
      </c>
    </row>
    <row r="24" spans="1:18" x14ac:dyDescent="0.3">
      <c r="A24" t="s">
        <v>84</v>
      </c>
      <c r="B24" t="s">
        <v>85</v>
      </c>
      <c r="C24">
        <v>4.5</v>
      </c>
      <c r="D24">
        <v>-155</v>
      </c>
      <c r="E24">
        <v>120</v>
      </c>
      <c r="F24">
        <v>3.5</v>
      </c>
      <c r="G24">
        <v>138</v>
      </c>
      <c r="H24">
        <v>-178</v>
      </c>
      <c r="I24" t="s">
        <v>39</v>
      </c>
      <c r="J24" t="s">
        <v>39</v>
      </c>
      <c r="K24" t="s">
        <v>39</v>
      </c>
      <c r="L24">
        <v>3.5</v>
      </c>
      <c r="M24">
        <v>130</v>
      </c>
      <c r="N24">
        <v>-170</v>
      </c>
      <c r="O24" t="s">
        <v>39</v>
      </c>
      <c r="P24" t="s">
        <v>39</v>
      </c>
      <c r="Q24" t="s">
        <v>39</v>
      </c>
      <c r="R24" s="7">
        <f t="shared" si="0"/>
        <v>3.5</v>
      </c>
    </row>
    <row r="25" spans="1:18" x14ac:dyDescent="0.3">
      <c r="A25" t="s">
        <v>86</v>
      </c>
      <c r="B25" t="s">
        <v>50</v>
      </c>
      <c r="C25">
        <v>4.5</v>
      </c>
      <c r="D25">
        <v>-165</v>
      </c>
      <c r="E25">
        <v>130</v>
      </c>
      <c r="F25">
        <v>3.5</v>
      </c>
      <c r="G25">
        <v>122</v>
      </c>
      <c r="H25">
        <v>-156</v>
      </c>
      <c r="I25">
        <v>4.5</v>
      </c>
      <c r="J25">
        <v>-165</v>
      </c>
      <c r="K25">
        <v>130</v>
      </c>
      <c r="L25">
        <v>4.5</v>
      </c>
      <c r="M25">
        <v>-160</v>
      </c>
      <c r="N25">
        <v>120</v>
      </c>
      <c r="O25">
        <v>4.5</v>
      </c>
      <c r="P25">
        <v>143</v>
      </c>
      <c r="Q25">
        <v>114</v>
      </c>
      <c r="R25" s="7">
        <f t="shared" si="0"/>
        <v>3.5</v>
      </c>
    </row>
    <row r="26" spans="1:18" x14ac:dyDescent="0.3">
      <c r="A26" t="s">
        <v>87</v>
      </c>
      <c r="B26" t="s">
        <v>88</v>
      </c>
      <c r="C26">
        <v>5.5</v>
      </c>
      <c r="D26">
        <v>-105</v>
      </c>
      <c r="E26">
        <v>-120</v>
      </c>
      <c r="F26">
        <v>5.5</v>
      </c>
      <c r="G26">
        <v>100</v>
      </c>
      <c r="H26">
        <v>-128</v>
      </c>
      <c r="I26">
        <v>5.5</v>
      </c>
      <c r="J26">
        <v>100</v>
      </c>
      <c r="K26">
        <v>-130</v>
      </c>
      <c r="L26">
        <v>5.5</v>
      </c>
      <c r="M26">
        <v>-115</v>
      </c>
      <c r="N26">
        <v>-115</v>
      </c>
      <c r="O26">
        <v>5.5</v>
      </c>
      <c r="P26">
        <v>-110</v>
      </c>
      <c r="Q26">
        <v>-121</v>
      </c>
      <c r="R26" s="7">
        <f t="shared" si="0"/>
        <v>5.5</v>
      </c>
    </row>
    <row r="27" spans="1:18" x14ac:dyDescent="0.3">
      <c r="A27" t="s">
        <v>89</v>
      </c>
      <c r="B27" t="s">
        <v>42</v>
      </c>
      <c r="C27">
        <v>3.5</v>
      </c>
      <c r="D27">
        <v>125</v>
      </c>
      <c r="E27">
        <v>-160</v>
      </c>
      <c r="F27">
        <v>3.5</v>
      </c>
      <c r="G27">
        <v>120</v>
      </c>
      <c r="H27">
        <v>-152</v>
      </c>
      <c r="I27">
        <v>3.5</v>
      </c>
      <c r="J27">
        <v>120</v>
      </c>
      <c r="K27">
        <v>-155</v>
      </c>
      <c r="L27">
        <v>3.5</v>
      </c>
      <c r="M27">
        <v>120</v>
      </c>
      <c r="N27">
        <v>-160</v>
      </c>
      <c r="O27">
        <v>4.5</v>
      </c>
      <c r="P27">
        <v>143</v>
      </c>
      <c r="Q27">
        <v>123</v>
      </c>
      <c r="R27" s="7">
        <f t="shared" si="0"/>
        <v>3.5</v>
      </c>
    </row>
    <row r="28" spans="1:18" x14ac:dyDescent="0.3">
      <c r="A28" t="s">
        <v>90</v>
      </c>
      <c r="B28" t="s">
        <v>91</v>
      </c>
      <c r="C28">
        <v>5.5</v>
      </c>
      <c r="D28">
        <v>-120</v>
      </c>
      <c r="E28">
        <v>100</v>
      </c>
      <c r="F28">
        <v>5.5</v>
      </c>
      <c r="G28">
        <v>-122</v>
      </c>
      <c r="H28">
        <v>-104</v>
      </c>
      <c r="I28">
        <v>5.5</v>
      </c>
      <c r="J28">
        <v>-145</v>
      </c>
      <c r="K28">
        <v>110</v>
      </c>
      <c r="L28">
        <v>5.5</v>
      </c>
      <c r="M28">
        <v>-120</v>
      </c>
      <c r="N28">
        <v>-110</v>
      </c>
      <c r="O28">
        <v>5.5</v>
      </c>
      <c r="P28">
        <v>-122</v>
      </c>
      <c r="Q28">
        <v>-108</v>
      </c>
      <c r="R28" s="7">
        <f t="shared" si="0"/>
        <v>5.5</v>
      </c>
    </row>
    <row r="29" spans="1:18" x14ac:dyDescent="0.3">
      <c r="A29" t="s">
        <v>92</v>
      </c>
      <c r="B29" t="s">
        <v>26</v>
      </c>
      <c r="C29">
        <v>2.5</v>
      </c>
      <c r="D29" t="s">
        <v>39</v>
      </c>
      <c r="E29" t="s">
        <v>39</v>
      </c>
      <c r="F29" t="s">
        <v>39</v>
      </c>
      <c r="G29" t="s">
        <v>39</v>
      </c>
      <c r="H29" t="s">
        <v>39</v>
      </c>
      <c r="I29" t="s">
        <v>39</v>
      </c>
      <c r="J29" t="s">
        <v>39</v>
      </c>
      <c r="K29" t="s">
        <v>39</v>
      </c>
      <c r="L29" t="s">
        <v>39</v>
      </c>
      <c r="M29" t="s">
        <v>39</v>
      </c>
      <c r="N29" t="s">
        <v>39</v>
      </c>
      <c r="O29" t="s">
        <v>39</v>
      </c>
      <c r="P29" t="s">
        <v>39</v>
      </c>
      <c r="Q29" t="s">
        <v>39</v>
      </c>
      <c r="R29" s="7">
        <f t="shared" si="0"/>
        <v>2.5</v>
      </c>
    </row>
    <row r="30" spans="1:18" x14ac:dyDescent="0.3">
      <c r="A30" t="s">
        <v>93</v>
      </c>
      <c r="B30" t="s">
        <v>94</v>
      </c>
      <c r="C30">
        <v>5.5</v>
      </c>
      <c r="D30">
        <v>-120</v>
      </c>
      <c r="E30">
        <v>-105</v>
      </c>
      <c r="F30">
        <v>5.5</v>
      </c>
      <c r="G30">
        <v>-125</v>
      </c>
      <c r="H30">
        <v>-102</v>
      </c>
      <c r="I30">
        <v>5.5</v>
      </c>
      <c r="J30">
        <v>-120</v>
      </c>
      <c r="K30">
        <v>-110</v>
      </c>
      <c r="L30">
        <v>5.5</v>
      </c>
      <c r="M30" t="s">
        <v>39</v>
      </c>
      <c r="N30" t="s">
        <v>39</v>
      </c>
      <c r="O30">
        <v>5.5</v>
      </c>
      <c r="P30">
        <v>-121</v>
      </c>
      <c r="Q30">
        <v>-109</v>
      </c>
      <c r="R30" s="7">
        <f t="shared" si="0"/>
        <v>5.5</v>
      </c>
    </row>
    <row r="31" spans="1:18" x14ac:dyDescent="0.3">
      <c r="A31" t="s">
        <v>95</v>
      </c>
      <c r="B31" t="s">
        <v>96</v>
      </c>
      <c r="C31">
        <v>3.5</v>
      </c>
      <c r="D31">
        <v>-130</v>
      </c>
      <c r="E31">
        <v>105</v>
      </c>
      <c r="F31">
        <v>3.5</v>
      </c>
      <c r="G31">
        <v>-112</v>
      </c>
      <c r="H31">
        <v>-112</v>
      </c>
      <c r="I31">
        <v>3.5</v>
      </c>
      <c r="J31">
        <v>-140</v>
      </c>
      <c r="K31">
        <v>105</v>
      </c>
      <c r="L31">
        <v>3.5</v>
      </c>
      <c r="M31">
        <v>-115</v>
      </c>
      <c r="N31">
        <v>-115</v>
      </c>
      <c r="O31">
        <v>3.5</v>
      </c>
      <c r="P31">
        <v>-127</v>
      </c>
      <c r="Q31">
        <v>-106</v>
      </c>
      <c r="R31" s="7">
        <f t="shared" si="0"/>
        <v>3.5</v>
      </c>
    </row>
    <row r="32" spans="1:18" x14ac:dyDescent="0.3">
      <c r="R32" s="7">
        <f t="shared" si="0"/>
        <v>0</v>
      </c>
    </row>
    <row r="33" spans="18:18" x14ac:dyDescent="0.3">
      <c r="R33" s="7">
        <f t="shared" si="0"/>
        <v>0</v>
      </c>
    </row>
  </sheetData>
  <sortState xmlns:xlrd2="http://schemas.microsoft.com/office/spreadsheetml/2017/richdata2" ref="A2:R33">
    <sortCondition ref="B2:B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500</v>
      </c>
      <c r="B2" s="1">
        <v>6.03</v>
      </c>
      <c r="F2" s="1"/>
      <c r="G2" s="1"/>
      <c r="H2" s="1"/>
    </row>
    <row r="3" spans="1:8" ht="15" thickBot="1" x14ac:dyDescent="0.35">
      <c r="A3" s="1">
        <v>145</v>
      </c>
      <c r="B3" s="1">
        <v>4.5999999999999996</v>
      </c>
      <c r="F3" s="1"/>
      <c r="G3" s="1"/>
      <c r="H3" s="1"/>
    </row>
    <row r="4" spans="1:8" ht="15" thickBot="1" x14ac:dyDescent="0.35">
      <c r="A4" s="1">
        <v>135</v>
      </c>
      <c r="B4" s="1">
        <v>3.76</v>
      </c>
      <c r="F4" s="1"/>
      <c r="G4" s="1"/>
      <c r="H4" s="1"/>
    </row>
    <row r="5" spans="1:8" ht="15" thickBot="1" x14ac:dyDescent="0.35">
      <c r="A5" s="1">
        <v>111</v>
      </c>
      <c r="B5" s="1">
        <v>4.5199999999999996</v>
      </c>
      <c r="F5" s="1"/>
      <c r="G5" s="1"/>
      <c r="H5" s="1"/>
    </row>
    <row r="6" spans="1:8" ht="15" thickBot="1" x14ac:dyDescent="0.35">
      <c r="A6" s="1">
        <v>144</v>
      </c>
      <c r="B6" s="1">
        <v>5.36</v>
      </c>
      <c r="F6" s="1"/>
      <c r="G6" s="1"/>
      <c r="H6" s="1"/>
    </row>
    <row r="7" spans="1:8" ht="15" thickBot="1" x14ac:dyDescent="0.35">
      <c r="A7" s="1">
        <v>141</v>
      </c>
      <c r="B7" s="1">
        <v>5.58</v>
      </c>
      <c r="F7" s="1"/>
      <c r="G7" s="1"/>
      <c r="H7" s="1"/>
    </row>
    <row r="8" spans="1:8" ht="15" thickBot="1" x14ac:dyDescent="0.35">
      <c r="A8" s="1">
        <v>166</v>
      </c>
      <c r="B8" s="1">
        <v>5.92</v>
      </c>
      <c r="F8" s="1"/>
      <c r="G8" s="1"/>
      <c r="H8" s="1"/>
    </row>
    <row r="9" spans="1:8" ht="15" thickBot="1" x14ac:dyDescent="0.35">
      <c r="A9" s="1">
        <v>178</v>
      </c>
      <c r="B9" s="1">
        <v>4.0599999999999996</v>
      </c>
      <c r="F9" s="1"/>
      <c r="G9" s="1"/>
      <c r="H9" s="1"/>
    </row>
    <row r="10" spans="1:8" ht="15" thickBot="1" x14ac:dyDescent="0.35">
      <c r="A10" s="1">
        <v>508</v>
      </c>
      <c r="B10" s="1">
        <v>6.85</v>
      </c>
      <c r="F10" s="1"/>
      <c r="G10" s="1"/>
      <c r="H10" s="1"/>
    </row>
    <row r="11" spans="1:8" ht="15" thickBot="1" x14ac:dyDescent="0.35">
      <c r="A11" s="1">
        <v>509</v>
      </c>
      <c r="B11" s="1">
        <v>4.1399999999999997</v>
      </c>
      <c r="F11" s="1"/>
      <c r="G11" s="1"/>
      <c r="H11" s="1"/>
    </row>
    <row r="12" spans="1:8" ht="15" thickBot="1" x14ac:dyDescent="0.35">
      <c r="A12" s="1">
        <v>125</v>
      </c>
      <c r="B12" s="1">
        <v>5.66</v>
      </c>
      <c r="F12" s="1"/>
      <c r="G12" s="1"/>
      <c r="H12" s="1"/>
    </row>
    <row r="13" spans="1:8" ht="15" thickBot="1" x14ac:dyDescent="0.35">
      <c r="A13" s="1">
        <v>147</v>
      </c>
      <c r="B13" s="1">
        <v>5.26</v>
      </c>
      <c r="F13" s="1"/>
      <c r="G13" s="1"/>
      <c r="H13" s="1"/>
    </row>
    <row r="14" spans="1:8" ht="15" thickBot="1" x14ac:dyDescent="0.35">
      <c r="A14" s="1">
        <v>156</v>
      </c>
      <c r="B14" s="1">
        <v>3.76</v>
      </c>
      <c r="F14" s="1"/>
      <c r="G14" s="1"/>
      <c r="H14" s="1"/>
    </row>
    <row r="15" spans="1:8" ht="15" thickBot="1" x14ac:dyDescent="0.35">
      <c r="A15" s="1">
        <v>128</v>
      </c>
      <c r="B15" s="1">
        <v>5.29</v>
      </c>
      <c r="F15" s="1"/>
      <c r="G15" s="1"/>
      <c r="H15" s="1"/>
    </row>
    <row r="16" spans="1:8" ht="15" thickBot="1" x14ac:dyDescent="0.35">
      <c r="A16" s="1">
        <v>146</v>
      </c>
      <c r="B16" s="1">
        <v>5.23</v>
      </c>
    </row>
    <row r="17" spans="1:2" ht="15" thickBot="1" x14ac:dyDescent="0.35">
      <c r="A17" s="1">
        <v>130</v>
      </c>
      <c r="B17" s="1">
        <v>4.6500000000000004</v>
      </c>
    </row>
    <row r="18" spans="1:2" ht="15" thickBot="1" x14ac:dyDescent="0.35">
      <c r="A18" s="1">
        <v>127</v>
      </c>
      <c r="B18" s="1">
        <v>5.74</v>
      </c>
    </row>
    <row r="19" spans="1:2" ht="15" thickBot="1" x14ac:dyDescent="0.35">
      <c r="A19" s="1">
        <v>517</v>
      </c>
      <c r="B19" s="1">
        <v>8.4</v>
      </c>
    </row>
    <row r="20" spans="1:2" ht="15" thickBot="1" x14ac:dyDescent="0.35">
      <c r="A20" s="1">
        <v>142</v>
      </c>
      <c r="B20" s="1">
        <v>4.3</v>
      </c>
    </row>
    <row r="21" spans="1:2" ht="15" thickBot="1" x14ac:dyDescent="0.35">
      <c r="A21" s="1">
        <v>134</v>
      </c>
      <c r="B21" s="1">
        <v>5.85</v>
      </c>
    </row>
    <row r="22" spans="1:2" ht="15" thickBot="1" x14ac:dyDescent="0.35">
      <c r="A22" s="1">
        <v>520</v>
      </c>
      <c r="B22" s="1">
        <v>3.77</v>
      </c>
    </row>
    <row r="23" spans="1:2" ht="15" thickBot="1" x14ac:dyDescent="0.35">
      <c r="A23" s="1">
        <v>133</v>
      </c>
      <c r="B23" s="1">
        <v>5.67</v>
      </c>
    </row>
    <row r="24" spans="1:2" ht="15" thickBot="1" x14ac:dyDescent="0.35">
      <c r="A24" s="1">
        <v>131</v>
      </c>
      <c r="B24" s="1">
        <v>3.6</v>
      </c>
    </row>
    <row r="25" spans="1:2" ht="15" thickBot="1" x14ac:dyDescent="0.35">
      <c r="A25" s="1">
        <v>140</v>
      </c>
      <c r="B25" s="1">
        <v>5.89</v>
      </c>
    </row>
    <row r="26" spans="1:2" ht="15" thickBot="1" x14ac:dyDescent="0.35">
      <c r="A26" s="1">
        <v>524</v>
      </c>
      <c r="B26" s="1">
        <v>5.59</v>
      </c>
    </row>
    <row r="27" spans="1:2" ht="15" thickBot="1" x14ac:dyDescent="0.35">
      <c r="A27" s="1">
        <v>136</v>
      </c>
      <c r="B27" s="1">
        <v>3.86</v>
      </c>
    </row>
    <row r="28" spans="1:2" ht="15" thickBot="1" x14ac:dyDescent="0.35">
      <c r="A28" s="1">
        <v>117</v>
      </c>
      <c r="B28" s="1">
        <v>5.4</v>
      </c>
    </row>
    <row r="29" spans="1:2" ht="15" thickBot="1" x14ac:dyDescent="0.35">
      <c r="A29" s="1">
        <v>132</v>
      </c>
      <c r="B29" s="1">
        <v>4.3</v>
      </c>
    </row>
    <row r="30" spans="1:2" ht="15" thickBot="1" x14ac:dyDescent="0.35">
      <c r="A30" s="1">
        <v>115</v>
      </c>
      <c r="B30" s="1">
        <v>4.37</v>
      </c>
    </row>
    <row r="31" spans="1:2" ht="15" thickBot="1" x14ac:dyDescent="0.35">
      <c r="A31" s="1">
        <v>148</v>
      </c>
      <c r="B31" s="1">
        <v>4.8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500</v>
      </c>
      <c r="B2" s="1">
        <v>3.6683820472892998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145</v>
      </c>
      <c r="B3" s="1">
        <v>5.0628922028026597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135</v>
      </c>
      <c r="B4" s="1">
        <v>4.5839554453054401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111</v>
      </c>
      <c r="B5" s="1">
        <v>4.98908245791658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144</v>
      </c>
      <c r="B6" s="1">
        <v>4.0157395762931802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141</v>
      </c>
      <c r="B7" s="1">
        <v>5.2188108763593597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166</v>
      </c>
      <c r="B8" s="1">
        <v>4.8685376942734599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178</v>
      </c>
      <c r="B9" s="1">
        <v>3.9313566735880099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508</v>
      </c>
      <c r="B10" s="1">
        <v>4.0877908319354104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509</v>
      </c>
      <c r="B11" s="1">
        <v>3.01029460831499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125</v>
      </c>
      <c r="B12" s="1">
        <v>5.6840438975669301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147</v>
      </c>
      <c r="B13" s="1">
        <v>4.7043161799344402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156</v>
      </c>
      <c r="B14" s="1">
        <v>4.2513515465210796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128</v>
      </c>
      <c r="B15" s="1">
        <v>5.6485559475523504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146</v>
      </c>
      <c r="B16" s="1">
        <v>4.9353602144300197</v>
      </c>
    </row>
    <row r="17" spans="1:2" ht="15" thickBot="1" x14ac:dyDescent="0.35">
      <c r="A17" s="1">
        <v>130</v>
      </c>
      <c r="B17" s="1">
        <v>5.0321317630766504</v>
      </c>
    </row>
    <row r="18" spans="1:2" ht="15" thickBot="1" x14ac:dyDescent="0.35">
      <c r="A18" s="1">
        <v>127</v>
      </c>
      <c r="B18" s="1">
        <v>5.4129005811771203</v>
      </c>
    </row>
    <row r="19" spans="1:2" ht="15" thickBot="1" x14ac:dyDescent="0.35">
      <c r="A19" s="1">
        <v>517</v>
      </c>
      <c r="B19" s="1">
        <v>4.1190822398218803</v>
      </c>
    </row>
    <row r="20" spans="1:2" ht="15" thickBot="1" x14ac:dyDescent="0.35">
      <c r="A20" s="1">
        <v>142</v>
      </c>
      <c r="B20" s="1">
        <v>5.2078200413377003</v>
      </c>
    </row>
    <row r="21" spans="1:2" ht="15" thickBot="1" x14ac:dyDescent="0.35">
      <c r="A21" s="1">
        <v>134</v>
      </c>
      <c r="B21" s="1">
        <v>5.7515531799766402</v>
      </c>
    </row>
    <row r="22" spans="1:2" ht="15" thickBot="1" x14ac:dyDescent="0.35">
      <c r="A22" s="1">
        <v>520</v>
      </c>
      <c r="B22" s="1">
        <v>2.08363019922243</v>
      </c>
    </row>
    <row r="23" spans="1:2" ht="15" thickBot="1" x14ac:dyDescent="0.35">
      <c r="A23" s="1">
        <v>133</v>
      </c>
      <c r="B23" s="1">
        <v>5.7429465349856796</v>
      </c>
    </row>
    <row r="24" spans="1:2" ht="15" thickBot="1" x14ac:dyDescent="0.35">
      <c r="A24" s="1">
        <v>131</v>
      </c>
      <c r="B24" s="1">
        <v>4.52624347076185</v>
      </c>
    </row>
    <row r="25" spans="1:2" ht="15" thickBot="1" x14ac:dyDescent="0.35">
      <c r="A25" s="1">
        <v>140</v>
      </c>
      <c r="B25" s="1">
        <v>5.1811886269788197</v>
      </c>
    </row>
    <row r="26" spans="1:2" ht="15" thickBot="1" x14ac:dyDescent="0.35">
      <c r="A26" s="1">
        <v>524</v>
      </c>
      <c r="B26" s="1">
        <v>3.6488479752424898</v>
      </c>
    </row>
    <row r="27" spans="1:2" ht="15" thickBot="1" x14ac:dyDescent="0.35">
      <c r="A27" s="1">
        <v>136</v>
      </c>
      <c r="B27" s="1">
        <v>5.0588296728161897</v>
      </c>
    </row>
    <row r="28" spans="1:2" ht="15" thickBot="1" x14ac:dyDescent="0.35">
      <c r="A28" s="1">
        <v>117</v>
      </c>
      <c r="B28" s="1">
        <v>4.8273091292353696</v>
      </c>
    </row>
    <row r="29" spans="1:2" ht="15" thickBot="1" x14ac:dyDescent="0.35">
      <c r="A29" s="1">
        <v>132</v>
      </c>
      <c r="B29" s="1">
        <v>4.5885392058119701</v>
      </c>
    </row>
    <row r="30" spans="1:2" ht="15" thickBot="1" x14ac:dyDescent="0.35">
      <c r="A30" s="1">
        <v>115</v>
      </c>
      <c r="B30" s="1">
        <v>4.4709193832710499</v>
      </c>
    </row>
    <row r="31" spans="1:2" ht="15" thickBot="1" x14ac:dyDescent="0.35">
      <c r="A31" s="1">
        <v>148</v>
      </c>
      <c r="B31" s="1">
        <v>4.9114125712194499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500</v>
      </c>
      <c r="B2" s="1">
        <v>3.5999933263655</v>
      </c>
    </row>
    <row r="3" spans="1:2" ht="15" thickBot="1" x14ac:dyDescent="0.35">
      <c r="A3" s="1">
        <v>145</v>
      </c>
      <c r="B3" s="1">
        <v>4.9285085412784504</v>
      </c>
    </row>
    <row r="4" spans="1:2" ht="15" thickBot="1" x14ac:dyDescent="0.35">
      <c r="A4" s="1">
        <v>135</v>
      </c>
      <c r="B4" s="1">
        <v>4.4652642260930699</v>
      </c>
    </row>
    <row r="5" spans="1:2" ht="15" thickBot="1" x14ac:dyDescent="0.35">
      <c r="A5" s="1">
        <v>111</v>
      </c>
      <c r="B5" s="1">
        <v>4.9388477101108803</v>
      </c>
    </row>
    <row r="6" spans="1:2" ht="15" thickBot="1" x14ac:dyDescent="0.35">
      <c r="A6" s="1">
        <v>144</v>
      </c>
      <c r="B6" s="1">
        <v>3.9870784188119099</v>
      </c>
    </row>
    <row r="7" spans="1:2" ht="15" thickBot="1" x14ac:dyDescent="0.35">
      <c r="A7" s="1">
        <v>141</v>
      </c>
      <c r="B7" s="1">
        <v>5.253076935368</v>
      </c>
    </row>
    <row r="8" spans="1:2" ht="15" thickBot="1" x14ac:dyDescent="0.35">
      <c r="A8" s="1">
        <v>166</v>
      </c>
      <c r="B8" s="1">
        <v>4.6120537149916601</v>
      </c>
    </row>
    <row r="9" spans="1:2" ht="15" thickBot="1" x14ac:dyDescent="0.35">
      <c r="A9" s="1">
        <v>178</v>
      </c>
      <c r="B9" s="1">
        <v>3.7668391517509101</v>
      </c>
    </row>
    <row r="10" spans="1:2" ht="15" thickBot="1" x14ac:dyDescent="0.35">
      <c r="A10" s="1">
        <v>508</v>
      </c>
      <c r="B10" s="1">
        <v>3.9138736382014101</v>
      </c>
    </row>
    <row r="11" spans="1:2" ht="15" thickBot="1" x14ac:dyDescent="0.35">
      <c r="A11" s="1">
        <v>509</v>
      </c>
      <c r="B11" s="1">
        <v>2.9325730608557001</v>
      </c>
    </row>
    <row r="12" spans="1:2" ht="15" thickBot="1" x14ac:dyDescent="0.35">
      <c r="A12" s="1">
        <v>125</v>
      </c>
      <c r="B12" s="1">
        <v>5.4510470469425698</v>
      </c>
    </row>
    <row r="13" spans="1:2" ht="15" thickBot="1" x14ac:dyDescent="0.35">
      <c r="A13" s="1">
        <v>147</v>
      </c>
      <c r="B13" s="1">
        <v>4.5245830189734804</v>
      </c>
    </row>
    <row r="14" spans="1:2" ht="15" thickBot="1" x14ac:dyDescent="0.35">
      <c r="A14" s="1">
        <v>156</v>
      </c>
      <c r="B14" s="1">
        <v>4.2480437609117701</v>
      </c>
    </row>
    <row r="15" spans="1:2" ht="15" thickBot="1" x14ac:dyDescent="0.35">
      <c r="A15" s="1">
        <v>128</v>
      </c>
      <c r="B15" s="1">
        <v>5.6142396093702303</v>
      </c>
    </row>
    <row r="16" spans="1:2" ht="15" thickBot="1" x14ac:dyDescent="0.35">
      <c r="A16" s="1">
        <v>146</v>
      </c>
      <c r="B16" s="1">
        <v>4.7825090212404504</v>
      </c>
    </row>
    <row r="17" spans="1:2" ht="15" thickBot="1" x14ac:dyDescent="0.35">
      <c r="A17" s="1">
        <v>130</v>
      </c>
      <c r="B17" s="1">
        <v>5.0048361699020401</v>
      </c>
    </row>
    <row r="18" spans="1:2" ht="15" thickBot="1" x14ac:dyDescent="0.35">
      <c r="A18" s="1">
        <v>127</v>
      </c>
      <c r="B18" s="1">
        <v>5.2583694652992596</v>
      </c>
    </row>
    <row r="19" spans="1:2" ht="15" thickBot="1" x14ac:dyDescent="0.35">
      <c r="A19" s="1">
        <v>517</v>
      </c>
      <c r="B19" s="1">
        <v>3.9982746677532499</v>
      </c>
    </row>
    <row r="20" spans="1:2" ht="15" thickBot="1" x14ac:dyDescent="0.35">
      <c r="A20" s="1">
        <v>142</v>
      </c>
      <c r="B20" s="1">
        <v>5.1020903039849497</v>
      </c>
    </row>
    <row r="21" spans="1:2" ht="15" thickBot="1" x14ac:dyDescent="0.35">
      <c r="A21" s="1">
        <v>134</v>
      </c>
      <c r="B21" s="1">
        <v>5.66551300670295</v>
      </c>
    </row>
    <row r="22" spans="1:2" ht="15" thickBot="1" x14ac:dyDescent="0.35">
      <c r="A22" s="1">
        <v>520</v>
      </c>
      <c r="B22" s="1">
        <v>2.0248022801454799</v>
      </c>
    </row>
    <row r="23" spans="1:2" ht="15" thickBot="1" x14ac:dyDescent="0.35">
      <c r="A23" s="1">
        <v>133</v>
      </c>
      <c r="B23" s="1">
        <v>5.64863060059466</v>
      </c>
    </row>
    <row r="24" spans="1:2" ht="15" thickBot="1" x14ac:dyDescent="0.35">
      <c r="A24" s="1">
        <v>131</v>
      </c>
      <c r="B24" s="1">
        <v>4.4257188346293903</v>
      </c>
    </row>
    <row r="25" spans="1:2" ht="15" thickBot="1" x14ac:dyDescent="0.35">
      <c r="A25" s="1">
        <v>140</v>
      </c>
      <c r="B25" s="1">
        <v>5.0395786234467996</v>
      </c>
    </row>
    <row r="26" spans="1:2" ht="15" thickBot="1" x14ac:dyDescent="0.35">
      <c r="A26" s="1">
        <v>524</v>
      </c>
      <c r="B26" s="1">
        <v>3.6347894730797399</v>
      </c>
    </row>
    <row r="27" spans="1:2" ht="15" thickBot="1" x14ac:dyDescent="0.35">
      <c r="A27" s="1">
        <v>136</v>
      </c>
      <c r="B27" s="1">
        <v>4.9733161693408601</v>
      </c>
    </row>
    <row r="28" spans="1:2" ht="15" thickBot="1" x14ac:dyDescent="0.35">
      <c r="A28" s="1">
        <v>117</v>
      </c>
      <c r="B28" s="1">
        <v>4.7012550169918601</v>
      </c>
    </row>
    <row r="29" spans="1:2" ht="15" thickBot="1" x14ac:dyDescent="0.35">
      <c r="A29" s="1">
        <v>132</v>
      </c>
      <c r="B29" s="1">
        <v>4.5481094691459498</v>
      </c>
    </row>
    <row r="30" spans="1:2" ht="15" thickBot="1" x14ac:dyDescent="0.35">
      <c r="A30" s="1">
        <v>115</v>
      </c>
      <c r="B30" s="1">
        <v>4.3840666877802397</v>
      </c>
    </row>
    <row r="31" spans="1:2" ht="15" thickBot="1" x14ac:dyDescent="0.35">
      <c r="A31" s="1">
        <v>148</v>
      </c>
      <c r="B31" s="1">
        <v>4.8609496624282302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4.92356687898089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145</v>
      </c>
      <c r="B3" s="1">
        <v>5.7166666666666597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135</v>
      </c>
      <c r="B4" s="1">
        <v>4.7440225035161703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111</v>
      </c>
      <c r="B5" s="1">
        <v>4.4947916666666599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144</v>
      </c>
      <c r="B6" s="1">
        <v>5.03781512605042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141</v>
      </c>
      <c r="B7" s="1">
        <v>4.8592436974789903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166</v>
      </c>
      <c r="B8" s="1">
        <v>5.8325281803542603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178</v>
      </c>
      <c r="B9" s="1">
        <v>3.5038167938931299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508</v>
      </c>
      <c r="B10" s="1">
        <v>4.92356687898089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509</v>
      </c>
      <c r="B11" s="1">
        <v>4.1769547325102803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125</v>
      </c>
      <c r="B12" s="1">
        <v>5.8606271777003398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147</v>
      </c>
      <c r="B13" s="1">
        <v>4.92356687898089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156</v>
      </c>
      <c r="B14" s="1">
        <v>4.1921182266009804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128</v>
      </c>
      <c r="B15" s="1">
        <v>5.8325281803542603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146</v>
      </c>
      <c r="B16" s="1">
        <v>5.1244444444444399</v>
      </c>
    </row>
    <row r="17" spans="1:2" ht="15" thickBot="1" x14ac:dyDescent="0.35">
      <c r="A17" s="1">
        <v>130</v>
      </c>
      <c r="B17" s="1">
        <v>4.5666666666666602</v>
      </c>
    </row>
    <row r="18" spans="1:2" ht="15" thickBot="1" x14ac:dyDescent="0.35">
      <c r="A18" s="1">
        <v>127</v>
      </c>
      <c r="B18" s="1">
        <v>4.92356687898089</v>
      </c>
    </row>
    <row r="19" spans="1:2" ht="15" thickBot="1" x14ac:dyDescent="0.35">
      <c r="A19" s="1">
        <v>517</v>
      </c>
      <c r="B19" s="1">
        <v>5.7567567567567499</v>
      </c>
    </row>
    <row r="20" spans="1:2" ht="15" thickBot="1" x14ac:dyDescent="0.35">
      <c r="A20" s="1">
        <v>142</v>
      </c>
      <c r="B20" s="1">
        <v>4.8592436974789903</v>
      </c>
    </row>
    <row r="21" spans="1:2" ht="15" thickBot="1" x14ac:dyDescent="0.35">
      <c r="A21" s="1">
        <v>134</v>
      </c>
      <c r="B21" s="1">
        <v>5.1841680129240704</v>
      </c>
    </row>
    <row r="22" spans="1:2" ht="15" thickBot="1" x14ac:dyDescent="0.35">
      <c r="A22" s="1">
        <v>520</v>
      </c>
      <c r="B22" s="1">
        <v>4.3772241992882499</v>
      </c>
    </row>
    <row r="23" spans="1:2" ht="15" thickBot="1" x14ac:dyDescent="0.35">
      <c r="A23" s="1">
        <v>133</v>
      </c>
      <c r="B23" s="1">
        <v>6.0865633074935399</v>
      </c>
    </row>
    <row r="24" spans="1:2" ht="15" thickBot="1" x14ac:dyDescent="0.35">
      <c r="A24" s="1">
        <v>131</v>
      </c>
      <c r="B24" s="1">
        <v>5.03781512605042</v>
      </c>
    </row>
    <row r="25" spans="1:2" ht="15" thickBot="1" x14ac:dyDescent="0.35">
      <c r="A25" s="1">
        <v>140</v>
      </c>
      <c r="B25" s="1">
        <v>5.0986842105263097</v>
      </c>
    </row>
    <row r="26" spans="1:2" ht="15" thickBot="1" x14ac:dyDescent="0.35">
      <c r="A26" s="1">
        <v>524</v>
      </c>
      <c r="B26" s="1">
        <v>4.8961038961038899</v>
      </c>
    </row>
    <row r="27" spans="1:2" ht="15" thickBot="1" x14ac:dyDescent="0.35">
      <c r="A27" s="1">
        <v>136</v>
      </c>
      <c r="B27" s="1">
        <v>4.92356687898089</v>
      </c>
    </row>
    <row r="28" spans="1:2" ht="15" thickBot="1" x14ac:dyDescent="0.35">
      <c r="A28" s="1">
        <v>117</v>
      </c>
      <c r="B28" s="1">
        <v>5.4159544159544097</v>
      </c>
    </row>
    <row r="29" spans="1:2" ht="15" thickBot="1" x14ac:dyDescent="0.35">
      <c r="A29" s="1">
        <v>132</v>
      </c>
      <c r="B29" s="1">
        <v>4.3772241992882499</v>
      </c>
    </row>
    <row r="30" spans="1:2" ht="15" thickBot="1" x14ac:dyDescent="0.35">
      <c r="A30" s="1">
        <v>115</v>
      </c>
      <c r="B30" s="1">
        <v>4.4027777777777697</v>
      </c>
    </row>
    <row r="31" spans="1:2" ht="15" thickBot="1" x14ac:dyDescent="0.35">
      <c r="A31" s="1">
        <v>148</v>
      </c>
      <c r="B31" s="1">
        <v>4.8592436974789903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6.9573606999999997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145</v>
      </c>
      <c r="B3" s="1">
        <v>4.3160151999999998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135</v>
      </c>
      <c r="B4" s="1">
        <v>3.8831598999999999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111</v>
      </c>
      <c r="B5" s="1">
        <v>4.8981751999999998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144</v>
      </c>
      <c r="B6" s="1">
        <v>6.9545292999999999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141</v>
      </c>
      <c r="B7" s="1">
        <v>4.8423442999999997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166</v>
      </c>
      <c r="B8" s="1">
        <v>6.3775826000000002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178</v>
      </c>
      <c r="B9" s="1">
        <v>3.8962674000000002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508</v>
      </c>
      <c r="B10" s="1">
        <v>7.3819523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509</v>
      </c>
      <c r="B11" s="1">
        <v>4.1125670000000003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125</v>
      </c>
      <c r="B12" s="1">
        <v>5.4588809999999999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147</v>
      </c>
      <c r="B13" s="1">
        <v>4.4154169999999997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156</v>
      </c>
      <c r="B14" s="1">
        <v>3.2093533999999999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128</v>
      </c>
      <c r="B15" s="1">
        <v>4.6623406000000003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146</v>
      </c>
      <c r="B16" s="1">
        <v>4.7266360000000001</v>
      </c>
    </row>
    <row r="17" spans="1:2" ht="15" thickBot="1" x14ac:dyDescent="0.35">
      <c r="A17" s="1">
        <v>130</v>
      </c>
      <c r="B17" s="1">
        <v>4.2583995000000003</v>
      </c>
    </row>
    <row r="18" spans="1:2" ht="15" thickBot="1" x14ac:dyDescent="0.35">
      <c r="A18" s="1">
        <v>127</v>
      </c>
      <c r="B18" s="1">
        <v>4.3061509999999998</v>
      </c>
    </row>
    <row r="19" spans="1:2" ht="15" thickBot="1" x14ac:dyDescent="0.35">
      <c r="A19" s="1">
        <v>517</v>
      </c>
      <c r="B19" s="1">
        <v>8.9002579999999991</v>
      </c>
    </row>
    <row r="20" spans="1:2" ht="15" thickBot="1" x14ac:dyDescent="0.35">
      <c r="A20" s="1">
        <v>142</v>
      </c>
      <c r="B20" s="1">
        <v>3.8548460000000002</v>
      </c>
    </row>
    <row r="21" spans="1:2" ht="15" thickBot="1" x14ac:dyDescent="0.35">
      <c r="A21" s="1">
        <v>134</v>
      </c>
      <c r="B21" s="1">
        <v>6.5381809999999998</v>
      </c>
    </row>
    <row r="22" spans="1:2" ht="15" thickBot="1" x14ac:dyDescent="0.35">
      <c r="A22" s="1">
        <v>520</v>
      </c>
      <c r="B22" s="1">
        <v>3.5763799999999999</v>
      </c>
    </row>
    <row r="23" spans="1:2" ht="15" thickBot="1" x14ac:dyDescent="0.35">
      <c r="A23" s="1">
        <v>133</v>
      </c>
      <c r="B23" s="1">
        <v>5.9506610000000002</v>
      </c>
    </row>
    <row r="24" spans="1:2" ht="15" thickBot="1" x14ac:dyDescent="0.35">
      <c r="A24" s="1">
        <v>131</v>
      </c>
      <c r="B24" s="1">
        <v>3.8134458000000002</v>
      </c>
    </row>
    <row r="25" spans="1:2" ht="15" thickBot="1" x14ac:dyDescent="0.35">
      <c r="A25" s="1">
        <v>140</v>
      </c>
      <c r="B25" s="1">
        <v>7.1430873999999998</v>
      </c>
    </row>
    <row r="26" spans="1:2" ht="15" thickBot="1" x14ac:dyDescent="0.35">
      <c r="A26" s="1">
        <v>524</v>
      </c>
      <c r="B26" s="1">
        <v>7.9319553000000003</v>
      </c>
    </row>
    <row r="27" spans="1:2" ht="15" thickBot="1" x14ac:dyDescent="0.35">
      <c r="A27" s="1">
        <v>136</v>
      </c>
      <c r="B27" s="1">
        <v>4.3701277000000003</v>
      </c>
    </row>
    <row r="28" spans="1:2" ht="15" thickBot="1" x14ac:dyDescent="0.35">
      <c r="A28" s="1">
        <v>117</v>
      </c>
      <c r="B28" s="1">
        <v>5.4571480000000001</v>
      </c>
    </row>
    <row r="29" spans="1:2" ht="15" thickBot="1" x14ac:dyDescent="0.35">
      <c r="A29" s="1">
        <v>132</v>
      </c>
      <c r="B29" s="1">
        <v>2.9689925000000001</v>
      </c>
    </row>
    <row r="30" spans="1:2" ht="15" thickBot="1" x14ac:dyDescent="0.35">
      <c r="A30" s="1">
        <v>115</v>
      </c>
      <c r="B30" s="1">
        <v>6.575831</v>
      </c>
    </row>
    <row r="31" spans="1:2" ht="15" thickBot="1" x14ac:dyDescent="0.35">
      <c r="A31" s="1">
        <v>148</v>
      </c>
      <c r="B31" s="1">
        <v>6.7174889999999996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3.4496502160521998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145</v>
      </c>
      <c r="B3" s="1">
        <v>4.8295050115832101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135</v>
      </c>
      <c r="B4" s="1">
        <v>4.3821420558849598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111</v>
      </c>
      <c r="B5" s="1">
        <v>4.9344034955357499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144</v>
      </c>
      <c r="B6" s="1">
        <v>3.9101395157205201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141</v>
      </c>
      <c r="B7" s="1">
        <v>5.2905648375323597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166</v>
      </c>
      <c r="B8" s="1">
        <v>4.4548382806397298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178</v>
      </c>
      <c r="B9" s="1">
        <v>3.6428099570549399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508</v>
      </c>
      <c r="B10" s="1">
        <v>3.6865632167071301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509</v>
      </c>
      <c r="B11" s="1">
        <v>2.71996412623175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125</v>
      </c>
      <c r="B12" s="1">
        <v>5.3336978637199497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147</v>
      </c>
      <c r="B13" s="1">
        <v>4.36728318251836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156</v>
      </c>
      <c r="B14" s="1">
        <v>4.2451716853490504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128</v>
      </c>
      <c r="B15" s="1">
        <v>5.6015429130286396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146</v>
      </c>
      <c r="B16" s="1">
        <v>4.66299478688466</v>
      </c>
    </row>
    <row r="17" spans="1:2" ht="15" thickBot="1" x14ac:dyDescent="0.35">
      <c r="A17" s="1">
        <v>130</v>
      </c>
      <c r="B17" s="1">
        <v>5.0083537731978804</v>
      </c>
    </row>
    <row r="18" spans="1:2" ht="15" thickBot="1" x14ac:dyDescent="0.35">
      <c r="A18" s="1">
        <v>127</v>
      </c>
      <c r="B18" s="1">
        <v>5.1569301469235098</v>
      </c>
    </row>
    <row r="19" spans="1:2" ht="15" thickBot="1" x14ac:dyDescent="0.35">
      <c r="A19" s="1">
        <v>517</v>
      </c>
      <c r="B19" s="1">
        <v>3.7972334492742301</v>
      </c>
    </row>
    <row r="20" spans="1:2" ht="15" thickBot="1" x14ac:dyDescent="0.35">
      <c r="A20" s="1">
        <v>142</v>
      </c>
      <c r="B20" s="1">
        <v>5.0476426754914696</v>
      </c>
    </row>
    <row r="21" spans="1:2" ht="15" thickBot="1" x14ac:dyDescent="0.35">
      <c r="A21" s="1">
        <v>134</v>
      </c>
      <c r="B21" s="1">
        <v>5.5993446863546499</v>
      </c>
    </row>
    <row r="22" spans="1:2" ht="15" thickBot="1" x14ac:dyDescent="0.35">
      <c r="A22" s="1">
        <v>520</v>
      </c>
      <c r="B22" s="1">
        <v>1.79446483551134</v>
      </c>
    </row>
    <row r="23" spans="1:2" ht="15" thickBot="1" x14ac:dyDescent="0.35">
      <c r="A23" s="1">
        <v>133</v>
      </c>
      <c r="B23" s="1">
        <v>5.5533009536561799</v>
      </c>
    </row>
    <row r="24" spans="1:2" ht="15" thickBot="1" x14ac:dyDescent="0.35">
      <c r="A24" s="1">
        <v>131</v>
      </c>
      <c r="B24" s="1">
        <v>4.3181355335859601</v>
      </c>
    </row>
    <row r="25" spans="1:2" ht="15" thickBot="1" x14ac:dyDescent="0.35">
      <c r="A25" s="1">
        <v>140</v>
      </c>
      <c r="B25" s="1">
        <v>4.9453001304676096</v>
      </c>
    </row>
    <row r="26" spans="1:2" ht="15" thickBot="1" x14ac:dyDescent="0.35">
      <c r="A26" s="1">
        <v>524</v>
      </c>
      <c r="B26" s="1">
        <v>3.4917485083520399</v>
      </c>
    </row>
    <row r="27" spans="1:2" ht="15" thickBot="1" x14ac:dyDescent="0.35">
      <c r="A27" s="1">
        <v>136</v>
      </c>
      <c r="B27" s="1">
        <v>4.9462121211273198</v>
      </c>
    </row>
    <row r="28" spans="1:2" ht="15" thickBot="1" x14ac:dyDescent="0.35">
      <c r="A28" s="1">
        <v>117</v>
      </c>
      <c r="B28" s="1">
        <v>4.5926052227293601</v>
      </c>
    </row>
    <row r="29" spans="1:2" ht="15" thickBot="1" x14ac:dyDescent="0.35">
      <c r="A29" s="1">
        <v>132</v>
      </c>
      <c r="B29" s="1">
        <v>4.5286389297660099</v>
      </c>
    </row>
    <row r="30" spans="1:2" ht="15" thickBot="1" x14ac:dyDescent="0.35">
      <c r="A30" s="1">
        <v>115</v>
      </c>
      <c r="B30" s="1">
        <v>4.3080006567202203</v>
      </c>
    </row>
    <row r="31" spans="1:2" ht="15" thickBot="1" x14ac:dyDescent="0.35">
      <c r="A31" s="1">
        <v>148</v>
      </c>
      <c r="B31" s="1">
        <v>4.7845681756860197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500</v>
      </c>
      <c r="B2" s="1">
        <v>3.5777129133299899</v>
      </c>
    </row>
    <row r="3" spans="1:5" ht="15" thickBot="1" x14ac:dyDescent="0.35">
      <c r="A3" s="1">
        <v>145</v>
      </c>
      <c r="B3" s="1">
        <v>4.9487673121365701</v>
      </c>
    </row>
    <row r="4" spans="1:5" ht="15" thickBot="1" x14ac:dyDescent="0.35">
      <c r="A4" s="1">
        <v>135</v>
      </c>
      <c r="B4" s="1">
        <v>4.48731637904962</v>
      </c>
    </row>
    <row r="5" spans="1:5" ht="15" thickBot="1" x14ac:dyDescent="0.35">
      <c r="A5" s="1">
        <v>111</v>
      </c>
      <c r="B5" s="1">
        <v>4.8524906012563802</v>
      </c>
    </row>
    <row r="6" spans="1:5" ht="15" thickBot="1" x14ac:dyDescent="0.35">
      <c r="A6" s="1">
        <v>144</v>
      </c>
      <c r="B6" s="1">
        <v>4.0451763617846996</v>
      </c>
    </row>
    <row r="7" spans="1:5" ht="15" thickBot="1" x14ac:dyDescent="0.35">
      <c r="A7" s="1">
        <v>141</v>
      </c>
      <c r="B7" s="1">
        <v>5.1418249537532796</v>
      </c>
    </row>
    <row r="8" spans="1:5" ht="15" thickBot="1" x14ac:dyDescent="0.35">
      <c r="A8" s="1">
        <v>166</v>
      </c>
      <c r="B8" s="1">
        <v>4.6638930207489597</v>
      </c>
    </row>
    <row r="9" spans="1:5" ht="15" thickBot="1" x14ac:dyDescent="0.35">
      <c r="A9" s="1">
        <v>178</v>
      </c>
      <c r="B9" s="1">
        <v>3.70717628626522</v>
      </c>
    </row>
    <row r="10" spans="1:5" ht="15" thickBot="1" x14ac:dyDescent="0.35">
      <c r="A10" s="1">
        <v>508</v>
      </c>
      <c r="B10" s="1">
        <v>4.0056686010917897</v>
      </c>
    </row>
    <row r="11" spans="1:5" ht="15" thickBot="1" x14ac:dyDescent="0.35">
      <c r="A11" s="1">
        <v>509</v>
      </c>
      <c r="B11" s="1">
        <v>2.9933591885718198</v>
      </c>
    </row>
    <row r="12" spans="1:5" ht="15" thickBot="1" x14ac:dyDescent="0.35">
      <c r="A12" s="1">
        <v>125</v>
      </c>
      <c r="B12" s="1">
        <v>5.4302272434771197</v>
      </c>
    </row>
    <row r="13" spans="1:5" ht="15" thickBot="1" x14ac:dyDescent="0.35">
      <c r="A13" s="1">
        <v>147</v>
      </c>
      <c r="B13" s="1">
        <v>4.6007383287433203</v>
      </c>
    </row>
    <row r="14" spans="1:5" ht="15" thickBot="1" x14ac:dyDescent="0.35">
      <c r="A14" s="1">
        <v>156</v>
      </c>
      <c r="B14" s="1">
        <v>4.2300356640276604</v>
      </c>
    </row>
    <row r="15" spans="1:5" ht="15" thickBot="1" x14ac:dyDescent="0.35">
      <c r="A15" s="1">
        <v>128</v>
      </c>
      <c r="B15" s="1">
        <v>5.5111956876966604</v>
      </c>
    </row>
    <row r="16" spans="1:5" ht="15" thickBot="1" x14ac:dyDescent="0.35">
      <c r="A16" s="1">
        <v>146</v>
      </c>
      <c r="B16" s="1">
        <v>4.8952421981914096</v>
      </c>
    </row>
    <row r="17" spans="1:2" ht="15" thickBot="1" x14ac:dyDescent="0.35">
      <c r="A17" s="1">
        <v>130</v>
      </c>
      <c r="B17" s="1">
        <v>4.8570824141160296</v>
      </c>
    </row>
    <row r="18" spans="1:2" ht="15" thickBot="1" x14ac:dyDescent="0.35">
      <c r="A18" s="1">
        <v>127</v>
      </c>
      <c r="B18" s="1">
        <v>5.2316367933543804</v>
      </c>
    </row>
    <row r="19" spans="1:2" ht="15" thickBot="1" x14ac:dyDescent="0.35">
      <c r="A19" s="1">
        <v>517</v>
      </c>
      <c r="B19" s="1">
        <v>4.0231978575500298</v>
      </c>
    </row>
    <row r="20" spans="1:2" ht="15" thickBot="1" x14ac:dyDescent="0.35">
      <c r="A20" s="1">
        <v>142</v>
      </c>
      <c r="B20" s="1">
        <v>5.0718536371863197</v>
      </c>
    </row>
    <row r="21" spans="1:2" ht="15" thickBot="1" x14ac:dyDescent="0.35">
      <c r="A21" s="1">
        <v>134</v>
      </c>
      <c r="B21" s="1">
        <v>5.6618984299282804</v>
      </c>
    </row>
    <row r="22" spans="1:2" ht="15" thickBot="1" x14ac:dyDescent="0.35">
      <c r="A22" s="1">
        <v>520</v>
      </c>
      <c r="B22" s="1">
        <v>2.13334272737782</v>
      </c>
    </row>
    <row r="23" spans="1:2" ht="15" thickBot="1" x14ac:dyDescent="0.35">
      <c r="A23" s="1">
        <v>133</v>
      </c>
      <c r="B23" s="1">
        <v>5.5859186139518799</v>
      </c>
    </row>
    <row r="24" spans="1:2" ht="15" thickBot="1" x14ac:dyDescent="0.35">
      <c r="A24" s="1">
        <v>131</v>
      </c>
      <c r="B24" s="1">
        <v>4.5099958850282897</v>
      </c>
    </row>
    <row r="25" spans="1:2" ht="15" thickBot="1" x14ac:dyDescent="0.35">
      <c r="A25" s="1">
        <v>140</v>
      </c>
      <c r="B25" s="1">
        <v>5.00604713870068</v>
      </c>
    </row>
    <row r="26" spans="1:2" ht="15" thickBot="1" x14ac:dyDescent="0.35">
      <c r="A26" s="1">
        <v>524</v>
      </c>
      <c r="B26" s="1">
        <v>3.6491409115960201</v>
      </c>
    </row>
    <row r="27" spans="1:2" ht="15" thickBot="1" x14ac:dyDescent="0.35">
      <c r="A27" s="1">
        <v>136</v>
      </c>
      <c r="B27" s="1">
        <v>4.89271361607135</v>
      </c>
    </row>
    <row r="28" spans="1:2" ht="15" thickBot="1" x14ac:dyDescent="0.35">
      <c r="A28" s="1">
        <v>117</v>
      </c>
      <c r="B28" s="1">
        <v>4.8326068685096804</v>
      </c>
    </row>
    <row r="29" spans="1:2" ht="15" thickBot="1" x14ac:dyDescent="0.35">
      <c r="A29" s="1">
        <v>132</v>
      </c>
      <c r="B29" s="1">
        <v>4.4819039448646203</v>
      </c>
    </row>
    <row r="30" spans="1:2" ht="15" thickBot="1" x14ac:dyDescent="0.35">
      <c r="A30" s="1">
        <v>115</v>
      </c>
      <c r="B30" s="1">
        <v>4.4400131859715604</v>
      </c>
    </row>
    <row r="31" spans="1:2" ht="15" thickBot="1" x14ac:dyDescent="0.35">
      <c r="A31" s="1">
        <v>148</v>
      </c>
      <c r="B31" s="1">
        <v>4.8248817281374397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2024-05-08T21:09:40Z</dcterms:modified>
</cp:coreProperties>
</file>