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84B88F7-931E-4553-8697-9F37DDD72FA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Q49" i="1" s="1"/>
  <c r="N49" i="1"/>
  <c r="L50" i="1"/>
  <c r="M50" i="1" s="1"/>
  <c r="P50" i="1" s="1"/>
  <c r="R50" i="1" s="1"/>
  <c r="N50" i="1"/>
  <c r="L51" i="1"/>
  <c r="M51" i="1" s="1"/>
  <c r="N51" i="1"/>
  <c r="L52" i="1"/>
  <c r="M52" i="1" s="1"/>
  <c r="N52" i="1"/>
  <c r="L53" i="1"/>
  <c r="M53" i="1" s="1"/>
  <c r="P53" i="1" s="1"/>
  <c r="R53" i="1" s="1"/>
  <c r="N53" i="1"/>
  <c r="L54" i="1"/>
  <c r="Q54" i="1" s="1"/>
  <c r="N54" i="1"/>
  <c r="L55" i="1"/>
  <c r="M55" i="1" s="1"/>
  <c r="N55" i="1"/>
  <c r="L56" i="1"/>
  <c r="M56" i="1" s="1"/>
  <c r="P56" i="1" s="1"/>
  <c r="R56" i="1" s="1"/>
  <c r="N56" i="1"/>
  <c r="L57" i="1"/>
  <c r="M57" i="1" s="1"/>
  <c r="P57" i="1" s="1"/>
  <c r="R57" i="1" s="1"/>
  <c r="N57" i="1"/>
  <c r="L58" i="1"/>
  <c r="Q58" i="1" s="1"/>
  <c r="N58" i="1"/>
  <c r="L59" i="1"/>
  <c r="M59" i="1" s="1"/>
  <c r="N59" i="1"/>
  <c r="L60" i="1"/>
  <c r="M60" i="1" s="1"/>
  <c r="S60" i="1" s="1"/>
  <c r="N60" i="1"/>
  <c r="L61" i="1"/>
  <c r="M61" i="1" s="1"/>
  <c r="P61" i="1" s="1"/>
  <c r="R61" i="1" s="1"/>
  <c r="N61" i="1"/>
  <c r="L62" i="1"/>
  <c r="Q62" i="1" s="1"/>
  <c r="N62" i="1"/>
  <c r="M62" i="1" l="1"/>
  <c r="P62" i="1" s="1"/>
  <c r="R62" i="1" s="1"/>
  <c r="M58" i="1"/>
  <c r="P58" i="1" s="1"/>
  <c r="R58" i="1" s="1"/>
  <c r="Q60" i="1"/>
  <c r="Q56" i="1"/>
  <c r="Q52" i="1"/>
  <c r="P52" i="1"/>
  <c r="R52" i="1" s="1"/>
  <c r="T52" i="1"/>
  <c r="Q55" i="1"/>
  <c r="Q59" i="1"/>
  <c r="Q50" i="1"/>
  <c r="M54" i="1"/>
  <c r="P54" i="1" s="1"/>
  <c r="R54" i="1" s="1"/>
  <c r="M49" i="1"/>
  <c r="P49" i="1" s="1"/>
  <c r="R49" i="1" s="1"/>
  <c r="S55" i="1"/>
  <c r="P55" i="1"/>
  <c r="R55" i="1" s="1"/>
  <c r="T55" i="1"/>
  <c r="T51" i="1"/>
  <c r="S51" i="1"/>
  <c r="P51" i="1"/>
  <c r="R51" i="1" s="1"/>
  <c r="S59" i="1"/>
  <c r="T59" i="1"/>
  <c r="P59" i="1"/>
  <c r="R59" i="1" s="1"/>
  <c r="Q51" i="1"/>
  <c r="Q61" i="1"/>
  <c r="Q53" i="1"/>
  <c r="Q57" i="1"/>
  <c r="T62" i="1"/>
  <c r="S52" i="1"/>
  <c r="T60" i="1"/>
  <c r="T56" i="1"/>
  <c r="S56" i="1"/>
  <c r="T61" i="1"/>
  <c r="S61" i="1"/>
  <c r="P60" i="1"/>
  <c r="R60" i="1" s="1"/>
  <c r="S57" i="1"/>
  <c r="S53" i="1"/>
  <c r="T57" i="1"/>
  <c r="T53" i="1"/>
  <c r="T58" i="1"/>
  <c r="S50" i="1"/>
  <c r="T50" i="1"/>
  <c r="L67" i="1"/>
  <c r="M67" i="1" s="1"/>
  <c r="N67" i="1"/>
  <c r="L38" i="1"/>
  <c r="Q38" i="1" s="1"/>
  <c r="N38" i="1"/>
  <c r="L39" i="1"/>
  <c r="Q39" i="1" s="1"/>
  <c r="N39" i="1"/>
  <c r="L66" i="1"/>
  <c r="M66" i="1" s="1"/>
  <c r="N66" i="1"/>
  <c r="L41" i="1"/>
  <c r="Q41" i="1" s="1"/>
  <c r="N41" i="1"/>
  <c r="L37" i="1"/>
  <c r="M37" i="1" s="1"/>
  <c r="P37" i="1" s="1"/>
  <c r="R37" i="1" s="1"/>
  <c r="N37" i="1"/>
  <c r="L45" i="1"/>
  <c r="Q45" i="1" s="1"/>
  <c r="N45" i="1"/>
  <c r="S58" i="1" l="1"/>
  <c r="S62" i="1"/>
  <c r="U62" i="1" s="1"/>
  <c r="U59" i="1"/>
  <c r="U51" i="1"/>
  <c r="T49" i="1"/>
  <c r="S49" i="1"/>
  <c r="U50" i="1"/>
  <c r="S54" i="1"/>
  <c r="U55" i="1"/>
  <c r="T54" i="1"/>
  <c r="U52" i="1"/>
  <c r="U56" i="1"/>
  <c r="U58" i="1"/>
  <c r="U57" i="1"/>
  <c r="U53" i="1"/>
  <c r="U60" i="1"/>
  <c r="U61" i="1"/>
  <c r="Q37" i="1"/>
  <c r="M41" i="1"/>
  <c r="P41" i="1" s="1"/>
  <c r="R41" i="1" s="1"/>
  <c r="M39" i="1"/>
  <c r="S39" i="1" s="1"/>
  <c r="T37" i="1"/>
  <c r="Q66" i="1"/>
  <c r="S37" i="1"/>
  <c r="M38" i="1"/>
  <c r="P38" i="1" s="1"/>
  <c r="R38" i="1" s="1"/>
  <c r="Q67" i="1"/>
  <c r="T66" i="1"/>
  <c r="P66" i="1"/>
  <c r="R66" i="1" s="1"/>
  <c r="S66" i="1"/>
  <c r="P67" i="1"/>
  <c r="R67" i="1" s="1"/>
  <c r="S67" i="1"/>
  <c r="T67" i="1"/>
  <c r="M45" i="1"/>
  <c r="N44" i="1"/>
  <c r="N42" i="1"/>
  <c r="N65" i="1"/>
  <c r="N64" i="1"/>
  <c r="N68" i="1"/>
  <c r="N47" i="1"/>
  <c r="N40" i="1"/>
  <c r="N46" i="1"/>
  <c r="N63" i="1"/>
  <c r="N43" i="1"/>
  <c r="N48" i="1"/>
  <c r="L43" i="1"/>
  <c r="L63" i="1"/>
  <c r="Q63" i="1" s="1"/>
  <c r="L46" i="1"/>
  <c r="Q46" i="1" s="1"/>
  <c r="L40" i="1"/>
  <c r="L47" i="1"/>
  <c r="Q47" i="1" s="1"/>
  <c r="L68" i="1"/>
  <c r="Q68" i="1" s="1"/>
  <c r="L64" i="1"/>
  <c r="L65" i="1"/>
  <c r="Q65" i="1" s="1"/>
  <c r="L42" i="1"/>
  <c r="Q42" i="1" s="1"/>
  <c r="L44" i="1"/>
  <c r="Q44" i="1" s="1"/>
  <c r="L48" i="1"/>
  <c r="Q48" i="1" s="1"/>
  <c r="U49" i="1" l="1"/>
  <c r="U54" i="1"/>
  <c r="T39" i="1"/>
  <c r="P39" i="1"/>
  <c r="R39" i="1" s="1"/>
  <c r="T38" i="1"/>
  <c r="T41" i="1"/>
  <c r="S41" i="1"/>
  <c r="U37" i="1"/>
  <c r="S38" i="1"/>
  <c r="U66" i="1"/>
  <c r="P45" i="1"/>
  <c r="R45" i="1" s="1"/>
  <c r="T45" i="1"/>
  <c r="S45" i="1"/>
  <c r="U67" i="1"/>
  <c r="M64" i="1"/>
  <c r="P64" i="1" s="1"/>
  <c r="R64" i="1" s="1"/>
  <c r="Q64" i="1"/>
  <c r="M43" i="1"/>
  <c r="P43" i="1" s="1"/>
  <c r="R43" i="1" s="1"/>
  <c r="Q43" i="1"/>
  <c r="M40" i="1"/>
  <c r="P40" i="1" s="1"/>
  <c r="R40" i="1" s="1"/>
  <c r="Q40" i="1"/>
  <c r="M44" i="1"/>
  <c r="M68" i="1"/>
  <c r="M46" i="1"/>
  <c r="M42" i="1"/>
  <c r="M63" i="1"/>
  <c r="M48" i="1"/>
  <c r="M65" i="1"/>
  <c r="M47" i="1"/>
  <c r="R3" i="17"/>
  <c r="R4" i="17"/>
  <c r="R5" i="17"/>
  <c r="R6" i="17"/>
  <c r="R8" i="17"/>
  <c r="R7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3" i="17"/>
  <c r="R32" i="17"/>
  <c r="R2" i="17"/>
  <c r="U38" i="1" l="1"/>
  <c r="U45" i="1"/>
  <c r="U39" i="1"/>
  <c r="U41" i="1"/>
  <c r="S48" i="1"/>
  <c r="T48" i="1"/>
  <c r="S42" i="1"/>
  <c r="T42" i="1"/>
  <c r="S46" i="1"/>
  <c r="T46" i="1"/>
  <c r="T44" i="1"/>
  <c r="S44" i="1"/>
  <c r="S63" i="1"/>
  <c r="T63" i="1"/>
  <c r="T68" i="1"/>
  <c r="S68" i="1"/>
  <c r="S64" i="1"/>
  <c r="T64" i="1"/>
  <c r="T65" i="1"/>
  <c r="S65" i="1"/>
  <c r="T43" i="1"/>
  <c r="S43" i="1"/>
  <c r="S47" i="1"/>
  <c r="T47" i="1"/>
  <c r="S40" i="1"/>
  <c r="T40" i="1"/>
  <c r="P44" i="1"/>
  <c r="R44" i="1" s="1"/>
  <c r="P63" i="1"/>
  <c r="R63" i="1" s="1"/>
  <c r="P47" i="1"/>
  <c r="R47" i="1" s="1"/>
  <c r="P65" i="1"/>
  <c r="R65" i="1" s="1"/>
  <c r="P42" i="1"/>
  <c r="R42" i="1" s="1"/>
  <c r="P48" i="1"/>
  <c r="R48" i="1" s="1"/>
  <c r="P46" i="1"/>
  <c r="R46" i="1" s="1"/>
  <c r="P68" i="1"/>
  <c r="R68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3" i="1" l="1"/>
  <c r="U40" i="1"/>
  <c r="U64" i="1"/>
  <c r="U46" i="1"/>
  <c r="U48" i="1"/>
  <c r="U47" i="1"/>
  <c r="U68" i="1"/>
  <c r="U63" i="1"/>
  <c r="U44" i="1"/>
  <c r="U65" i="1"/>
  <c r="U42" i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<sst xmlns="http://schemas.openxmlformats.org/spreadsheetml/2006/main" count="277" uniqueCount="106">
  <si>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</si>
  <si>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</si>
  <si>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</si>
  <si>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</si>
  <si>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</si>
  <si>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</si>
  <si>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</si>
  <si>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</si>
  <si>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</si>
  <si>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</si>
  <si>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</si>
  <si>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</si>
  <si>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</si>
  <si>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</si>
  <si>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</si>
  <si>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</si>
  <si>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</si>
  <si>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</si>
  <si>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</si>
  <si>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</si>
  <si>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</si>
  <si>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</si>
  <si>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</si>
  <si>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</si>
  <si>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CLE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</si>
  <si>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</si>
  <si>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</si>
  <si>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</si>
  <si>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</si>
  <si>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</si>
  <si>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</si>
  <si>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</si>
  <si>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</si>
  <si>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</si>
  <si>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</si>
  <si>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</si>
  <si>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CHW</t>
  </si>
  <si>
    <t>STL</t>
  </si>
  <si>
    <t>MIL</t>
  </si>
  <si>
    <t>LAA</t>
  </si>
  <si>
    <t>KCR</t>
  </si>
  <si>
    <t>SEA</t>
  </si>
  <si>
    <t>ARI</t>
  </si>
  <si>
    <t>CIN</t>
  </si>
  <si>
    <t>COL</t>
  </si>
  <si>
    <t>HOU</t>
  </si>
  <si>
    <t>KC</t>
  </si>
  <si>
    <t>SF</t>
  </si>
  <si>
    <t>Seasonal K's</t>
  </si>
  <si>
    <t>Difference Season</t>
  </si>
  <si>
    <t>Exceed Stars</t>
  </si>
  <si>
    <t>Percent Exceed O/U Last 10</t>
  </si>
  <si>
    <t>Last 10 Starts Avg Stars</t>
  </si>
  <si>
    <t>Trevor Williams</t>
  </si>
  <si>
    <t>Chris Flexen</t>
  </si>
  <si>
    <t>TOR</t>
  </si>
  <si>
    <t>BAL</t>
  </si>
  <si>
    <t>MIA</t>
  </si>
  <si>
    <t>DET</t>
  </si>
  <si>
    <t>PHI</t>
  </si>
  <si>
    <t>NYM</t>
  </si>
  <si>
    <t>TBR</t>
  </si>
  <si>
    <t>BOS</t>
  </si>
  <si>
    <t>CHC</t>
  </si>
  <si>
    <t>ATL</t>
  </si>
  <si>
    <t>PIT</t>
  </si>
  <si>
    <t>WSN</t>
  </si>
  <si>
    <t>TEX</t>
  </si>
  <si>
    <t>OAK</t>
  </si>
  <si>
    <t>SDP</t>
  </si>
  <si>
    <t>LAD</t>
  </si>
  <si>
    <t>SD</t>
  </si>
  <si>
    <t>TB</t>
  </si>
  <si>
    <t>WSH</t>
  </si>
  <si>
    <t>Aaron Nola</t>
  </si>
  <si>
    <t>Jose Butto</t>
  </si>
  <si>
    <t>Chris Bassitt</t>
  </si>
  <si>
    <t>Kyle Bradish</t>
  </si>
  <si>
    <t>Ryan Weathers</t>
  </si>
  <si>
    <t>Reese Olson</t>
  </si>
  <si>
    <t>Aaron Civale</t>
  </si>
  <si>
    <t>Nick Pivetta</t>
  </si>
  <si>
    <t>Jameson Taillon</t>
  </si>
  <si>
    <t>Chris Sale</t>
  </si>
  <si>
    <t>Carlos Rodon</t>
  </si>
  <si>
    <t>Mitchell Parker</t>
  </si>
  <si>
    <t>Erick Fedde</t>
  </si>
  <si>
    <t>Chris Paddack</t>
  </si>
  <si>
    <t>Quinn Priester</t>
  </si>
  <si>
    <t>Joe Ross</t>
  </si>
  <si>
    <t>Ben Lively</t>
  </si>
  <si>
    <t>Jack Leiter</t>
  </si>
  <si>
    <t>JP Sears</t>
  </si>
  <si>
    <t>Ronel Blanco</t>
  </si>
  <si>
    <t>Sonny Gray</t>
  </si>
  <si>
    <t>Reid Detmers</t>
  </si>
  <si>
    <t>Hunter Greene</t>
  </si>
  <si>
    <t>Slade Cecconi</t>
  </si>
  <si>
    <t>Cal Quantrill</t>
  </si>
  <si>
    <t>Dylan Cease</t>
  </si>
  <si>
    <t>Michael Wacha</t>
  </si>
  <si>
    <t>Logan Gilbert</t>
  </si>
  <si>
    <t>Gavin Stone</t>
  </si>
  <si>
    <t>Keaton Winn</t>
  </si>
  <si>
    <t>NYY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</si>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</sst>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31" zoomScale="80" zoomScaleNormal="80" workbookViewId="0">
      <selection activeCell="H45" sqref="H45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74</v>
      </c>
      <c r="B2" s="5">
        <f>RF!B2</f>
        <v>5.52</v>
      </c>
      <c r="C2" s="5">
        <f>LR!B2</f>
        <v>5.4869060982876396</v>
      </c>
      <c r="D2" s="5">
        <f>Adaboost!B2</f>
        <v>5.5352112676056304</v>
      </c>
      <c r="E2" s="5">
        <f>XGBR!B2</f>
        <v>5.7384906000000004</v>
      </c>
      <c r="F2" s="5">
        <f>Huber!B2</f>
        <v>5.4505589831144698</v>
      </c>
      <c r="G2" s="5">
        <f>BayesRidge!B2</f>
        <v>5.4880186525308101</v>
      </c>
      <c r="H2" s="5">
        <f>Elastic!B2</f>
        <v>5.1184609371280301</v>
      </c>
      <c r="I2" s="5">
        <f>GBR!B2</f>
        <v>5.2190606243299102</v>
      </c>
      <c r="J2" s="6">
        <f t="shared" ref="J2:J35" si="0">AVERAGE(B2:I2,B37)</f>
        <v>5.4402274976777694</v>
      </c>
      <c r="K2">
        <f t="shared" ref="K2:K31" si="1">MAX(B2:I2,B37)</f>
        <v>5.7384906000000004</v>
      </c>
      <c r="L2">
        <f t="shared" ref="L2:L31" si="2">MIN(B2:I2,B37)</f>
        <v>5.1184609371280301</v>
      </c>
      <c r="AC2" s="6"/>
    </row>
    <row r="3" spans="1:29" ht="15" thickBot="1" x14ac:dyDescent="0.35">
      <c r="A3" t="s">
        <v>75</v>
      </c>
      <c r="B3" s="5">
        <f>RF!B3</f>
        <v>5.28</v>
      </c>
      <c r="C3" s="5">
        <f>LR!B3</f>
        <v>5.1852702328565501</v>
      </c>
      <c r="D3" s="5">
        <f>Adaboost!B3</f>
        <v>5.21484375</v>
      </c>
      <c r="E3" s="5">
        <f>XGBR!B3</f>
        <v>7.1494309999999999</v>
      </c>
      <c r="F3" s="5">
        <f>Huber!B3</f>
        <v>5.1473364037640597</v>
      </c>
      <c r="G3" s="5">
        <f>BayesRidge!B3</f>
        <v>5.1688772878904699</v>
      </c>
      <c r="H3" s="5">
        <f>Elastic!B3</f>
        <v>4.95911169205585</v>
      </c>
      <c r="I3" s="5">
        <f>GBR!B3</f>
        <v>6.0885402044555503</v>
      </c>
      <c r="J3" s="6">
        <f t="shared" si="0"/>
        <v>5.5447586615286477</v>
      </c>
      <c r="K3">
        <f t="shared" si="1"/>
        <v>7.1494309999999999</v>
      </c>
      <c r="L3">
        <f t="shared" si="2"/>
        <v>4.95911169205585</v>
      </c>
      <c r="AC3" s="6"/>
    </row>
    <row r="4" spans="1:29" ht="15" thickBot="1" x14ac:dyDescent="0.35">
      <c r="A4" t="s">
        <v>53</v>
      </c>
      <c r="B4" s="5">
        <f>RF!B4</f>
        <v>4.45</v>
      </c>
      <c r="C4" s="5">
        <f>LR!B4</f>
        <v>4.8658353882589296</v>
      </c>
      <c r="D4" s="5">
        <f>Adaboost!B4</f>
        <v>4.8225419664268498</v>
      </c>
      <c r="E4" s="5">
        <f>XGBR!B4</f>
        <v>5.7169647000000001</v>
      </c>
      <c r="F4" s="5">
        <f>Huber!B4</f>
        <v>4.7548304664846999</v>
      </c>
      <c r="G4" s="5">
        <f>BayesRidge!B4</f>
        <v>4.9706183413808596</v>
      </c>
      <c r="H4" s="5">
        <f>Elastic!B4</f>
        <v>4.9033266016968797</v>
      </c>
      <c r="I4" s="5">
        <f>GBR!B4</f>
        <v>4.9071545635922904</v>
      </c>
      <c r="J4" s="6">
        <f t="shared" si="0"/>
        <v>4.9240664324895542</v>
      </c>
      <c r="K4">
        <f t="shared" si="1"/>
        <v>5.7169647000000001</v>
      </c>
      <c r="L4">
        <f t="shared" si="2"/>
        <v>4.45</v>
      </c>
      <c r="AC4" s="6"/>
    </row>
    <row r="5" spans="1:29" ht="15" thickBot="1" x14ac:dyDescent="0.35">
      <c r="A5" t="s">
        <v>54</v>
      </c>
      <c r="B5" s="5">
        <f>RF!B5</f>
        <v>4.24</v>
      </c>
      <c r="C5" s="5">
        <f>LR!B5</f>
        <v>4.8367797426918404</v>
      </c>
      <c r="D5" s="5">
        <f>Adaboost!B5</f>
        <v>4.6379928315412098</v>
      </c>
      <c r="E5" s="5">
        <f>XGBR!B5</f>
        <v>4.5441690000000001</v>
      </c>
      <c r="F5" s="5">
        <f>Huber!B5</f>
        <v>4.82956915777193</v>
      </c>
      <c r="G5" s="5">
        <f>BayesRidge!B5</f>
        <v>4.7989188530906297</v>
      </c>
      <c r="H5" s="5">
        <f>Elastic!B5</f>
        <v>4.7737134503172696</v>
      </c>
      <c r="I5" s="5">
        <f>GBR!B5</f>
        <v>4.4713406616216798</v>
      </c>
      <c r="J5" s="6">
        <f t="shared" si="0"/>
        <v>4.6828226348101758</v>
      </c>
      <c r="K5">
        <f t="shared" si="1"/>
        <v>5.01292001625702</v>
      </c>
      <c r="L5">
        <f t="shared" si="2"/>
        <v>4.24</v>
      </c>
      <c r="AC5" s="6"/>
    </row>
    <row r="6" spans="1:29" ht="15" thickBot="1" x14ac:dyDescent="0.35">
      <c r="A6" t="s">
        <v>76</v>
      </c>
      <c r="B6" s="5">
        <f>RF!B6</f>
        <v>3.63</v>
      </c>
      <c r="C6" s="5">
        <f>LR!B6</f>
        <v>4.7050339751212</v>
      </c>
      <c r="D6" s="5">
        <f>Adaboost!B6</f>
        <v>4.8174157303370704</v>
      </c>
      <c r="E6" s="5">
        <f>XGBR!B6</f>
        <v>3.9452772</v>
      </c>
      <c r="F6" s="5">
        <f>Huber!B6</f>
        <v>4.7254686693553696</v>
      </c>
      <c r="G6" s="5">
        <f>BayesRidge!B6</f>
        <v>4.7459403679925503</v>
      </c>
      <c r="H6" s="5">
        <f>Elastic!B6</f>
        <v>4.8706908733266303</v>
      </c>
      <c r="I6" s="5">
        <f>GBR!B6</f>
        <v>4.7139786007324096</v>
      </c>
      <c r="J6" s="6">
        <f t="shared" si="0"/>
        <v>4.518079101224564</v>
      </c>
      <c r="K6">
        <f t="shared" si="1"/>
        <v>4.8706908733266303</v>
      </c>
      <c r="L6">
        <f t="shared" si="2"/>
        <v>3.63</v>
      </c>
      <c r="AC6" s="6"/>
    </row>
    <row r="7" spans="1:29" ht="15" thickBot="1" x14ac:dyDescent="0.35">
      <c r="A7" t="s">
        <v>77</v>
      </c>
      <c r="B7" s="5">
        <f>RF!B7</f>
        <v>4.97</v>
      </c>
      <c r="C7" s="5">
        <f>LR!B7</f>
        <v>4.8165803324689502</v>
      </c>
      <c r="D7" s="5">
        <f>Adaboost!B7</f>
        <v>4.55555555555555</v>
      </c>
      <c r="E7" s="5">
        <f>XGBR!B7</f>
        <v>5.4090699999999998</v>
      </c>
      <c r="F7" s="5">
        <f>Huber!B7</f>
        <v>4.7108517535223697</v>
      </c>
      <c r="G7" s="5">
        <f>BayesRidge!B7</f>
        <v>4.6760377277804501</v>
      </c>
      <c r="H7" s="5">
        <f>Elastic!B7</f>
        <v>4.7340758347627503</v>
      </c>
      <c r="I7" s="5">
        <f>GBR!B7</f>
        <v>4.28350341525634</v>
      </c>
      <c r="J7" s="6">
        <f t="shared" si="0"/>
        <v>4.7573719748972856</v>
      </c>
      <c r="K7">
        <f t="shared" si="1"/>
        <v>5.4090699999999998</v>
      </c>
      <c r="L7">
        <f t="shared" si="2"/>
        <v>4.28350341525634</v>
      </c>
      <c r="AC7" s="6"/>
    </row>
    <row r="8" spans="1:29" ht="15" thickBot="1" x14ac:dyDescent="0.35">
      <c r="A8" t="s">
        <v>78</v>
      </c>
      <c r="B8" s="5">
        <f>RF!B8</f>
        <v>3.49</v>
      </c>
      <c r="C8" s="5">
        <f>LR!B8</f>
        <v>4.76733109150579</v>
      </c>
      <c r="D8" s="5">
        <f>Adaboost!B8</f>
        <v>4.8174157303370704</v>
      </c>
      <c r="E8" s="5">
        <f>XGBR!B8</f>
        <v>4.0656569999999999</v>
      </c>
      <c r="F8" s="5">
        <f>Huber!B8</f>
        <v>4.7112660781485998</v>
      </c>
      <c r="G8" s="5">
        <f>BayesRidge!B8</f>
        <v>4.7839727059694299</v>
      </c>
      <c r="H8" s="5">
        <f>Elastic!B8</f>
        <v>4.8877415282078598</v>
      </c>
      <c r="I8" s="5">
        <f>GBR!B8</f>
        <v>4.5109915254193496</v>
      </c>
      <c r="J8" s="6">
        <f t="shared" si="0"/>
        <v>4.5593585027623016</v>
      </c>
      <c r="K8">
        <f t="shared" si="1"/>
        <v>4.9998508652726104</v>
      </c>
      <c r="L8">
        <f t="shared" si="2"/>
        <v>3.49</v>
      </c>
      <c r="AC8" s="6"/>
    </row>
    <row r="9" spans="1:29" ht="15" thickBot="1" x14ac:dyDescent="0.35">
      <c r="A9" t="s">
        <v>79</v>
      </c>
      <c r="B9" s="5">
        <f>RF!B9</f>
        <v>4.2300000000000004</v>
      </c>
      <c r="C9" s="5">
        <f>LR!B9</f>
        <v>5.353364090845</v>
      </c>
      <c r="D9" s="5">
        <f>Adaboost!B9</f>
        <v>5.21484375</v>
      </c>
      <c r="E9" s="5">
        <f>XGBR!B9</f>
        <v>4.9999659999999997</v>
      </c>
      <c r="F9" s="5">
        <f>Huber!B9</f>
        <v>5.2676096906827699</v>
      </c>
      <c r="G9" s="5">
        <f>BayesRidge!B9</f>
        <v>5.2859133714839297</v>
      </c>
      <c r="H9" s="5">
        <f>Elastic!B9</f>
        <v>4.9889490203315097</v>
      </c>
      <c r="I9" s="5">
        <f>GBR!B9</f>
        <v>4.90631840904586</v>
      </c>
      <c r="J9" s="6">
        <f t="shared" si="0"/>
        <v>5.0766312964037077</v>
      </c>
      <c r="K9">
        <f t="shared" si="1"/>
        <v>5.4427173352442999</v>
      </c>
      <c r="L9">
        <f t="shared" si="2"/>
        <v>4.2300000000000004</v>
      </c>
      <c r="AC9" s="6"/>
    </row>
    <row r="10" spans="1:29" ht="15" thickBot="1" x14ac:dyDescent="0.35">
      <c r="A10" t="s">
        <v>80</v>
      </c>
      <c r="B10" s="5">
        <f>RF!B10</f>
        <v>4.07</v>
      </c>
      <c r="C10" s="5">
        <f>LR!B10</f>
        <v>4.8495910965132598</v>
      </c>
      <c r="D10" s="5">
        <f>Adaboost!B10</f>
        <v>4.8225419664268498</v>
      </c>
      <c r="E10" s="5">
        <f>XGBR!B10</f>
        <v>4.3575059999999999</v>
      </c>
      <c r="F10" s="5">
        <f>Huber!B10</f>
        <v>4.8446359124208804</v>
      </c>
      <c r="G10" s="5">
        <f>BayesRidge!B10</f>
        <v>4.8450420146965998</v>
      </c>
      <c r="H10" s="5">
        <f>Elastic!B10</f>
        <v>4.8362375701153697</v>
      </c>
      <c r="I10" s="5">
        <f>GBR!B10</f>
        <v>4.5574009239228896</v>
      </c>
      <c r="J10" s="6">
        <f t="shared" si="0"/>
        <v>4.6539965826388414</v>
      </c>
      <c r="K10">
        <f t="shared" si="1"/>
        <v>4.8495910965132598</v>
      </c>
      <c r="L10">
        <f t="shared" si="2"/>
        <v>4.07</v>
      </c>
      <c r="AC10" s="6"/>
    </row>
    <row r="11" spans="1:29" ht="15" thickBot="1" x14ac:dyDescent="0.35">
      <c r="A11" t="s">
        <v>81</v>
      </c>
      <c r="B11" s="5">
        <f>RF!B11</f>
        <v>4.3899999999999997</v>
      </c>
      <c r="C11" s="5">
        <f>LR!B11</f>
        <v>4.7067533513396702</v>
      </c>
      <c r="D11" s="5">
        <f>Adaboost!B11</f>
        <v>5.0069930069930004</v>
      </c>
      <c r="E11" s="5">
        <f>XGBR!B11</f>
        <v>4.9309415999999997</v>
      </c>
      <c r="F11" s="5">
        <f>Huber!B11</f>
        <v>4.5307387851723604</v>
      </c>
      <c r="G11" s="5">
        <f>BayesRidge!B11</f>
        <v>4.7264782545677102</v>
      </c>
      <c r="H11" s="5">
        <f>Elastic!B11</f>
        <v>4.8544463807918197</v>
      </c>
      <c r="I11" s="5">
        <f>GBR!B11</f>
        <v>4.8758228866092397</v>
      </c>
      <c r="J11" s="6">
        <f t="shared" si="0"/>
        <v>4.7795474350336473</v>
      </c>
      <c r="K11">
        <f t="shared" si="1"/>
        <v>5.0069930069930004</v>
      </c>
      <c r="L11">
        <f t="shared" si="2"/>
        <v>4.3899999999999997</v>
      </c>
      <c r="AC11" s="6"/>
    </row>
    <row r="12" spans="1:29" ht="15" thickBot="1" x14ac:dyDescent="0.35">
      <c r="A12" t="s">
        <v>82</v>
      </c>
      <c r="B12" s="5">
        <f>RF!B12</f>
        <v>4.74</v>
      </c>
      <c r="C12" s="5">
        <f>LR!B12</f>
        <v>5.6667036422516501</v>
      </c>
      <c r="D12" s="5">
        <f>Adaboost!B12</f>
        <v>6.5258620689655098</v>
      </c>
      <c r="E12" s="5">
        <f>XGBR!B12</f>
        <v>5.8381642999999999</v>
      </c>
      <c r="F12" s="5">
        <f>Huber!B12</f>
        <v>5.5528062631747703</v>
      </c>
      <c r="G12" s="5">
        <f>BayesRidge!B12</f>
        <v>5.6251002778119998</v>
      </c>
      <c r="H12" s="5">
        <f>Elastic!B12</f>
        <v>5.0903201873698301</v>
      </c>
      <c r="I12" s="5">
        <f>GBR!B12</f>
        <v>5.6120916408096404</v>
      </c>
      <c r="J12" s="6">
        <f t="shared" si="0"/>
        <v>5.5842330031756582</v>
      </c>
      <c r="K12">
        <f t="shared" si="1"/>
        <v>6.5258620689655098</v>
      </c>
      <c r="L12">
        <f t="shared" si="2"/>
        <v>4.74</v>
      </c>
      <c r="AC12" s="6"/>
    </row>
    <row r="13" spans="1:29" ht="15" thickBot="1" x14ac:dyDescent="0.35">
      <c r="A13" t="s">
        <v>83</v>
      </c>
      <c r="B13" s="5">
        <f>RF!B13</f>
        <v>6.2</v>
      </c>
      <c r="C13" s="5">
        <f>LR!B13</f>
        <v>5.6544562924652402</v>
      </c>
      <c r="D13" s="5">
        <f>Adaboost!B13</f>
        <v>6.5258620689655098</v>
      </c>
      <c r="E13" s="5">
        <f>XGBR!B13</f>
        <v>6.2256125999999998</v>
      </c>
      <c r="F13" s="5">
        <f>Huber!B13</f>
        <v>5.5469903046424198</v>
      </c>
      <c r="G13" s="5">
        <f>BayesRidge!B13</f>
        <v>5.6055317076214903</v>
      </c>
      <c r="H13" s="5">
        <f>Elastic!B13</f>
        <v>5.1456452785571498</v>
      </c>
      <c r="I13" s="5">
        <f>GBR!B13</f>
        <v>6.2172460635077602</v>
      </c>
      <c r="J13" s="6">
        <f t="shared" si="0"/>
        <v>5.8731864061287906</v>
      </c>
      <c r="K13">
        <f t="shared" si="1"/>
        <v>6.5258620689655098</v>
      </c>
      <c r="L13">
        <f t="shared" si="2"/>
        <v>5.1456452785571498</v>
      </c>
      <c r="AC13" s="6"/>
    </row>
    <row r="14" spans="1:29" ht="15" thickBot="1" x14ac:dyDescent="0.35">
      <c r="A14" t="s">
        <v>84</v>
      </c>
      <c r="B14" s="5">
        <f>RF!B14</f>
        <v>4.9800000000000004</v>
      </c>
      <c r="C14" s="5">
        <f>LR!B14</f>
        <v>5.1842619306492201</v>
      </c>
      <c r="D14" s="5">
        <f>Adaboost!B14</f>
        <v>4.8771929824561404</v>
      </c>
      <c r="E14" s="5">
        <f>XGBR!B14</f>
        <v>5.5538197</v>
      </c>
      <c r="F14" s="5">
        <f>Huber!B14</f>
        <v>5.1460525200216098</v>
      </c>
      <c r="G14" s="5">
        <f>BayesRidge!B14</f>
        <v>5.1921194357893201</v>
      </c>
      <c r="H14" s="5">
        <f>Elastic!B14</f>
        <v>4.92930111582604</v>
      </c>
      <c r="I14" s="5">
        <f>GBR!B14</f>
        <v>6.5869408386850701</v>
      </c>
      <c r="J14" s="6">
        <f t="shared" si="0"/>
        <v>5.340111612330487</v>
      </c>
      <c r="K14">
        <f t="shared" si="1"/>
        <v>6.5869408386850701</v>
      </c>
      <c r="L14">
        <f t="shared" si="2"/>
        <v>4.8771929824561404</v>
      </c>
      <c r="AC14" s="6"/>
    </row>
    <row r="15" spans="1:29" ht="15" thickBot="1" x14ac:dyDescent="0.35">
      <c r="A15" t="s">
        <v>85</v>
      </c>
      <c r="B15" s="5">
        <f>RF!B15</f>
        <v>4.72</v>
      </c>
      <c r="C15" s="5">
        <f>LR!B15</f>
        <v>5.2187088490294098</v>
      </c>
      <c r="D15" s="5">
        <f>Adaboost!B15</f>
        <v>6.5258620689655098</v>
      </c>
      <c r="E15" s="5">
        <f>XGBR!B15</f>
        <v>5.8716507</v>
      </c>
      <c r="F15" s="5">
        <f>Huber!B15</f>
        <v>5.1312058689054396</v>
      </c>
      <c r="G15" s="5">
        <f>BayesRidge!B15</f>
        <v>5.2400660700705304</v>
      </c>
      <c r="H15" s="5">
        <f>Elastic!B15</f>
        <v>4.9283141376141497</v>
      </c>
      <c r="I15" s="5">
        <f>GBR!B15</f>
        <v>5.1970549346108603</v>
      </c>
      <c r="J15" s="6">
        <f t="shared" si="0"/>
        <v>5.3454507113718135</v>
      </c>
      <c r="K15">
        <f t="shared" si="1"/>
        <v>6.5258620689655098</v>
      </c>
      <c r="L15">
        <f t="shared" si="2"/>
        <v>4.72</v>
      </c>
      <c r="AC15" s="6"/>
    </row>
    <row r="16" spans="1:29" ht="15" thickBot="1" x14ac:dyDescent="0.35">
      <c r="A16" t="s">
        <v>86</v>
      </c>
      <c r="B16" s="5">
        <f>RF!B16</f>
        <v>4.42</v>
      </c>
      <c r="C16" s="5">
        <f>LR!B16</f>
        <v>5.6222866970880201</v>
      </c>
      <c r="D16" s="5">
        <f>Adaboost!B16</f>
        <v>5.21484375</v>
      </c>
      <c r="E16" s="5">
        <f>XGBR!B16</f>
        <v>8.6090949999999999</v>
      </c>
      <c r="F16" s="5">
        <f>Huber!B16</f>
        <v>5.6460406465897499</v>
      </c>
      <c r="G16" s="5">
        <f>BayesRidge!B16</f>
        <v>5.5153153257841101</v>
      </c>
      <c r="H16" s="5">
        <f>Elastic!B16</f>
        <v>4.9780194377296496</v>
      </c>
      <c r="I16" s="5">
        <f>GBR!B16</f>
        <v>5.2923422829395301</v>
      </c>
      <c r="J16" s="6">
        <f t="shared" si="0"/>
        <v>5.6757709311615692</v>
      </c>
      <c r="K16">
        <f t="shared" si="1"/>
        <v>8.6090949999999999</v>
      </c>
      <c r="L16">
        <f t="shared" si="2"/>
        <v>4.42</v>
      </c>
      <c r="AC16" s="6"/>
    </row>
    <row r="17" spans="1:29" ht="15" thickBot="1" x14ac:dyDescent="0.35">
      <c r="A17" t="s">
        <v>87</v>
      </c>
      <c r="B17" s="5">
        <f>RF!B17</f>
        <v>5.03</v>
      </c>
      <c r="C17" s="5">
        <f>LR!B17</f>
        <v>5.15617286473499</v>
      </c>
      <c r="D17" s="5">
        <f>Adaboost!B17</f>
        <v>5.1904761904761898</v>
      </c>
      <c r="E17" s="5">
        <f>XGBR!B17</f>
        <v>5.0832667000000002</v>
      </c>
      <c r="F17" s="5">
        <f>Huber!B17</f>
        <v>5.16256173949394</v>
      </c>
      <c r="G17" s="5">
        <f>BayesRidge!B17</f>
        <v>5.0955706835976402</v>
      </c>
      <c r="H17" s="5">
        <f>Elastic!B17</f>
        <v>4.9002629029176399</v>
      </c>
      <c r="I17" s="5">
        <f>GBR!B17</f>
        <v>5.3156009133762003</v>
      </c>
      <c r="J17" s="6">
        <f t="shared" si="0"/>
        <v>5.1386914893365319</v>
      </c>
      <c r="K17">
        <f t="shared" si="1"/>
        <v>5.3156009133762003</v>
      </c>
      <c r="L17">
        <f t="shared" si="2"/>
        <v>4.9002629029176399</v>
      </c>
      <c r="AC17" s="6"/>
    </row>
    <row r="18" spans="1:29" ht="15" thickBot="1" x14ac:dyDescent="0.35">
      <c r="A18" t="s">
        <v>88</v>
      </c>
      <c r="B18" s="5">
        <f>RF!B18</f>
        <v>3.85</v>
      </c>
      <c r="C18" s="5">
        <f>LR!B18</f>
        <v>5.0527686836383001</v>
      </c>
      <c r="D18" s="5">
        <f>Adaboost!B18</f>
        <v>4.8174157303370704</v>
      </c>
      <c r="E18" s="5">
        <f>XGBR!B18</f>
        <v>3.0273935999999999</v>
      </c>
      <c r="F18" s="5">
        <f>Huber!B18</f>
        <v>5.0294612317823404</v>
      </c>
      <c r="G18" s="5">
        <f>BayesRidge!B18</f>
        <v>4.9942649709709102</v>
      </c>
      <c r="H18" s="5">
        <f>Elastic!B18</f>
        <v>4.8668119626136201</v>
      </c>
      <c r="I18" s="5">
        <f>GBR!B18</f>
        <v>4.5637202894324496</v>
      </c>
      <c r="J18" s="6">
        <f t="shared" si="0"/>
        <v>4.5783491118439166</v>
      </c>
      <c r="K18">
        <f t="shared" si="1"/>
        <v>5.0527686836383001</v>
      </c>
      <c r="L18">
        <f t="shared" si="2"/>
        <v>3.0273935999999999</v>
      </c>
      <c r="AC18" s="6"/>
    </row>
    <row r="19" spans="1:29" ht="15" thickBot="1" x14ac:dyDescent="0.35">
      <c r="A19" t="s">
        <v>89</v>
      </c>
      <c r="B19" s="5">
        <f>RF!B19</f>
        <v>4.53</v>
      </c>
      <c r="C19" s="5">
        <f>LR!B19</f>
        <v>4.8678303025849603</v>
      </c>
      <c r="D19" s="5">
        <f>Adaboost!B19</f>
        <v>4.6379928315412098</v>
      </c>
      <c r="E19" s="5">
        <f>XGBR!B19</f>
        <v>5.4443674</v>
      </c>
      <c r="F19" s="5">
        <f>Huber!B19</f>
        <v>4.8157697197529297</v>
      </c>
      <c r="G19" s="5">
        <f>BayesRidge!B19</f>
        <v>4.7989533410509697</v>
      </c>
      <c r="H19" s="5">
        <f>Elastic!B19</f>
        <v>4.82787966400931</v>
      </c>
      <c r="I19" s="5">
        <f>GBR!B19</f>
        <v>4.16467623570394</v>
      </c>
      <c r="J19" s="6">
        <f t="shared" si="0"/>
        <v>4.7823226314872196</v>
      </c>
      <c r="K19">
        <f t="shared" si="1"/>
        <v>5.4443674</v>
      </c>
      <c r="L19">
        <f t="shared" si="2"/>
        <v>4.16467623570394</v>
      </c>
      <c r="AC19" s="6"/>
    </row>
    <row r="20" spans="1:29" ht="15" thickBot="1" x14ac:dyDescent="0.35">
      <c r="A20" t="s">
        <v>90</v>
      </c>
      <c r="B20" s="5">
        <f>RF!B20</f>
        <v>3.78</v>
      </c>
      <c r="C20" s="5">
        <f>LR!B20</f>
        <v>4.8681720870061902</v>
      </c>
      <c r="D20" s="5">
        <f>Adaboost!B20</f>
        <v>5.21484375</v>
      </c>
      <c r="E20" s="5">
        <f>XGBR!B20</f>
        <v>5.1627539999999996</v>
      </c>
      <c r="F20" s="5">
        <f>Huber!B20</f>
        <v>4.72419848971031</v>
      </c>
      <c r="G20" s="5">
        <f>BayesRidge!B20</f>
        <v>4.8940825940727297</v>
      </c>
      <c r="H20" s="5">
        <f>Elastic!B20</f>
        <v>4.9305426465652404</v>
      </c>
      <c r="I20" s="5">
        <f>GBR!B20</f>
        <v>4.9488853884648902</v>
      </c>
      <c r="J20" s="6">
        <f t="shared" si="0"/>
        <v>4.8210497612529286</v>
      </c>
      <c r="K20">
        <f t="shared" si="1"/>
        <v>5.21484375</v>
      </c>
      <c r="L20">
        <f t="shared" si="2"/>
        <v>3.78</v>
      </c>
      <c r="AC20" s="6"/>
    </row>
    <row r="21" spans="1:29" ht="15" thickBot="1" x14ac:dyDescent="0.35">
      <c r="A21" t="s">
        <v>91</v>
      </c>
      <c r="B21" s="5">
        <f>RF!B21</f>
        <v>2.56</v>
      </c>
      <c r="C21" s="5">
        <f>LR!B21</f>
        <v>4.0088877028488801</v>
      </c>
      <c r="D21" s="5">
        <f>Adaboost!B21</f>
        <v>3.8630136986301302</v>
      </c>
      <c r="E21" s="5">
        <f>XGBR!B21</f>
        <v>1.5371353999999999</v>
      </c>
      <c r="F21" s="5">
        <f>Huber!B21</f>
        <v>4.0287030768031302</v>
      </c>
      <c r="G21" s="5">
        <f>BayesRidge!B21</f>
        <v>3.8950042753218699</v>
      </c>
      <c r="H21" s="5">
        <f>Elastic!B21</f>
        <v>4.4389802671521696</v>
      </c>
      <c r="I21" s="5">
        <f>GBR!B21</f>
        <v>3.6467520039912098</v>
      </c>
      <c r="J21" s="6">
        <f t="shared" si="0"/>
        <v>3.5491339378400935</v>
      </c>
      <c r="K21">
        <f t="shared" si="1"/>
        <v>4.4389802671521696</v>
      </c>
      <c r="L21">
        <f t="shared" si="2"/>
        <v>1.5371353999999999</v>
      </c>
      <c r="AC21" s="6"/>
    </row>
    <row r="22" spans="1:29" ht="15" thickBot="1" x14ac:dyDescent="0.35">
      <c r="A22" t="s">
        <v>92</v>
      </c>
      <c r="B22" s="5">
        <f>RF!B22</f>
        <v>3.94</v>
      </c>
      <c r="C22" s="5">
        <f>LR!B22</f>
        <v>5.3643191509719497</v>
      </c>
      <c r="D22" s="5">
        <f>Adaboost!B22</f>
        <v>5.1025</v>
      </c>
      <c r="E22" s="5">
        <f>XGBR!B22</f>
        <v>3.6228436999999998</v>
      </c>
      <c r="F22" s="5">
        <f>Huber!B22</f>
        <v>5.3362325802869996</v>
      </c>
      <c r="G22" s="5">
        <f>BayesRidge!B22</f>
        <v>5.29640651469877</v>
      </c>
      <c r="H22" s="5">
        <f>Elastic!B22</f>
        <v>4.9546037795168401</v>
      </c>
      <c r="I22" s="5">
        <f>GBR!B22</f>
        <v>3.8179639653119799</v>
      </c>
      <c r="J22" s="6">
        <f t="shared" si="0"/>
        <v>4.7450780365408507</v>
      </c>
      <c r="K22">
        <f t="shared" si="1"/>
        <v>5.3643191509719497</v>
      </c>
      <c r="L22">
        <f t="shared" si="2"/>
        <v>3.6228436999999998</v>
      </c>
      <c r="AC22" s="6"/>
    </row>
    <row r="23" spans="1:29" ht="15" thickBot="1" x14ac:dyDescent="0.35">
      <c r="A23" t="s">
        <v>93</v>
      </c>
      <c r="B23" s="5">
        <f>RF!B23</f>
        <v>5.6</v>
      </c>
      <c r="C23" s="5">
        <f>LR!B23</f>
        <v>5.8466991625905003</v>
      </c>
      <c r="D23" s="5">
        <f>Adaboost!B23</f>
        <v>5.5681818181818103</v>
      </c>
      <c r="E23" s="5">
        <f>XGBR!B23</f>
        <v>6.3355474000000003</v>
      </c>
      <c r="F23" s="5">
        <f>Huber!B23</f>
        <v>5.8246763407640696</v>
      </c>
      <c r="G23" s="5">
        <f>BayesRidge!B23</f>
        <v>5.7668670951944696</v>
      </c>
      <c r="H23" s="5">
        <f>Elastic!B23</f>
        <v>5.1934842856296903</v>
      </c>
      <c r="I23" s="5">
        <f>GBR!B23</f>
        <v>5.6691287280387197</v>
      </c>
      <c r="J23" s="6">
        <f t="shared" si="0"/>
        <v>5.7495973603648141</v>
      </c>
      <c r="K23">
        <f t="shared" si="1"/>
        <v>6.3355474000000003</v>
      </c>
      <c r="L23">
        <f t="shared" si="2"/>
        <v>5.1934842856296903</v>
      </c>
      <c r="AC23" s="6"/>
    </row>
    <row r="24" spans="1:29" ht="15" thickBot="1" x14ac:dyDescent="0.35">
      <c r="A24" t="s">
        <v>94</v>
      </c>
      <c r="B24" s="5">
        <f>RF!B24</f>
        <v>5.59</v>
      </c>
      <c r="C24" s="5">
        <f>LR!B24</f>
        <v>5.4687318672054799</v>
      </c>
      <c r="D24" s="5">
        <f>Adaboost!B24</f>
        <v>6.5295358649789002</v>
      </c>
      <c r="E24" s="5">
        <f>XGBR!B24</f>
        <v>8.5213000000000001</v>
      </c>
      <c r="F24" s="5">
        <f>Huber!B24</f>
        <v>5.3732927860848196</v>
      </c>
      <c r="G24" s="5">
        <f>BayesRidge!B24</f>
        <v>5.5378283983784096</v>
      </c>
      <c r="H24" s="5">
        <f>Elastic!B24</f>
        <v>5.0963856471311297</v>
      </c>
      <c r="I24" s="5">
        <f>GBR!B24</f>
        <v>6.1226591998604301</v>
      </c>
      <c r="J24" s="6">
        <f t="shared" si="0"/>
        <v>5.9598242091213693</v>
      </c>
      <c r="K24">
        <f t="shared" si="1"/>
        <v>8.5213000000000001</v>
      </c>
      <c r="L24">
        <f t="shared" si="2"/>
        <v>5.0963856471311297</v>
      </c>
      <c r="AC24" s="6"/>
    </row>
    <row r="25" spans="1:29" ht="15" thickBot="1" x14ac:dyDescent="0.35">
      <c r="A25" t="s">
        <v>95</v>
      </c>
      <c r="B25" s="5">
        <f>RF!B25</f>
        <v>5.37</v>
      </c>
      <c r="C25" s="5">
        <f>LR!B25</f>
        <v>4.9880759107791901</v>
      </c>
      <c r="D25" s="5">
        <f>Adaboost!B25</f>
        <v>5.1025</v>
      </c>
      <c r="E25" s="5">
        <f>XGBR!B25</f>
        <v>5.7307424999999999</v>
      </c>
      <c r="F25" s="5">
        <f>Huber!B25</f>
        <v>4.9089690506795503</v>
      </c>
      <c r="G25" s="5">
        <f>BayesRidge!B25</f>
        <v>5.0030425502031299</v>
      </c>
      <c r="H25" s="5">
        <f>Elastic!B25</f>
        <v>5.0039211885610504</v>
      </c>
      <c r="I25" s="5">
        <f>GBR!B25</f>
        <v>5.39318312637098</v>
      </c>
      <c r="J25" s="6">
        <f t="shared" si="0"/>
        <v>5.1789173254247274</v>
      </c>
      <c r="K25">
        <f t="shared" si="1"/>
        <v>5.7307424999999999</v>
      </c>
      <c r="L25">
        <f t="shared" si="2"/>
        <v>4.9089690506795503</v>
      </c>
      <c r="AC25" s="6"/>
    </row>
    <row r="26" spans="1:29" ht="15" thickBot="1" x14ac:dyDescent="0.35">
      <c r="A26" t="s">
        <v>96</v>
      </c>
      <c r="B26" s="5">
        <f>RF!B26</f>
        <v>4.54</v>
      </c>
      <c r="C26" s="5">
        <f>LR!B26</f>
        <v>4.92535873260318</v>
      </c>
      <c r="D26" s="5">
        <f>Adaboost!B26</f>
        <v>5.44545454545454</v>
      </c>
      <c r="E26" s="5">
        <f>XGBR!B26</f>
        <v>5.7065333999999996</v>
      </c>
      <c r="F26" s="5">
        <f>Huber!B26</f>
        <v>4.8531010729493804</v>
      </c>
      <c r="G26" s="5">
        <f>BayesRidge!B26</f>
        <v>4.9607179172522597</v>
      </c>
      <c r="H26" s="5">
        <f>Elastic!B26</f>
        <v>5.0033745512989798</v>
      </c>
      <c r="I26" s="5">
        <f>GBR!B26</f>
        <v>4.6557169475409799</v>
      </c>
      <c r="J26" s="6">
        <f t="shared" si="0"/>
        <v>4.9805934413962314</v>
      </c>
      <c r="K26">
        <f t="shared" si="1"/>
        <v>5.7065333999999996</v>
      </c>
      <c r="L26">
        <f t="shared" si="2"/>
        <v>4.54</v>
      </c>
      <c r="AC26" s="6"/>
    </row>
    <row r="27" spans="1:29" ht="15" thickBot="1" x14ac:dyDescent="0.35">
      <c r="A27" t="s">
        <v>97</v>
      </c>
      <c r="B27" s="5">
        <f>RF!B27</f>
        <v>6.34</v>
      </c>
      <c r="C27" s="5">
        <f>LR!B27</f>
        <v>5.1445291773535802</v>
      </c>
      <c r="D27" s="5">
        <f>Adaboost!B27</f>
        <v>6.5553869499241202</v>
      </c>
      <c r="E27" s="5">
        <f>XGBR!B27</f>
        <v>5.4751669999999999</v>
      </c>
      <c r="F27" s="5">
        <f>Huber!B27</f>
        <v>5.0272657512113401</v>
      </c>
      <c r="G27" s="5">
        <f>BayesRidge!B27</f>
        <v>5.09488588066431</v>
      </c>
      <c r="H27" s="5">
        <f>Elastic!B27</f>
        <v>4.9421733164239496</v>
      </c>
      <c r="I27" s="5">
        <f>GBR!B27</f>
        <v>5.5104911727324604</v>
      </c>
      <c r="J27" s="6">
        <f t="shared" si="0"/>
        <v>5.4822088665636954</v>
      </c>
      <c r="K27">
        <f t="shared" si="1"/>
        <v>6.5553869499241202</v>
      </c>
      <c r="L27">
        <f t="shared" si="2"/>
        <v>4.9421733164239496</v>
      </c>
      <c r="AC27" s="6"/>
    </row>
    <row r="28" spans="1:29" ht="15" thickBot="1" x14ac:dyDescent="0.35">
      <c r="A28" t="s">
        <v>98</v>
      </c>
      <c r="B28" s="5">
        <f>RF!B28</f>
        <v>4.95</v>
      </c>
      <c r="C28" s="5">
        <f>LR!B28</f>
        <v>4.9145364927289199</v>
      </c>
      <c r="D28" s="5">
        <f>Adaboost!B28</f>
        <v>5.5185185185185102</v>
      </c>
      <c r="E28" s="5">
        <f>XGBR!B28</f>
        <v>2.9074811999999999</v>
      </c>
      <c r="F28" s="5">
        <f>Huber!B28</f>
        <v>4.8122390657517098</v>
      </c>
      <c r="G28" s="5">
        <f>BayesRidge!B28</f>
        <v>4.9723058935580102</v>
      </c>
      <c r="H28" s="5">
        <f>Elastic!B28</f>
        <v>5.0320094884407203</v>
      </c>
      <c r="I28" s="5">
        <f>GBR!B28</f>
        <v>5.0293581941777301</v>
      </c>
      <c r="J28" s="6">
        <f t="shared" si="0"/>
        <v>4.7780881065603324</v>
      </c>
      <c r="K28">
        <f t="shared" si="1"/>
        <v>5.5185185185185102</v>
      </c>
      <c r="L28">
        <f t="shared" si="2"/>
        <v>2.9074811999999999</v>
      </c>
      <c r="AC28" s="6"/>
    </row>
    <row r="29" spans="1:29" ht="15" thickBot="1" x14ac:dyDescent="0.35">
      <c r="A29" t="s">
        <v>99</v>
      </c>
      <c r="B29" s="5">
        <f>RF!B29</f>
        <v>7.21</v>
      </c>
      <c r="C29" s="5">
        <f>LR!B29</f>
        <v>6.0689260749171501</v>
      </c>
      <c r="D29" s="5">
        <f>Adaboost!B29</f>
        <v>6.2917737789202999</v>
      </c>
      <c r="E29" s="5">
        <f>XGBR!B29</f>
        <v>7.4328523000000004</v>
      </c>
      <c r="F29" s="5">
        <f>Huber!B29</f>
        <v>6.0333105230985096</v>
      </c>
      <c r="G29" s="5">
        <f>BayesRidge!B29</f>
        <v>5.9985244413873202</v>
      </c>
      <c r="H29" s="5">
        <f>Elastic!B29</f>
        <v>5.15802861951118</v>
      </c>
      <c r="I29" s="5">
        <f>GBR!B29</f>
        <v>6.7835458853299198</v>
      </c>
      <c r="J29" s="6">
        <f t="shared" si="0"/>
        <v>6.3468712357497559</v>
      </c>
      <c r="K29">
        <f t="shared" si="1"/>
        <v>7.4328523000000004</v>
      </c>
      <c r="L29">
        <f t="shared" si="2"/>
        <v>5.15802861951118</v>
      </c>
      <c r="AC29" s="6"/>
    </row>
    <row r="30" spans="1:29" ht="15" thickBot="1" x14ac:dyDescent="0.35">
      <c r="A30" t="s">
        <v>100</v>
      </c>
      <c r="B30" s="5">
        <f>RF!B30</f>
        <v>5.13</v>
      </c>
      <c r="C30" s="5">
        <f>LR!B30</f>
        <v>4.74141622448359</v>
      </c>
      <c r="D30" s="5">
        <f>Adaboost!B30</f>
        <v>4.5104166666666599</v>
      </c>
      <c r="E30" s="5">
        <f>XGBR!B30</f>
        <v>4.8803615999999996</v>
      </c>
      <c r="F30" s="5">
        <f>Huber!B30</f>
        <v>4.6428719888241501</v>
      </c>
      <c r="G30" s="5">
        <f>BayesRidge!B30</f>
        <v>4.77722047605514</v>
      </c>
      <c r="H30" s="5">
        <f>Elastic!B30</f>
        <v>4.9331800265390502</v>
      </c>
      <c r="I30" s="5">
        <f>GBR!B30</f>
        <v>4.6539836308117399</v>
      </c>
      <c r="J30" s="6">
        <f t="shared" si="0"/>
        <v>4.7695917656386522</v>
      </c>
      <c r="K30">
        <f t="shared" si="1"/>
        <v>5.13</v>
      </c>
      <c r="L30">
        <f t="shared" si="2"/>
        <v>4.5104166666666599</v>
      </c>
      <c r="AC30" s="6"/>
    </row>
    <row r="31" spans="1:29" ht="15" thickBot="1" x14ac:dyDescent="0.35">
      <c r="A31" t="s">
        <v>101</v>
      </c>
      <c r="B31" s="5">
        <f>RF!B31</f>
        <v>6.48</v>
      </c>
      <c r="C31" s="5">
        <f>LR!B31</f>
        <v>6.1540579821559298</v>
      </c>
      <c r="D31" s="5">
        <f>Adaboost!B31</f>
        <v>5.6764705882352899</v>
      </c>
      <c r="E31" s="5">
        <f>XGBR!B31</f>
        <v>7.9520270000000002</v>
      </c>
      <c r="F31" s="5">
        <f>Huber!B31</f>
        <v>6.1660568457645697</v>
      </c>
      <c r="G31" s="5">
        <f>BayesRidge!B31</f>
        <v>6.05784084994949</v>
      </c>
      <c r="H31" s="5">
        <f>Elastic!B31</f>
        <v>5.2067993912933197</v>
      </c>
      <c r="I31" s="5">
        <f>GBR!B31</f>
        <v>5.8577655239286601</v>
      </c>
      <c r="J31" s="6">
        <f t="shared" si="0"/>
        <v>6.1969610972114255</v>
      </c>
      <c r="K31">
        <f t="shared" si="1"/>
        <v>7.9520270000000002</v>
      </c>
      <c r="L31">
        <f t="shared" si="2"/>
        <v>5.2067993912933197</v>
      </c>
      <c r="AC31" s="6"/>
    </row>
    <row r="32" spans="1:29" ht="15" thickBot="1" x14ac:dyDescent="0.35">
      <c r="A32" t="s">
        <v>102</v>
      </c>
      <c r="B32" s="5">
        <f>RF!B32</f>
        <v>4.78</v>
      </c>
      <c r="C32" s="5">
        <f>LR!B32</f>
        <v>4.9269555841061301</v>
      </c>
      <c r="D32" s="5">
        <f>Adaboost!B32</f>
        <v>4.8771929824561404</v>
      </c>
      <c r="E32" s="5">
        <f>XGBR!B32</f>
        <v>4.6069015999999996</v>
      </c>
      <c r="F32" s="5">
        <f>Huber!B32</f>
        <v>4.8212792324954297</v>
      </c>
      <c r="G32" s="5">
        <f>BayesRidge!B32</f>
        <v>4.9576354690214002</v>
      </c>
      <c r="H32" s="5">
        <f>Elastic!B32</f>
        <v>4.9433265336663998</v>
      </c>
      <c r="I32" s="5">
        <f>GBR!B32</f>
        <v>4.7258614690814502</v>
      </c>
      <c r="J32" s="6">
        <f t="shared" si="0"/>
        <v>4.8382474622990825</v>
      </c>
      <c r="K32">
        <f t="shared" ref="K32:K35" si="3">MAX(B32:I32)</f>
        <v>4.9576354690214002</v>
      </c>
      <c r="L32">
        <f t="shared" ref="L32:L35" si="4">MIN(B32:I32)</f>
        <v>4.6069015999999996</v>
      </c>
      <c r="AC32" s="6"/>
    </row>
    <row r="33" spans="1:29" ht="15" thickBot="1" x14ac:dyDescent="0.35">
      <c r="A33" t="s">
        <v>103</v>
      </c>
      <c r="B33" s="5">
        <f>RF!B33</f>
        <v>5.18</v>
      </c>
      <c r="C33" s="5">
        <f>LR!B33</f>
        <v>4.5745503336007403</v>
      </c>
      <c r="D33" s="5">
        <f>Adaboost!B33</f>
        <v>4.9144385026737902</v>
      </c>
      <c r="E33" s="5">
        <f>XGBR!B33</f>
        <v>5.1612672999999996</v>
      </c>
      <c r="F33" s="5">
        <f>Huber!B33</f>
        <v>4.50984236324335</v>
      </c>
      <c r="G33" s="5">
        <f>BayesRidge!B33</f>
        <v>4.5975101249329304</v>
      </c>
      <c r="H33" s="5">
        <f>Elastic!B33</f>
        <v>4.7588318611914797</v>
      </c>
      <c r="I33" s="5">
        <f>GBR!B33</f>
        <v>4.4572179267694496</v>
      </c>
      <c r="J33" s="6">
        <f t="shared" si="0"/>
        <v>4.7585257421130978</v>
      </c>
      <c r="K33">
        <f t="shared" si="3"/>
        <v>5.18</v>
      </c>
      <c r="L33">
        <f t="shared" si="4"/>
        <v>4.4572179267694496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32</v>
      </c>
      <c r="E36" s="7" t="s">
        <v>20</v>
      </c>
      <c r="F36" s="7" t="s">
        <v>19</v>
      </c>
      <c r="G36" s="7" t="s">
        <v>48</v>
      </c>
      <c r="H36" s="7" t="s">
        <v>31</v>
      </c>
      <c r="I36" s="7" t="s">
        <v>15</v>
      </c>
      <c r="J36" s="7" t="s">
        <v>14</v>
      </c>
      <c r="K36" s="7" t="s">
        <v>30</v>
      </c>
      <c r="L36" s="7" t="s">
        <v>29</v>
      </c>
      <c r="M36" s="7" t="s">
        <v>17</v>
      </c>
      <c r="N36" s="7" t="s">
        <v>49</v>
      </c>
      <c r="O36" s="7" t="s">
        <v>51</v>
      </c>
      <c r="P36" s="7" t="s">
        <v>18</v>
      </c>
      <c r="Q36" s="7" t="s">
        <v>28</v>
      </c>
      <c r="R36" s="7" t="s">
        <v>27</v>
      </c>
      <c r="S36" s="7" t="s">
        <v>52</v>
      </c>
      <c r="T36" s="7" t="s">
        <v>50</v>
      </c>
      <c r="U36" s="7" t="s">
        <v>26</v>
      </c>
      <c r="V36" s="7" t="s">
        <v>6</v>
      </c>
      <c r="Y36"/>
      <c r="AC36" s="6"/>
    </row>
    <row r="37" spans="1:29" ht="15" thickBot="1" x14ac:dyDescent="0.35">
      <c r="A37" t="str">
        <f>A2</f>
        <v>Aaron Nola</v>
      </c>
      <c r="B37" s="5">
        <f>Neural!B2</f>
        <v>5.4053403161034304</v>
      </c>
      <c r="D37" s="7">
        <v>26</v>
      </c>
      <c r="E37" s="7" t="s">
        <v>97</v>
      </c>
      <c r="F37" s="7" t="s">
        <v>42</v>
      </c>
      <c r="G37" s="7">
        <v>4.25</v>
      </c>
      <c r="H37" s="7">
        <v>5.4822088665636954</v>
      </c>
      <c r="I37" s="7">
        <v>6.5553869499241202</v>
      </c>
      <c r="J37" s="7">
        <v>4.9421733164239496</v>
      </c>
      <c r="K37" s="10">
        <v>4.5</v>
      </c>
      <c r="L37" s="10">
        <f t="shared" ref="L37:L68" si="5">H37-K37</f>
        <v>0.98220886656369544</v>
      </c>
      <c r="M37" s="10" t="str">
        <f t="shared" ref="M37:M68" si="6">IF(L37 &lt; 0, "Under", "Over")</f>
        <v>Over</v>
      </c>
      <c r="N37" s="10">
        <f t="shared" ref="N37:N68" si="7">G37-K37</f>
        <v>-0.25</v>
      </c>
      <c r="O37" s="10">
        <v>0.375</v>
      </c>
      <c r="P37" s="11">
        <f t="shared" ref="P37:P68" si="8"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0">
        <f t="shared" ref="Q37:Q68" si="9"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2</v>
      </c>
      <c r="R37" s="10">
        <f t="shared" ref="R37:R68" si="10">IF(P37=1,3,IF(P37=2/3,2,IF(P37=1/3,1,0)))</f>
        <v>3</v>
      </c>
      <c r="S37" s="10">
        <f t="shared" ref="S37:S68" si="11">IF(AND(M37="Over", G37&gt;K37), 2, IF(AND(M37="Under", G37&lt;=K37), 2, 0))</f>
        <v>0</v>
      </c>
      <c r="T37" s="10">
        <f t="shared" ref="T37:T68" si="12">IF(AND(M37="Over", O37&gt;0.5), 2, IF(AND(M37="Under", O37&lt;=0.5), 2, 0))</f>
        <v>0</v>
      </c>
      <c r="U37" s="10">
        <f t="shared" ref="U37:U68" si="13">SUM(Q37:T37)</f>
        <v>5</v>
      </c>
      <c r="V37" s="10">
        <v>3</v>
      </c>
      <c r="Y37"/>
      <c r="AC37" s="6"/>
    </row>
    <row r="38" spans="1:29" ht="15" thickBot="1" x14ac:dyDescent="0.35">
      <c r="A38" t="str">
        <f>A3</f>
        <v>Jose Butto</v>
      </c>
      <c r="B38" s="5">
        <f>Neural!B3</f>
        <v>5.7094173827353503</v>
      </c>
      <c r="D38" s="7">
        <v>12</v>
      </c>
      <c r="E38" s="7" t="s">
        <v>83</v>
      </c>
      <c r="F38" s="7" t="s">
        <v>64</v>
      </c>
      <c r="G38" s="7">
        <v>7.4285714285714288</v>
      </c>
      <c r="H38" s="7">
        <v>5.8731864061287906</v>
      </c>
      <c r="I38" s="7">
        <v>6.5258620689655098</v>
      </c>
      <c r="J38" s="7">
        <v>5.1456452785571498</v>
      </c>
      <c r="K38" s="10">
        <v>6.5</v>
      </c>
      <c r="L38" s="10">
        <f t="shared" si="5"/>
        <v>-0.62681359387120938</v>
      </c>
      <c r="M38" s="10" t="str">
        <f t="shared" si="6"/>
        <v>Under</v>
      </c>
      <c r="N38" s="10">
        <f t="shared" si="7"/>
        <v>0.92857142857142883</v>
      </c>
      <c r="O38" s="10">
        <v>0.5</v>
      </c>
      <c r="P38" s="11">
        <f t="shared" si="8"/>
        <v>0.66666666666666663</v>
      </c>
      <c r="Q38" s="10">
        <f t="shared" si="9"/>
        <v>1.5</v>
      </c>
      <c r="R38" s="10">
        <f t="shared" si="10"/>
        <v>2</v>
      </c>
      <c r="S38" s="10">
        <f t="shared" si="11"/>
        <v>0</v>
      </c>
      <c r="T38" s="10">
        <f t="shared" si="12"/>
        <v>2</v>
      </c>
      <c r="U38" s="10">
        <f t="shared" si="13"/>
        <v>5.5</v>
      </c>
      <c r="V38" s="10">
        <v>9</v>
      </c>
      <c r="Y38"/>
      <c r="AC38" s="6"/>
    </row>
    <row r="39" spans="1:29" ht="15" thickBot="1" x14ac:dyDescent="0.35">
      <c r="A39" t="str">
        <f>A4</f>
        <v>Trevor Williams</v>
      </c>
      <c r="B39" s="5">
        <f>Neural!B4</f>
        <v>4.9253258645654796</v>
      </c>
      <c r="D39" s="7">
        <v>6</v>
      </c>
      <c r="E39" s="7" t="s">
        <v>77</v>
      </c>
      <c r="F39" s="7" t="s">
        <v>56</v>
      </c>
      <c r="G39" s="7">
        <v>7</v>
      </c>
      <c r="H39" s="7">
        <v>4.7573719748972856</v>
      </c>
      <c r="I39" s="7">
        <v>5.4090699999999998</v>
      </c>
      <c r="J39" s="7">
        <v>4.28350341525634</v>
      </c>
      <c r="K39" s="7">
        <v>5.5</v>
      </c>
      <c r="L39" s="7">
        <f t="shared" si="5"/>
        <v>-0.74262802510271442</v>
      </c>
      <c r="M39" s="7" t="str">
        <f t="shared" si="6"/>
        <v>Under</v>
      </c>
      <c r="N39" s="7">
        <f t="shared" si="7"/>
        <v>1.5</v>
      </c>
      <c r="O39" s="7">
        <v>0.8</v>
      </c>
      <c r="P39" s="9">
        <f t="shared" si="8"/>
        <v>1</v>
      </c>
      <c r="Q39" s="7">
        <f t="shared" si="9"/>
        <v>1.5</v>
      </c>
      <c r="R39" s="7">
        <f t="shared" si="10"/>
        <v>3</v>
      </c>
      <c r="S39" s="7">
        <f t="shared" si="11"/>
        <v>0</v>
      </c>
      <c r="T39" s="7">
        <f t="shared" si="12"/>
        <v>0</v>
      </c>
      <c r="U39" s="7">
        <f t="shared" si="13"/>
        <v>4.5</v>
      </c>
      <c r="V39" s="7" t="s">
        <v>105</v>
      </c>
      <c r="Y39"/>
      <c r="AC39" s="6"/>
    </row>
    <row r="40" spans="1:29" ht="15" thickBot="1" x14ac:dyDescent="0.35">
      <c r="A40" t="str">
        <f>A5</f>
        <v>Chris Flexen</v>
      </c>
      <c r="B40" s="5">
        <f>Neural!B5</f>
        <v>5.01292001625702</v>
      </c>
      <c r="D40" s="7">
        <v>10</v>
      </c>
      <c r="E40" s="7" t="s">
        <v>81</v>
      </c>
      <c r="F40" s="7" t="s">
        <v>62</v>
      </c>
      <c r="G40" s="7">
        <v>4.666666666666667</v>
      </c>
      <c r="H40" s="7">
        <v>4.7795474350336473</v>
      </c>
      <c r="I40" s="7">
        <v>5.0069930069930004</v>
      </c>
      <c r="J40" s="7">
        <v>4.3899999999999997</v>
      </c>
      <c r="K40" s="10">
        <v>5.5</v>
      </c>
      <c r="L40" s="10">
        <f t="shared" si="5"/>
        <v>-0.72045256496635268</v>
      </c>
      <c r="M40" s="10" t="str">
        <f t="shared" si="6"/>
        <v>Under</v>
      </c>
      <c r="N40" s="10">
        <f t="shared" si="7"/>
        <v>-0.83333333333333304</v>
      </c>
      <c r="O40" s="10">
        <v>0.625</v>
      </c>
      <c r="P40" s="11">
        <f t="shared" si="8"/>
        <v>1</v>
      </c>
      <c r="Q40" s="10">
        <f t="shared" si="9"/>
        <v>1.5</v>
      </c>
      <c r="R40" s="10">
        <f t="shared" si="10"/>
        <v>3</v>
      </c>
      <c r="S40" s="10">
        <f t="shared" si="11"/>
        <v>2</v>
      </c>
      <c r="T40" s="10">
        <f t="shared" si="12"/>
        <v>0</v>
      </c>
      <c r="U40" s="10">
        <f t="shared" si="13"/>
        <v>6.5</v>
      </c>
      <c r="V40" s="10">
        <v>8</v>
      </c>
      <c r="Y40"/>
      <c r="AC40" s="6"/>
    </row>
    <row r="41" spans="1:29" ht="15" thickBot="1" x14ac:dyDescent="0.35">
      <c r="A41" t="str">
        <f>A6</f>
        <v>Chris Bassitt</v>
      </c>
      <c r="B41" s="5">
        <f>Neural!B6</f>
        <v>4.5089064941558501</v>
      </c>
      <c r="D41" s="7">
        <v>11</v>
      </c>
      <c r="E41" s="7" t="s">
        <v>82</v>
      </c>
      <c r="F41" s="7" t="s">
        <v>63</v>
      </c>
      <c r="G41" s="7">
        <v>4</v>
      </c>
      <c r="H41" s="7">
        <v>5.5842330031756582</v>
      </c>
      <c r="I41" s="7">
        <v>6.5258620689655098</v>
      </c>
      <c r="J41" s="7">
        <v>4.74</v>
      </c>
      <c r="K41" s="10">
        <v>3.5</v>
      </c>
      <c r="L41" s="10">
        <f t="shared" si="5"/>
        <v>2.0842330031756582</v>
      </c>
      <c r="M41" s="10" t="str">
        <f t="shared" si="6"/>
        <v>Over</v>
      </c>
      <c r="N41" s="10">
        <f t="shared" si="7"/>
        <v>0.5</v>
      </c>
      <c r="O41" s="10">
        <v>0.5</v>
      </c>
      <c r="P41" s="11">
        <f t="shared" si="8"/>
        <v>1</v>
      </c>
      <c r="Q41" s="10">
        <f t="shared" si="9"/>
        <v>3</v>
      </c>
      <c r="R41" s="10">
        <f t="shared" si="10"/>
        <v>3</v>
      </c>
      <c r="S41" s="10">
        <f t="shared" si="11"/>
        <v>2</v>
      </c>
      <c r="T41" s="10">
        <f t="shared" si="12"/>
        <v>0</v>
      </c>
      <c r="U41" s="10">
        <f t="shared" si="13"/>
        <v>8</v>
      </c>
      <c r="V41" s="10">
        <v>2</v>
      </c>
      <c r="Y41"/>
      <c r="AC41" s="6"/>
    </row>
    <row r="42" spans="1:29" ht="15" thickBot="1" x14ac:dyDescent="0.35">
      <c r="A42" t="str">
        <f>A8</f>
        <v>Ryan Weathers</v>
      </c>
      <c r="B42" s="5">
        <f>Neural!B8</f>
        <v>4.6606731547291602</v>
      </c>
      <c r="D42" s="7">
        <v>4</v>
      </c>
      <c r="E42" s="7" t="s">
        <v>54</v>
      </c>
      <c r="F42" s="7" t="s">
        <v>36</v>
      </c>
      <c r="G42" s="7">
        <v>3.5</v>
      </c>
      <c r="H42" s="7">
        <v>4.6828226348101758</v>
      </c>
      <c r="I42" s="7">
        <v>5.01292001625702</v>
      </c>
      <c r="J42" s="7">
        <v>4.24</v>
      </c>
      <c r="K42" s="12">
        <v>3.5</v>
      </c>
      <c r="L42" s="12">
        <f t="shared" si="5"/>
        <v>1.1828226348101758</v>
      </c>
      <c r="M42" s="12" t="str">
        <f t="shared" si="6"/>
        <v>Over</v>
      </c>
      <c r="N42" s="12">
        <f t="shared" si="7"/>
        <v>0</v>
      </c>
      <c r="O42" s="12">
        <v>0.5</v>
      </c>
      <c r="P42" s="13">
        <f t="shared" si="8"/>
        <v>1</v>
      </c>
      <c r="Q42" s="12">
        <f t="shared" si="9"/>
        <v>2.5</v>
      </c>
      <c r="R42" s="12">
        <f t="shared" si="10"/>
        <v>3</v>
      </c>
      <c r="S42" s="12">
        <f t="shared" si="11"/>
        <v>0</v>
      </c>
      <c r="T42" s="12">
        <f t="shared" si="12"/>
        <v>0</v>
      </c>
      <c r="U42" s="12">
        <f t="shared" si="13"/>
        <v>5.5</v>
      </c>
      <c r="V42" s="12">
        <v>5</v>
      </c>
      <c r="Y42"/>
      <c r="AC42" s="6"/>
    </row>
    <row r="43" spans="1:29" ht="15" thickBot="1" x14ac:dyDescent="0.35">
      <c r="A43" t="str">
        <f>A7</f>
        <v>Kyle Bradish</v>
      </c>
      <c r="B43" s="5">
        <f>Neural!B7</f>
        <v>4.9998508652726104</v>
      </c>
      <c r="D43" s="7">
        <v>15</v>
      </c>
      <c r="E43" s="7" t="s">
        <v>86</v>
      </c>
      <c r="F43" s="7" t="s">
        <v>36</v>
      </c>
      <c r="G43" s="7">
        <v>5.5</v>
      </c>
      <c r="H43" s="7">
        <v>5.6757709311615692</v>
      </c>
      <c r="I43" s="7">
        <v>8.6090949999999999</v>
      </c>
      <c r="J43" s="7">
        <v>4.42</v>
      </c>
      <c r="K43" s="12">
        <v>4.5</v>
      </c>
      <c r="L43" s="12">
        <f t="shared" si="5"/>
        <v>1.1757709311615692</v>
      </c>
      <c r="M43" s="12" t="str">
        <f t="shared" si="6"/>
        <v>Over</v>
      </c>
      <c r="N43" s="12">
        <f t="shared" si="7"/>
        <v>1</v>
      </c>
      <c r="O43" s="12">
        <v>0.5</v>
      </c>
      <c r="P43" s="13">
        <f t="shared" si="8"/>
        <v>0.66666666666666663</v>
      </c>
      <c r="Q43" s="12">
        <f t="shared" si="9"/>
        <v>2.5</v>
      </c>
      <c r="R43" s="12">
        <f t="shared" si="10"/>
        <v>2</v>
      </c>
      <c r="S43" s="12">
        <f t="shared" si="11"/>
        <v>2</v>
      </c>
      <c r="T43" s="12">
        <f t="shared" si="12"/>
        <v>0</v>
      </c>
      <c r="U43" s="12">
        <f t="shared" si="13"/>
        <v>6.5</v>
      </c>
      <c r="V43" s="12">
        <v>6</v>
      </c>
      <c r="Y43"/>
      <c r="AC43" s="6"/>
    </row>
    <row r="44" spans="1:29" ht="15" thickBot="1" x14ac:dyDescent="0.35">
      <c r="A44" t="str">
        <f t="shared" ref="A44:A70" si="14">A9</f>
        <v>Reese Olson</v>
      </c>
      <c r="B44" s="5">
        <f>Neural!B9</f>
        <v>5.4427173352442999</v>
      </c>
      <c r="D44" s="7">
        <v>25</v>
      </c>
      <c r="E44" s="7" t="s">
        <v>96</v>
      </c>
      <c r="F44" s="7" t="s">
        <v>43</v>
      </c>
      <c r="G44" s="7">
        <v>6.625</v>
      </c>
      <c r="H44" s="7">
        <v>4.9805934413962314</v>
      </c>
      <c r="I44" s="7">
        <v>5.7065333999999996</v>
      </c>
      <c r="J44" s="7">
        <v>4.54</v>
      </c>
      <c r="K44" s="12">
        <v>5.5</v>
      </c>
      <c r="L44" s="12">
        <f t="shared" si="5"/>
        <v>-0.51940655860376861</v>
      </c>
      <c r="M44" s="12" t="str">
        <f t="shared" si="6"/>
        <v>Under</v>
      </c>
      <c r="N44" s="12">
        <f t="shared" si="7"/>
        <v>1.125</v>
      </c>
      <c r="O44" s="12">
        <v>0.5714285714285714</v>
      </c>
      <c r="P44" s="13">
        <f t="shared" si="8"/>
        <v>0.66666666666666663</v>
      </c>
      <c r="Q44" s="12">
        <f t="shared" si="9"/>
        <v>1.5</v>
      </c>
      <c r="R44" s="12">
        <f t="shared" si="10"/>
        <v>2</v>
      </c>
      <c r="S44" s="12">
        <f t="shared" si="11"/>
        <v>0</v>
      </c>
      <c r="T44" s="12">
        <f t="shared" si="12"/>
        <v>0</v>
      </c>
      <c r="U44" s="12">
        <f t="shared" si="13"/>
        <v>3.5</v>
      </c>
      <c r="V44" s="12">
        <v>5</v>
      </c>
      <c r="Y44"/>
      <c r="AC44" s="6"/>
    </row>
    <row r="45" spans="1:29" ht="15" thickBot="1" x14ac:dyDescent="0.35">
      <c r="A45" t="str">
        <f t="shared" si="14"/>
        <v>Aaron Civale</v>
      </c>
      <c r="B45" s="5">
        <f>Neural!B10</f>
        <v>4.7030137596537198</v>
      </c>
      <c r="D45" s="7">
        <v>19</v>
      </c>
      <c r="E45" s="7" t="s">
        <v>90</v>
      </c>
      <c r="F45" s="7" t="s">
        <v>24</v>
      </c>
      <c r="G45" s="7">
        <v>5.2</v>
      </c>
      <c r="H45" s="7">
        <v>4.8210497612529286</v>
      </c>
      <c r="I45" s="7">
        <v>5.21484375</v>
      </c>
      <c r="J45" s="7">
        <v>3.78</v>
      </c>
      <c r="K45" s="12">
        <v>3.5</v>
      </c>
      <c r="L45" s="12">
        <f t="shared" si="5"/>
        <v>1.3210497612529286</v>
      </c>
      <c r="M45" s="12" t="str">
        <f t="shared" si="6"/>
        <v>Over</v>
      </c>
      <c r="N45" s="12">
        <f t="shared" si="7"/>
        <v>1.7000000000000002</v>
      </c>
      <c r="O45" s="12">
        <v>0.7142857142857143</v>
      </c>
      <c r="P45" s="13">
        <f t="shared" si="8"/>
        <v>1</v>
      </c>
      <c r="Q45" s="12">
        <f t="shared" si="9"/>
        <v>2.5</v>
      </c>
      <c r="R45" s="12">
        <f t="shared" si="10"/>
        <v>3</v>
      </c>
      <c r="S45" s="12">
        <f t="shared" si="11"/>
        <v>2</v>
      </c>
      <c r="T45" s="12">
        <f t="shared" si="12"/>
        <v>2</v>
      </c>
      <c r="U45" s="12">
        <f t="shared" si="13"/>
        <v>9.5</v>
      </c>
      <c r="V45" s="12">
        <v>5</v>
      </c>
      <c r="Y45"/>
      <c r="AC45" s="6"/>
    </row>
    <row r="46" spans="1:29" ht="15" thickBot="1" x14ac:dyDescent="0.35">
      <c r="A46" t="str">
        <f t="shared" si="14"/>
        <v>Nick Pivetta</v>
      </c>
      <c r="B46" s="5">
        <f>Neural!B11</f>
        <v>4.9937526498290303</v>
      </c>
      <c r="D46" s="7">
        <v>27</v>
      </c>
      <c r="E46" s="7" t="s">
        <v>98</v>
      </c>
      <c r="F46" s="7" t="s">
        <v>44</v>
      </c>
      <c r="G46" s="7">
        <v>3.875</v>
      </c>
      <c r="H46" s="7">
        <v>4.7780881065603324</v>
      </c>
      <c r="I46" s="7">
        <v>5.5185185185185102</v>
      </c>
      <c r="J46" s="7">
        <v>2.9074811999999999</v>
      </c>
      <c r="K46" s="12">
        <v>2.5</v>
      </c>
      <c r="L46" s="12">
        <f t="shared" si="5"/>
        <v>2.2780881065603324</v>
      </c>
      <c r="M46" s="12" t="str">
        <f t="shared" si="6"/>
        <v>Over</v>
      </c>
      <c r="N46" s="12">
        <f t="shared" si="7"/>
        <v>1.375</v>
      </c>
      <c r="O46" s="12">
        <v>0.125</v>
      </c>
      <c r="P46" s="13">
        <f t="shared" si="8"/>
        <v>1</v>
      </c>
      <c r="Q46" s="12">
        <f t="shared" si="9"/>
        <v>3</v>
      </c>
      <c r="R46" s="12">
        <f t="shared" si="10"/>
        <v>3</v>
      </c>
      <c r="S46" s="12">
        <f t="shared" si="11"/>
        <v>2</v>
      </c>
      <c r="T46" s="12">
        <f t="shared" si="12"/>
        <v>0</v>
      </c>
      <c r="U46" s="12">
        <f t="shared" si="13"/>
        <v>8</v>
      </c>
      <c r="V46" s="12">
        <v>5</v>
      </c>
      <c r="Y46"/>
      <c r="AC46" s="6"/>
    </row>
    <row r="47" spans="1:29" ht="15" thickBot="1" x14ac:dyDescent="0.35">
      <c r="A47" t="str">
        <f t="shared" si="14"/>
        <v>Jameson Taillon</v>
      </c>
      <c r="B47" s="5">
        <f>Neural!B12</f>
        <v>5.6070486481975204</v>
      </c>
      <c r="D47" s="7">
        <v>8</v>
      </c>
      <c r="E47" s="7" t="s">
        <v>79</v>
      </c>
      <c r="F47" s="7" t="s">
        <v>58</v>
      </c>
      <c r="G47" s="7">
        <v>5</v>
      </c>
      <c r="H47" s="7">
        <v>5.0766312964037077</v>
      </c>
      <c r="I47" s="7">
        <v>5.4427173352442999</v>
      </c>
      <c r="J47" s="7">
        <v>4.2300000000000004</v>
      </c>
      <c r="K47" s="12">
        <v>4.5</v>
      </c>
      <c r="L47" s="12">
        <f t="shared" si="5"/>
        <v>0.57663129640370769</v>
      </c>
      <c r="M47" s="12" t="str">
        <f t="shared" si="6"/>
        <v>Over</v>
      </c>
      <c r="N47" s="12">
        <f t="shared" si="7"/>
        <v>0.5</v>
      </c>
      <c r="O47" s="12">
        <v>0.5</v>
      </c>
      <c r="P47" s="13">
        <f t="shared" si="8"/>
        <v>0.66666666666666663</v>
      </c>
      <c r="Q47" s="12">
        <f t="shared" si="9"/>
        <v>1.5</v>
      </c>
      <c r="R47" s="12">
        <f t="shared" si="10"/>
        <v>2</v>
      </c>
      <c r="S47" s="12">
        <f t="shared" si="11"/>
        <v>2</v>
      </c>
      <c r="T47" s="12">
        <f t="shared" si="12"/>
        <v>0</v>
      </c>
      <c r="U47" s="12">
        <f t="shared" si="13"/>
        <v>5.5</v>
      </c>
      <c r="V47" s="12">
        <v>6</v>
      </c>
      <c r="Y47"/>
      <c r="AC47" s="6"/>
    </row>
    <row r="48" spans="1:29" ht="15" thickBot="1" x14ac:dyDescent="0.35">
      <c r="A48" t="str">
        <f t="shared" si="14"/>
        <v>Chris Sale</v>
      </c>
      <c r="B48" s="5">
        <f>Neural!B13</f>
        <v>5.7373333393995498</v>
      </c>
      <c r="D48" s="7">
        <v>22</v>
      </c>
      <c r="E48" s="7" t="s">
        <v>93</v>
      </c>
      <c r="F48" s="7" t="s">
        <v>45</v>
      </c>
      <c r="G48" s="7">
        <v>5.8571428571428568</v>
      </c>
      <c r="H48" s="7">
        <v>5.7495973603648141</v>
      </c>
      <c r="I48" s="7">
        <v>6.3355474000000003</v>
      </c>
      <c r="J48" s="7">
        <v>5.1934842856296903</v>
      </c>
      <c r="K48" s="12">
        <v>6.5</v>
      </c>
      <c r="L48" s="12">
        <f t="shared" si="5"/>
        <v>-0.75040263963518594</v>
      </c>
      <c r="M48" s="12" t="str">
        <f t="shared" si="6"/>
        <v>Under</v>
      </c>
      <c r="N48" s="12">
        <f t="shared" si="7"/>
        <v>-0.64285714285714324</v>
      </c>
      <c r="O48" s="12">
        <v>0.42857142857142849</v>
      </c>
      <c r="P48" s="13">
        <f t="shared" si="8"/>
        <v>1</v>
      </c>
      <c r="Q48" s="12">
        <f t="shared" si="9"/>
        <v>2</v>
      </c>
      <c r="R48" s="12">
        <f t="shared" si="10"/>
        <v>3</v>
      </c>
      <c r="S48" s="12">
        <f t="shared" si="11"/>
        <v>2</v>
      </c>
      <c r="T48" s="12">
        <f t="shared" si="12"/>
        <v>2</v>
      </c>
      <c r="U48" s="12">
        <f t="shared" si="13"/>
        <v>9</v>
      </c>
      <c r="V48" s="12">
        <v>4</v>
      </c>
      <c r="Y48"/>
      <c r="AC48" s="6"/>
    </row>
    <row r="49" spans="1:29" ht="15" thickBot="1" x14ac:dyDescent="0.35">
      <c r="A49" t="str">
        <f t="shared" si="14"/>
        <v>Carlos Rodon</v>
      </c>
      <c r="B49" s="5">
        <f>Neural!B14</f>
        <v>5.6113159875469902</v>
      </c>
      <c r="D49" s="7">
        <v>29</v>
      </c>
      <c r="E49" s="7" t="s">
        <v>100</v>
      </c>
      <c r="F49" s="7" t="s">
        <v>40</v>
      </c>
      <c r="G49" s="7">
        <v>4.625</v>
      </c>
      <c r="H49" s="7">
        <v>4.7695917656386522</v>
      </c>
      <c r="I49" s="7">
        <v>5.13</v>
      </c>
      <c r="J49" s="7">
        <v>4.5104166666666599</v>
      </c>
      <c r="K49" s="10">
        <v>5.5</v>
      </c>
      <c r="L49" s="10">
        <f t="shared" si="5"/>
        <v>-0.73040823436134783</v>
      </c>
      <c r="M49" s="10" t="str">
        <f t="shared" si="6"/>
        <v>Under</v>
      </c>
      <c r="N49" s="10">
        <f t="shared" si="7"/>
        <v>-0.875</v>
      </c>
      <c r="O49" s="10">
        <v>0.875</v>
      </c>
      <c r="P49" s="11">
        <f t="shared" si="8"/>
        <v>1</v>
      </c>
      <c r="Q49" s="10">
        <f t="shared" si="9"/>
        <v>1.5</v>
      </c>
      <c r="R49" s="10">
        <f t="shared" si="10"/>
        <v>3</v>
      </c>
      <c r="S49" s="10">
        <f t="shared" si="11"/>
        <v>2</v>
      </c>
      <c r="T49" s="10">
        <f t="shared" si="12"/>
        <v>0</v>
      </c>
      <c r="U49" s="10">
        <f t="shared" si="13"/>
        <v>6.5</v>
      </c>
      <c r="V49" s="10">
        <v>7</v>
      </c>
      <c r="Y49"/>
      <c r="AC49" s="6"/>
    </row>
    <row r="50" spans="1:29" ht="15" thickBot="1" x14ac:dyDescent="0.35">
      <c r="A50" t="str">
        <f t="shared" si="14"/>
        <v>Mitchell Parker</v>
      </c>
      <c r="B50" s="5">
        <f>Neural!B15</f>
        <v>5.2761937731504203</v>
      </c>
      <c r="D50" s="7">
        <v>24</v>
      </c>
      <c r="E50" s="7" t="s">
        <v>95</v>
      </c>
      <c r="F50" s="7" t="s">
        <v>39</v>
      </c>
      <c r="G50" s="7">
        <v>6.125</v>
      </c>
      <c r="H50" s="7">
        <v>5.1789173254247274</v>
      </c>
      <c r="I50" s="7">
        <v>5.7307424999999999</v>
      </c>
      <c r="J50" s="7">
        <v>4.9089690506795503</v>
      </c>
      <c r="K50" s="10">
        <v>5.5</v>
      </c>
      <c r="L50" s="10">
        <f t="shared" si="5"/>
        <v>-0.32108267457527262</v>
      </c>
      <c r="M50" s="10" t="str">
        <f t="shared" si="6"/>
        <v>Under</v>
      </c>
      <c r="N50" s="10">
        <f t="shared" si="7"/>
        <v>0.625</v>
      </c>
      <c r="O50" s="10">
        <v>0.5</v>
      </c>
      <c r="P50" s="11">
        <f t="shared" si="8"/>
        <v>0.66666666666666663</v>
      </c>
      <c r="Q50" s="10">
        <f t="shared" si="9"/>
        <v>1</v>
      </c>
      <c r="R50" s="10">
        <f t="shared" si="10"/>
        <v>2</v>
      </c>
      <c r="S50" s="10">
        <f t="shared" si="11"/>
        <v>0</v>
      </c>
      <c r="T50" s="10">
        <f t="shared" si="12"/>
        <v>2</v>
      </c>
      <c r="U50" s="10">
        <f t="shared" si="13"/>
        <v>5</v>
      </c>
      <c r="V50" s="10">
        <v>7</v>
      </c>
      <c r="Y50"/>
      <c r="AC50" s="6"/>
    </row>
    <row r="51" spans="1:29" ht="15" thickBot="1" x14ac:dyDescent="0.35">
      <c r="A51" t="str">
        <f t="shared" si="14"/>
        <v>Erick Fedde</v>
      </c>
      <c r="B51" s="5">
        <f>Neural!B16</f>
        <v>5.7839952403230601</v>
      </c>
      <c r="D51" s="7">
        <v>31</v>
      </c>
      <c r="E51" s="7" t="s">
        <v>102</v>
      </c>
      <c r="F51" s="7" t="s">
        <v>70</v>
      </c>
      <c r="G51" s="7">
        <v>3.8571428571428572</v>
      </c>
      <c r="H51" s="7">
        <v>4.8382474622990825</v>
      </c>
      <c r="I51" s="7">
        <v>4.9576354690214002</v>
      </c>
      <c r="J51" s="7">
        <v>4.6069015999999996</v>
      </c>
      <c r="K51" s="10">
        <v>4.5</v>
      </c>
      <c r="L51" s="10">
        <f t="shared" si="5"/>
        <v>0.33824746229908254</v>
      </c>
      <c r="M51" s="10" t="str">
        <f t="shared" si="6"/>
        <v>Over</v>
      </c>
      <c r="N51" s="10">
        <f t="shared" si="7"/>
        <v>-0.64285714285714279</v>
      </c>
      <c r="O51" s="10">
        <v>0</v>
      </c>
      <c r="P51" s="11">
        <f t="shared" si="8"/>
        <v>1</v>
      </c>
      <c r="Q51" s="10">
        <f t="shared" si="9"/>
        <v>1</v>
      </c>
      <c r="R51" s="10">
        <f t="shared" si="10"/>
        <v>3</v>
      </c>
      <c r="S51" s="10">
        <f t="shared" si="11"/>
        <v>0</v>
      </c>
      <c r="T51" s="10">
        <f t="shared" si="12"/>
        <v>0</v>
      </c>
      <c r="U51" s="10">
        <f t="shared" si="13"/>
        <v>4</v>
      </c>
      <c r="V51" s="10">
        <v>2</v>
      </c>
      <c r="Y51"/>
      <c r="AC51" s="6"/>
    </row>
    <row r="52" spans="1:29" ht="15" thickBot="1" x14ac:dyDescent="0.35">
      <c r="A52" t="str">
        <f t="shared" si="14"/>
        <v>Chris Paddack</v>
      </c>
      <c r="B52" s="5">
        <f>Neural!B17</f>
        <v>5.3143114094321797</v>
      </c>
      <c r="D52" s="7">
        <v>7</v>
      </c>
      <c r="E52" s="7" t="s">
        <v>78</v>
      </c>
      <c r="F52" s="7" t="s">
        <v>57</v>
      </c>
      <c r="G52" s="7">
        <v>4.25</v>
      </c>
      <c r="H52" s="7">
        <v>4.5593585027623016</v>
      </c>
      <c r="I52" s="7">
        <v>4.9998508652726104</v>
      </c>
      <c r="J52" s="7">
        <v>3.49</v>
      </c>
      <c r="K52" s="10">
        <v>4.5</v>
      </c>
      <c r="L52" s="10">
        <f t="shared" si="5"/>
        <v>5.935850276230159E-2</v>
      </c>
      <c r="M52" s="10" t="str">
        <f t="shared" si="6"/>
        <v>Over</v>
      </c>
      <c r="N52" s="10">
        <f t="shared" si="7"/>
        <v>-0.25</v>
      </c>
      <c r="O52" s="10">
        <v>0.75</v>
      </c>
      <c r="P52" s="11">
        <f t="shared" si="8"/>
        <v>0.66666666666666663</v>
      </c>
      <c r="Q52" s="10">
        <f t="shared" si="9"/>
        <v>1</v>
      </c>
      <c r="R52" s="10">
        <f t="shared" si="10"/>
        <v>2</v>
      </c>
      <c r="S52" s="10">
        <f t="shared" si="11"/>
        <v>0</v>
      </c>
      <c r="T52" s="10">
        <f t="shared" si="12"/>
        <v>2</v>
      </c>
      <c r="U52" s="10">
        <f t="shared" si="13"/>
        <v>5</v>
      </c>
      <c r="V52" s="10">
        <v>4</v>
      </c>
      <c r="Y52"/>
      <c r="AC52" s="6"/>
    </row>
    <row r="53" spans="1:29" ht="15" thickBot="1" x14ac:dyDescent="0.35">
      <c r="A53" t="str">
        <f t="shared" si="14"/>
        <v>Quinn Priester</v>
      </c>
      <c r="B53" s="5">
        <f>Neural!B18</f>
        <v>5.00330553782055</v>
      </c>
      <c r="D53" s="7">
        <v>18</v>
      </c>
      <c r="E53" s="7" t="s">
        <v>89</v>
      </c>
      <c r="F53" s="7" t="s">
        <v>38</v>
      </c>
      <c r="G53" s="7">
        <v>4.1428571428571432</v>
      </c>
      <c r="H53" s="7">
        <v>4.7823226314872196</v>
      </c>
      <c r="I53" s="7">
        <v>5.4443674</v>
      </c>
      <c r="J53" s="7">
        <v>4.16467623570394</v>
      </c>
      <c r="K53" s="10">
        <v>5.5</v>
      </c>
      <c r="L53" s="10">
        <f t="shared" si="5"/>
        <v>-0.71767736851278041</v>
      </c>
      <c r="M53" s="10" t="str">
        <f t="shared" si="6"/>
        <v>Under</v>
      </c>
      <c r="N53" s="10">
        <f t="shared" si="7"/>
        <v>-1.3571428571428568</v>
      </c>
      <c r="O53" s="10">
        <v>0.14285714285714279</v>
      </c>
      <c r="P53" s="11">
        <f t="shared" si="8"/>
        <v>1</v>
      </c>
      <c r="Q53" s="10">
        <f t="shared" si="9"/>
        <v>1.5</v>
      </c>
      <c r="R53" s="10">
        <f t="shared" si="10"/>
        <v>3</v>
      </c>
      <c r="S53" s="10">
        <f t="shared" si="11"/>
        <v>2</v>
      </c>
      <c r="T53" s="10">
        <f t="shared" si="12"/>
        <v>2</v>
      </c>
      <c r="U53" s="10">
        <f t="shared" si="13"/>
        <v>8.5</v>
      </c>
      <c r="V53" s="10">
        <v>6</v>
      </c>
      <c r="Y53"/>
      <c r="AC53" s="6"/>
    </row>
    <row r="54" spans="1:29" ht="15" thickBot="1" x14ac:dyDescent="0.35">
      <c r="A54" t="str">
        <f t="shared" si="14"/>
        <v>Joe Ross</v>
      </c>
      <c r="B54" s="5">
        <f>Neural!B19</f>
        <v>4.9534341887416602</v>
      </c>
      <c r="D54" s="7">
        <v>16</v>
      </c>
      <c r="E54" s="7" t="s">
        <v>87</v>
      </c>
      <c r="F54" s="7" t="s">
        <v>14</v>
      </c>
      <c r="G54" s="7">
        <v>5.2857142857142856</v>
      </c>
      <c r="H54" s="7">
        <v>5.1386914893365319</v>
      </c>
      <c r="I54" s="7">
        <v>5.3156009133762003</v>
      </c>
      <c r="J54" s="7">
        <v>4.9002629029176399</v>
      </c>
      <c r="K54" s="10">
        <v>4.5</v>
      </c>
      <c r="L54" s="10">
        <f t="shared" si="5"/>
        <v>0.63869148933653186</v>
      </c>
      <c r="M54" s="10" t="str">
        <f t="shared" si="6"/>
        <v>Over</v>
      </c>
      <c r="N54" s="10">
        <f t="shared" si="7"/>
        <v>0.78571428571428559</v>
      </c>
      <c r="O54" s="10">
        <v>0.66666666666666663</v>
      </c>
      <c r="P54" s="11">
        <f t="shared" si="8"/>
        <v>1</v>
      </c>
      <c r="Q54" s="10">
        <f t="shared" si="9"/>
        <v>1.5</v>
      </c>
      <c r="R54" s="10">
        <f t="shared" si="10"/>
        <v>3</v>
      </c>
      <c r="S54" s="10">
        <f t="shared" si="11"/>
        <v>2</v>
      </c>
      <c r="T54" s="10">
        <f t="shared" si="12"/>
        <v>2</v>
      </c>
      <c r="U54" s="10">
        <f t="shared" si="13"/>
        <v>8.5</v>
      </c>
      <c r="V54" s="10">
        <v>4</v>
      </c>
      <c r="Y54"/>
      <c r="AC54" s="6"/>
    </row>
    <row r="55" spans="1:29" ht="15" thickBot="1" x14ac:dyDescent="0.35">
      <c r="A55" t="str">
        <f t="shared" si="14"/>
        <v>Ben Lively</v>
      </c>
      <c r="B55" s="5">
        <f>Neural!B20</f>
        <v>4.8659688954569997</v>
      </c>
      <c r="D55" s="7">
        <v>2</v>
      </c>
      <c r="E55" s="7" t="s">
        <v>75</v>
      </c>
      <c r="F55" s="7" t="s">
        <v>60</v>
      </c>
      <c r="G55" s="7">
        <v>5.666666666666667</v>
      </c>
      <c r="H55" s="7">
        <v>5.5447586615286477</v>
      </c>
      <c r="I55" s="7">
        <v>7.1494309999999999</v>
      </c>
      <c r="J55" s="7">
        <v>4.95911169205585</v>
      </c>
      <c r="K55" s="10">
        <v>4.5</v>
      </c>
      <c r="L55" s="10">
        <f t="shared" si="5"/>
        <v>1.0447586615286477</v>
      </c>
      <c r="M55" s="10" t="str">
        <f t="shared" si="6"/>
        <v>Over</v>
      </c>
      <c r="N55" s="10">
        <f t="shared" si="7"/>
        <v>1.166666666666667</v>
      </c>
      <c r="O55" s="10">
        <v>0.625</v>
      </c>
      <c r="P55" s="11">
        <f t="shared" si="8"/>
        <v>1</v>
      </c>
      <c r="Q55" s="10">
        <f t="shared" si="9"/>
        <v>2.5</v>
      </c>
      <c r="R55" s="10">
        <f t="shared" si="10"/>
        <v>3</v>
      </c>
      <c r="S55" s="10">
        <f t="shared" si="11"/>
        <v>2</v>
      </c>
      <c r="T55" s="10">
        <f t="shared" si="12"/>
        <v>2</v>
      </c>
      <c r="U55" s="10">
        <f t="shared" si="13"/>
        <v>9.5</v>
      </c>
      <c r="V55" s="10">
        <v>4</v>
      </c>
      <c r="Y55"/>
      <c r="AC55" s="6"/>
    </row>
    <row r="56" spans="1:29" ht="15" thickBot="1" x14ac:dyDescent="0.35">
      <c r="A56" t="str">
        <f t="shared" si="14"/>
        <v>Jack Leiter</v>
      </c>
      <c r="B56" s="5">
        <f>Neural!B21</f>
        <v>3.9637290158134499</v>
      </c>
      <c r="D56" s="7">
        <v>13</v>
      </c>
      <c r="E56" s="7" t="s">
        <v>84</v>
      </c>
      <c r="F56" s="7" t="s">
        <v>104</v>
      </c>
      <c r="G56" s="7">
        <v>5.375</v>
      </c>
      <c r="H56" s="7">
        <v>5.340111612330487</v>
      </c>
      <c r="I56" s="7">
        <v>6.5869408386850701</v>
      </c>
      <c r="J56" s="7">
        <v>4.8771929824561404</v>
      </c>
      <c r="K56" s="10">
        <v>5.5</v>
      </c>
      <c r="L56" s="10">
        <f t="shared" si="5"/>
        <v>-0.15988838766951297</v>
      </c>
      <c r="M56" s="10" t="str">
        <f t="shared" si="6"/>
        <v>Under</v>
      </c>
      <c r="N56" s="10">
        <f t="shared" si="7"/>
        <v>-0.125</v>
      </c>
      <c r="O56" s="10">
        <v>0.5</v>
      </c>
      <c r="P56" s="11">
        <f t="shared" si="8"/>
        <v>0.66666666666666663</v>
      </c>
      <c r="Q56" s="10">
        <f t="shared" si="9"/>
        <v>1</v>
      </c>
      <c r="R56" s="10">
        <f t="shared" si="10"/>
        <v>2</v>
      </c>
      <c r="S56" s="10">
        <f t="shared" si="11"/>
        <v>2</v>
      </c>
      <c r="T56" s="10">
        <f t="shared" si="12"/>
        <v>2</v>
      </c>
      <c r="U56" s="10">
        <f t="shared" si="13"/>
        <v>7</v>
      </c>
      <c r="V56" s="10">
        <v>6</v>
      </c>
      <c r="Y56"/>
      <c r="AC56" s="6"/>
    </row>
    <row r="57" spans="1:29" ht="15" thickBot="1" x14ac:dyDescent="0.35">
      <c r="A57" t="str">
        <f t="shared" si="14"/>
        <v>JP Sears</v>
      </c>
      <c r="B57" s="5">
        <f>Neural!B22</f>
        <v>5.2708326380811199</v>
      </c>
      <c r="D57" s="7">
        <v>21</v>
      </c>
      <c r="E57" s="7" t="s">
        <v>92</v>
      </c>
      <c r="F57" s="7" t="s">
        <v>68</v>
      </c>
      <c r="G57" s="7">
        <v>4.125</v>
      </c>
      <c r="H57" s="7">
        <v>4.7450780365408507</v>
      </c>
      <c r="I57" s="7">
        <v>5.3643191509719497</v>
      </c>
      <c r="J57" s="7">
        <v>3.6228436999999998</v>
      </c>
      <c r="K57" s="10">
        <v>4.5</v>
      </c>
      <c r="L57" s="10">
        <f t="shared" si="5"/>
        <v>0.2450780365408507</v>
      </c>
      <c r="M57" s="10" t="str">
        <f t="shared" si="6"/>
        <v>Over</v>
      </c>
      <c r="N57" s="10">
        <f t="shared" si="7"/>
        <v>-0.375</v>
      </c>
      <c r="O57" s="10">
        <v>0.875</v>
      </c>
      <c r="P57" s="11">
        <f t="shared" si="8"/>
        <v>0.66666666666666663</v>
      </c>
      <c r="Q57" s="10">
        <f t="shared" si="9"/>
        <v>1</v>
      </c>
      <c r="R57" s="10">
        <f t="shared" si="10"/>
        <v>2</v>
      </c>
      <c r="S57" s="10">
        <f t="shared" si="11"/>
        <v>0</v>
      </c>
      <c r="T57" s="10">
        <f t="shared" si="12"/>
        <v>2</v>
      </c>
      <c r="U57" s="10">
        <f t="shared" si="13"/>
        <v>5</v>
      </c>
      <c r="V57" s="10">
        <v>2</v>
      </c>
      <c r="Y57"/>
      <c r="AC57" s="6"/>
    </row>
    <row r="58" spans="1:29" ht="15" thickBot="1" x14ac:dyDescent="0.35">
      <c r="A58" t="str">
        <f t="shared" si="14"/>
        <v>Ronel Blanco</v>
      </c>
      <c r="B58" s="5">
        <f>Neural!B23</f>
        <v>5.9417914128840703</v>
      </c>
      <c r="D58" s="7">
        <v>1</v>
      </c>
      <c r="E58" s="7" t="s">
        <v>74</v>
      </c>
      <c r="F58" s="7" t="s">
        <v>59</v>
      </c>
      <c r="G58" s="7">
        <v>5.875</v>
      </c>
      <c r="H58" s="7">
        <v>5.4402274976777694</v>
      </c>
      <c r="I58" s="7">
        <v>5.7384906000000004</v>
      </c>
      <c r="J58" s="7">
        <v>5.1184609371280301</v>
      </c>
      <c r="K58" s="10">
        <v>5.5</v>
      </c>
      <c r="L58" s="10">
        <f t="shared" si="5"/>
        <v>-5.9772502322230636E-2</v>
      </c>
      <c r="M58" s="10" t="str">
        <f t="shared" si="6"/>
        <v>Under</v>
      </c>
      <c r="N58" s="10">
        <f t="shared" si="7"/>
        <v>0.375</v>
      </c>
      <c r="O58" s="10">
        <v>0.25</v>
      </c>
      <c r="P58" s="11">
        <f t="shared" si="8"/>
        <v>0.66666666666666663</v>
      </c>
      <c r="Q58" s="10">
        <f t="shared" si="9"/>
        <v>1</v>
      </c>
      <c r="R58" s="10">
        <f t="shared" si="10"/>
        <v>2</v>
      </c>
      <c r="S58" s="10">
        <f t="shared" si="11"/>
        <v>0</v>
      </c>
      <c r="T58" s="10">
        <f t="shared" si="12"/>
        <v>2</v>
      </c>
      <c r="U58" s="10">
        <f t="shared" si="13"/>
        <v>5</v>
      </c>
      <c r="V58" s="10">
        <v>8</v>
      </c>
      <c r="Y58"/>
      <c r="AC58" s="6"/>
    </row>
    <row r="59" spans="1:29" ht="15" thickBot="1" x14ac:dyDescent="0.35">
      <c r="A59" t="str">
        <f t="shared" si="14"/>
        <v>Sonny Gray</v>
      </c>
      <c r="B59" s="5">
        <f>Neural!B24</f>
        <v>5.3986841184531604</v>
      </c>
      <c r="D59" s="7">
        <v>17</v>
      </c>
      <c r="E59" s="7" t="s">
        <v>88</v>
      </c>
      <c r="F59" s="7" t="s">
        <v>65</v>
      </c>
      <c r="G59" s="7">
        <v>3</v>
      </c>
      <c r="H59" s="7">
        <v>4.5783491118439166</v>
      </c>
      <c r="I59" s="7">
        <v>5.0527686836383001</v>
      </c>
      <c r="J59" s="7">
        <v>3.0273935999999999</v>
      </c>
      <c r="K59" s="12">
        <v>3.5</v>
      </c>
      <c r="L59" s="12">
        <f t="shared" si="5"/>
        <v>1.0783491118439166</v>
      </c>
      <c r="M59" s="12" t="str">
        <f t="shared" si="6"/>
        <v>Over</v>
      </c>
      <c r="N59" s="12">
        <f t="shared" si="7"/>
        <v>-0.5</v>
      </c>
      <c r="O59" s="12">
        <v>0.4</v>
      </c>
      <c r="P59" s="13">
        <f t="shared" si="8"/>
        <v>0.66666666666666663</v>
      </c>
      <c r="Q59" s="12">
        <f t="shared" si="9"/>
        <v>2.5</v>
      </c>
      <c r="R59" s="12">
        <f t="shared" si="10"/>
        <v>2</v>
      </c>
      <c r="S59" s="12">
        <f t="shared" si="11"/>
        <v>0</v>
      </c>
      <c r="T59" s="12">
        <f t="shared" si="12"/>
        <v>0</v>
      </c>
      <c r="U59" s="12">
        <f t="shared" si="13"/>
        <v>4.5</v>
      </c>
      <c r="V59" s="12">
        <v>5</v>
      </c>
      <c r="Y59"/>
      <c r="AC59" s="6"/>
    </row>
    <row r="60" spans="1:29" ht="15" thickBot="1" x14ac:dyDescent="0.35">
      <c r="A60" t="str">
        <f t="shared" si="14"/>
        <v>Reid Detmers</v>
      </c>
      <c r="B60" s="5">
        <f>Neural!B25</f>
        <v>5.1098216022286502</v>
      </c>
      <c r="D60" s="7">
        <v>28</v>
      </c>
      <c r="E60" s="7" t="s">
        <v>99</v>
      </c>
      <c r="F60" s="7" t="s">
        <v>69</v>
      </c>
      <c r="G60" s="7">
        <v>7.5</v>
      </c>
      <c r="H60" s="7">
        <v>6.3468712357497559</v>
      </c>
      <c r="I60" s="7">
        <v>7.4328523000000004</v>
      </c>
      <c r="J60" s="7">
        <v>5.15802861951118</v>
      </c>
      <c r="K60" s="12">
        <v>8.5</v>
      </c>
      <c r="L60" s="12">
        <f t="shared" si="5"/>
        <v>-2.1531287642502441</v>
      </c>
      <c r="M60" s="12" t="str">
        <f t="shared" si="6"/>
        <v>Under</v>
      </c>
      <c r="N60" s="12">
        <f t="shared" si="7"/>
        <v>-1</v>
      </c>
      <c r="O60" s="12">
        <v>0.33333333333333331</v>
      </c>
      <c r="P60" s="13">
        <f t="shared" si="8"/>
        <v>1</v>
      </c>
      <c r="Q60" s="12">
        <f t="shared" si="9"/>
        <v>3</v>
      </c>
      <c r="R60" s="12">
        <f t="shared" si="10"/>
        <v>3</v>
      </c>
      <c r="S60" s="12">
        <f t="shared" si="11"/>
        <v>2</v>
      </c>
      <c r="T60" s="12">
        <f t="shared" si="12"/>
        <v>2</v>
      </c>
      <c r="U60" s="12">
        <f t="shared" si="13"/>
        <v>10</v>
      </c>
      <c r="V60" s="12">
        <v>8</v>
      </c>
      <c r="Y60"/>
      <c r="AC60" s="6"/>
    </row>
    <row r="61" spans="1:29" ht="15" thickBot="1" x14ac:dyDescent="0.35">
      <c r="A61" t="str">
        <f t="shared" si="14"/>
        <v>Hunter Greene</v>
      </c>
      <c r="B61" s="5">
        <f>Neural!B26</f>
        <v>4.7350838054667603</v>
      </c>
      <c r="D61" s="7">
        <v>30</v>
      </c>
      <c r="E61" s="7" t="s">
        <v>101</v>
      </c>
      <c r="F61" s="7" t="s">
        <v>41</v>
      </c>
      <c r="G61" s="7">
        <v>6.75</v>
      </c>
      <c r="H61" s="7">
        <v>6.1969610972114255</v>
      </c>
      <c r="I61" s="7">
        <v>7.9520270000000002</v>
      </c>
      <c r="J61" s="7">
        <v>5.2067993912933197</v>
      </c>
      <c r="K61" s="12">
        <v>5.5</v>
      </c>
      <c r="L61" s="12">
        <f t="shared" si="5"/>
        <v>0.69696109721142552</v>
      </c>
      <c r="M61" s="12" t="str">
        <f t="shared" si="6"/>
        <v>Over</v>
      </c>
      <c r="N61" s="12">
        <f t="shared" si="7"/>
        <v>1.25</v>
      </c>
      <c r="O61" s="12">
        <v>0.25</v>
      </c>
      <c r="P61" s="13">
        <f t="shared" si="8"/>
        <v>0.66666666666666663</v>
      </c>
      <c r="Q61" s="12">
        <f t="shared" si="9"/>
        <v>1.5</v>
      </c>
      <c r="R61" s="12">
        <f t="shared" si="10"/>
        <v>2</v>
      </c>
      <c r="S61" s="12">
        <f t="shared" si="11"/>
        <v>2</v>
      </c>
      <c r="T61" s="12">
        <f t="shared" si="12"/>
        <v>0</v>
      </c>
      <c r="U61" s="12">
        <f t="shared" si="13"/>
        <v>5.5</v>
      </c>
      <c r="V61" s="12">
        <v>7</v>
      </c>
      <c r="Y61"/>
      <c r="AC61" s="6"/>
    </row>
    <row r="62" spans="1:29" ht="15" thickBot="1" x14ac:dyDescent="0.35">
      <c r="A62" t="str">
        <f t="shared" si="14"/>
        <v>Slade Cecconi</v>
      </c>
      <c r="B62" s="5">
        <f>Neural!B27</f>
        <v>5.2499805507635102</v>
      </c>
      <c r="D62" s="7">
        <v>32</v>
      </c>
      <c r="E62" s="7" t="s">
        <v>103</v>
      </c>
      <c r="F62" s="7" t="s">
        <v>25</v>
      </c>
      <c r="G62" s="7">
        <v>3.625</v>
      </c>
      <c r="H62" s="7">
        <v>4.7585257421130978</v>
      </c>
      <c r="I62" s="7">
        <v>5.18</v>
      </c>
      <c r="J62" s="7">
        <v>4.4572179267694496</v>
      </c>
      <c r="K62" s="12">
        <v>3.5</v>
      </c>
      <c r="L62" s="12">
        <f t="shared" si="5"/>
        <v>1.2585257421130978</v>
      </c>
      <c r="M62" s="12" t="str">
        <f t="shared" si="6"/>
        <v>Over</v>
      </c>
      <c r="N62" s="12">
        <f t="shared" si="7"/>
        <v>0.125</v>
      </c>
      <c r="O62" s="12">
        <v>0.42857142857142849</v>
      </c>
      <c r="P62" s="13">
        <f t="shared" si="8"/>
        <v>1</v>
      </c>
      <c r="Q62" s="12">
        <f t="shared" si="9"/>
        <v>2.5</v>
      </c>
      <c r="R62" s="12">
        <f t="shared" si="10"/>
        <v>3</v>
      </c>
      <c r="S62" s="12">
        <f t="shared" si="11"/>
        <v>2</v>
      </c>
      <c r="T62" s="12">
        <f t="shared" si="12"/>
        <v>0</v>
      </c>
      <c r="U62" s="12">
        <f t="shared" si="13"/>
        <v>7.5</v>
      </c>
      <c r="V62" s="12">
        <v>4</v>
      </c>
      <c r="Y62"/>
      <c r="AC62" s="6"/>
    </row>
    <row r="63" spans="1:29" ht="15" thickBot="1" x14ac:dyDescent="0.35">
      <c r="A63" t="str">
        <f t="shared" si="14"/>
        <v>Cal Quantrill</v>
      </c>
      <c r="B63" s="5">
        <f>Neural!B28</f>
        <v>4.8663441058673902</v>
      </c>
      <c r="D63" s="7">
        <v>23</v>
      </c>
      <c r="E63" s="7" t="s">
        <v>94</v>
      </c>
      <c r="F63" s="7" t="s">
        <v>37</v>
      </c>
      <c r="G63" s="7">
        <v>7.333333333333333</v>
      </c>
      <c r="H63" s="7">
        <v>5.9598242091213693</v>
      </c>
      <c r="I63" s="7">
        <v>8.5213000000000001</v>
      </c>
      <c r="J63" s="7">
        <v>5.0963856471311297</v>
      </c>
      <c r="K63" s="10">
        <v>6.5</v>
      </c>
      <c r="L63" s="10">
        <f t="shared" si="5"/>
        <v>-0.54017579087863066</v>
      </c>
      <c r="M63" s="10" t="str">
        <f t="shared" si="6"/>
        <v>Under</v>
      </c>
      <c r="N63" s="10">
        <f t="shared" si="7"/>
        <v>0.83333333333333304</v>
      </c>
      <c r="O63" s="10">
        <v>0.5</v>
      </c>
      <c r="P63" s="11">
        <f t="shared" si="8"/>
        <v>0.66666666666666663</v>
      </c>
      <c r="Q63" s="10">
        <f t="shared" si="9"/>
        <v>1.5</v>
      </c>
      <c r="R63" s="10">
        <f t="shared" si="10"/>
        <v>2</v>
      </c>
      <c r="S63" s="10">
        <f t="shared" si="11"/>
        <v>0</v>
      </c>
      <c r="T63" s="10">
        <f t="shared" si="12"/>
        <v>2</v>
      </c>
      <c r="U63" s="10">
        <f t="shared" si="13"/>
        <v>5.5</v>
      </c>
      <c r="V63" s="10">
        <v>9</v>
      </c>
      <c r="Y63"/>
      <c r="AC63" s="6"/>
    </row>
    <row r="64" spans="1:29" ht="15" thickBot="1" x14ac:dyDescent="0.35">
      <c r="A64" t="str">
        <f t="shared" si="14"/>
        <v>Dylan Cease</v>
      </c>
      <c r="B64" s="5">
        <f>Neural!B29</f>
        <v>6.1448794985834301</v>
      </c>
      <c r="D64" s="7">
        <v>9</v>
      </c>
      <c r="E64" s="7" t="s">
        <v>80</v>
      </c>
      <c r="F64" s="7" t="s">
        <v>61</v>
      </c>
      <c r="G64" s="7">
        <v>5.375</v>
      </c>
      <c r="H64" s="7">
        <v>4.6539965826388414</v>
      </c>
      <c r="I64" s="7">
        <v>4.8495910965132598</v>
      </c>
      <c r="J64" s="7">
        <v>4.07</v>
      </c>
      <c r="K64" s="10">
        <v>5.5</v>
      </c>
      <c r="L64" s="10">
        <f t="shared" si="5"/>
        <v>-0.84600341736115858</v>
      </c>
      <c r="M64" s="10" t="str">
        <f t="shared" si="6"/>
        <v>Under</v>
      </c>
      <c r="N64" s="10">
        <f t="shared" si="7"/>
        <v>-0.125</v>
      </c>
      <c r="O64" s="10">
        <v>0.2857142857142857</v>
      </c>
      <c r="P64" s="11">
        <f t="shared" si="8"/>
        <v>1</v>
      </c>
      <c r="Q64" s="10">
        <f t="shared" si="9"/>
        <v>2</v>
      </c>
      <c r="R64" s="10">
        <f t="shared" si="10"/>
        <v>3</v>
      </c>
      <c r="S64" s="10">
        <f t="shared" si="11"/>
        <v>2</v>
      </c>
      <c r="T64" s="10">
        <f t="shared" si="12"/>
        <v>2</v>
      </c>
      <c r="U64" s="10">
        <f t="shared" si="13"/>
        <v>9</v>
      </c>
      <c r="V64" s="10">
        <v>6</v>
      </c>
      <c r="Y64"/>
      <c r="AC64" s="6"/>
    </row>
    <row r="65" spans="1:29" ht="15" thickBot="1" x14ac:dyDescent="0.35">
      <c r="A65" t="str">
        <f t="shared" si="14"/>
        <v>Michael Wacha</v>
      </c>
      <c r="B65" s="5">
        <f>Neural!B30</f>
        <v>4.6568752773675399</v>
      </c>
      <c r="D65" s="7">
        <v>20</v>
      </c>
      <c r="E65" s="7" t="s">
        <v>91</v>
      </c>
      <c r="F65" s="7" t="s">
        <v>67</v>
      </c>
      <c r="G65" s="7">
        <v>3</v>
      </c>
      <c r="H65" s="7">
        <v>3.5491339378400935</v>
      </c>
      <c r="I65" s="7">
        <v>4.4389802671521696</v>
      </c>
      <c r="J65" s="7">
        <v>1.5371353999999999</v>
      </c>
      <c r="K65" s="12">
        <v>4.5</v>
      </c>
      <c r="L65" s="12">
        <f t="shared" si="5"/>
        <v>-0.95086606215990654</v>
      </c>
      <c r="M65" s="12" t="str">
        <f t="shared" si="6"/>
        <v>Under</v>
      </c>
      <c r="N65" s="12">
        <f t="shared" si="7"/>
        <v>-1.5</v>
      </c>
      <c r="O65" s="12">
        <v>0.5</v>
      </c>
      <c r="P65" s="13">
        <f t="shared" si="8"/>
        <v>1</v>
      </c>
      <c r="Q65" s="12">
        <f t="shared" si="9"/>
        <v>2</v>
      </c>
      <c r="R65" s="12">
        <f t="shared" si="10"/>
        <v>3</v>
      </c>
      <c r="S65" s="12">
        <f t="shared" si="11"/>
        <v>2</v>
      </c>
      <c r="T65" s="12">
        <f t="shared" si="12"/>
        <v>2</v>
      </c>
      <c r="U65" s="12">
        <f t="shared" si="13"/>
        <v>9</v>
      </c>
      <c r="V65" s="12">
        <v>1</v>
      </c>
      <c r="Y65"/>
      <c r="AC65" s="6"/>
    </row>
    <row r="66" spans="1:29" ht="15" thickBot="1" x14ac:dyDescent="0.35">
      <c r="A66" t="str">
        <f t="shared" si="14"/>
        <v>Logan Gilbert</v>
      </c>
      <c r="B66" s="5">
        <f>Neural!B31</f>
        <v>6.2216316935755698</v>
      </c>
      <c r="D66" s="7">
        <v>5</v>
      </c>
      <c r="E66" s="7" t="s">
        <v>76</v>
      </c>
      <c r="F66" s="7" t="s">
        <v>55</v>
      </c>
      <c r="G66" s="7">
        <v>5</v>
      </c>
      <c r="H66" s="7">
        <v>4.518079101224564</v>
      </c>
      <c r="I66" s="7">
        <v>4.8706908733266303</v>
      </c>
      <c r="J66" s="7">
        <v>3.63</v>
      </c>
      <c r="K66" s="7">
        <v>4.5</v>
      </c>
      <c r="L66" s="7">
        <f t="shared" si="5"/>
        <v>1.807910122456402E-2</v>
      </c>
      <c r="M66" s="7" t="str">
        <f t="shared" si="6"/>
        <v>Over</v>
      </c>
      <c r="N66" s="7">
        <f t="shared" si="7"/>
        <v>0.5</v>
      </c>
      <c r="O66" s="7">
        <v>0.25</v>
      </c>
      <c r="P66" s="9">
        <f t="shared" si="8"/>
        <v>0.66666666666666663</v>
      </c>
      <c r="Q66" s="7">
        <f t="shared" si="9"/>
        <v>1</v>
      </c>
      <c r="R66" s="7">
        <f t="shared" si="10"/>
        <v>2</v>
      </c>
      <c r="S66" s="7">
        <f t="shared" si="11"/>
        <v>2</v>
      </c>
      <c r="T66" s="7">
        <f t="shared" si="12"/>
        <v>0</v>
      </c>
      <c r="U66" s="7">
        <f t="shared" si="13"/>
        <v>5</v>
      </c>
      <c r="V66" s="7" t="s">
        <v>105</v>
      </c>
      <c r="Y66"/>
      <c r="AC66" s="6"/>
    </row>
    <row r="67" spans="1:29" ht="15" thickBot="1" x14ac:dyDescent="0.35">
      <c r="A67" t="str">
        <f t="shared" si="14"/>
        <v>Gavin Stone</v>
      </c>
      <c r="B67" s="5">
        <f>Neural!B32</f>
        <v>4.9050742898647899</v>
      </c>
      <c r="D67" s="7">
        <v>3</v>
      </c>
      <c r="E67" s="7" t="s">
        <v>53</v>
      </c>
      <c r="F67" s="7" t="s">
        <v>66</v>
      </c>
      <c r="G67" s="7">
        <v>4.2857142857142856</v>
      </c>
      <c r="H67" s="7">
        <v>4.9240664324895542</v>
      </c>
      <c r="I67" s="7">
        <v>5.7169647000000001</v>
      </c>
      <c r="J67" s="7">
        <v>4.45</v>
      </c>
      <c r="K67" s="10">
        <v>3.5</v>
      </c>
      <c r="L67" s="10">
        <f t="shared" si="5"/>
        <v>1.4240664324895542</v>
      </c>
      <c r="M67" s="10" t="str">
        <f t="shared" si="6"/>
        <v>Over</v>
      </c>
      <c r="N67" s="10">
        <f t="shared" si="7"/>
        <v>0.78571428571428559</v>
      </c>
      <c r="O67" s="10">
        <v>0.33333333333333331</v>
      </c>
      <c r="P67" s="11">
        <f t="shared" si="8"/>
        <v>1</v>
      </c>
      <c r="Q67" s="10">
        <f t="shared" si="9"/>
        <v>2.5</v>
      </c>
      <c r="R67" s="10">
        <f t="shared" si="10"/>
        <v>3</v>
      </c>
      <c r="S67" s="10">
        <f t="shared" si="11"/>
        <v>2</v>
      </c>
      <c r="T67" s="10">
        <f t="shared" si="12"/>
        <v>0</v>
      </c>
      <c r="U67" s="10">
        <f t="shared" si="13"/>
        <v>7.5</v>
      </c>
      <c r="V67" s="10">
        <v>2</v>
      </c>
      <c r="Y67"/>
      <c r="AC67" s="6"/>
    </row>
    <row r="68" spans="1:29" ht="15" thickBot="1" x14ac:dyDescent="0.35">
      <c r="A68" t="str">
        <f t="shared" si="14"/>
        <v>Keaton Winn</v>
      </c>
      <c r="B68" s="5">
        <f>Neural!B33</f>
        <v>4.6730732666061403</v>
      </c>
      <c r="D68" s="7">
        <v>14</v>
      </c>
      <c r="E68" s="7" t="s">
        <v>85</v>
      </c>
      <c r="F68" s="7" t="s">
        <v>66</v>
      </c>
      <c r="G68" s="7">
        <v>4.4000000000000004</v>
      </c>
      <c r="H68" s="7">
        <v>5.3454507113718135</v>
      </c>
      <c r="I68" s="7">
        <v>6.5258620689655098</v>
      </c>
      <c r="J68" s="7">
        <v>4.72</v>
      </c>
      <c r="K68" s="10">
        <v>4.5</v>
      </c>
      <c r="L68" s="10">
        <f t="shared" si="5"/>
        <v>0.84545071137181349</v>
      </c>
      <c r="M68" s="10" t="str">
        <f t="shared" si="6"/>
        <v>Over</v>
      </c>
      <c r="N68" s="10">
        <f t="shared" si="7"/>
        <v>-9.9999999999999645E-2</v>
      </c>
      <c r="O68" s="10">
        <v>0.5714285714285714</v>
      </c>
      <c r="P68" s="11">
        <f t="shared" si="8"/>
        <v>1</v>
      </c>
      <c r="Q68" s="10">
        <f t="shared" si="9"/>
        <v>2</v>
      </c>
      <c r="R68" s="10">
        <f t="shared" si="10"/>
        <v>3</v>
      </c>
      <c r="S68" s="10">
        <f t="shared" si="11"/>
        <v>0</v>
      </c>
      <c r="T68" s="10">
        <f t="shared" si="12"/>
        <v>2</v>
      </c>
      <c r="U68" s="10">
        <f t="shared" si="13"/>
        <v>7</v>
      </c>
      <c r="V68" s="10">
        <v>3</v>
      </c>
      <c r="Y68"/>
      <c r="AC68" s="6"/>
    </row>
    <row r="69" spans="1:29" ht="15" thickBot="1" x14ac:dyDescent="0.35">
      <c r="A69">
        <f t="shared" si="14"/>
        <v>0</v>
      </c>
      <c r="B69" s="5">
        <f>Neural!B34</f>
        <v>0</v>
      </c>
    </row>
    <row r="70" spans="1:29" ht="15" thickBot="1" x14ac:dyDescent="0.35">
      <c r="A70">
        <f t="shared" si="14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8">
    <sortCondition ref="F37:F6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5.1184609371280301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4.95911169205585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157</v>
      </c>
      <c r="B4" s="1">
        <v>4.9033266016968797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138</v>
      </c>
      <c r="B5" s="1">
        <v>4.7737134503172696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137</v>
      </c>
      <c r="B6" s="1">
        <v>4.8706908733266303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145</v>
      </c>
      <c r="B7" s="1">
        <v>4.7340758347627503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151</v>
      </c>
      <c r="B8" s="1">
        <v>4.8877415282078598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150</v>
      </c>
      <c r="B9" s="1">
        <v>4.9889490203315097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134</v>
      </c>
      <c r="B10" s="1">
        <v>4.8362375701153697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148</v>
      </c>
      <c r="B11" s="1">
        <v>4.8544463807918197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165</v>
      </c>
      <c r="B12" s="1">
        <v>5.0903201873698301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140</v>
      </c>
      <c r="B13" s="1">
        <v>5.1456452785571498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512</v>
      </c>
      <c r="B14" s="1">
        <v>4.92930111582604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147</v>
      </c>
      <c r="B15" s="1">
        <v>4.9283141376141497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120</v>
      </c>
      <c r="B16" s="1">
        <v>4.9780194377296496</v>
      </c>
    </row>
    <row r="17" spans="1:2" ht="15" thickBot="1" x14ac:dyDescent="0.35">
      <c r="A17" s="1">
        <v>139</v>
      </c>
      <c r="B17" s="1">
        <v>4.9002629029176399</v>
      </c>
    </row>
    <row r="18" spans="1:2" ht="15" thickBot="1" x14ac:dyDescent="0.35">
      <c r="A18" s="1">
        <v>155</v>
      </c>
      <c r="B18" s="1">
        <v>4.8668119626136201</v>
      </c>
    </row>
    <row r="19" spans="1:2" ht="15" thickBot="1" x14ac:dyDescent="0.35">
      <c r="A19" s="1">
        <v>144</v>
      </c>
      <c r="B19" s="1">
        <v>4.82787966400931</v>
      </c>
    </row>
    <row r="20" spans="1:2" ht="15" thickBot="1" x14ac:dyDescent="0.35">
      <c r="A20" s="1">
        <v>124</v>
      </c>
      <c r="B20" s="1">
        <v>4.9305426465652404</v>
      </c>
    </row>
    <row r="21" spans="1:2" ht="15" thickBot="1" x14ac:dyDescent="0.35">
      <c r="A21" s="1">
        <v>131</v>
      </c>
      <c r="B21" s="1">
        <v>4.4389802671521696</v>
      </c>
    </row>
    <row r="22" spans="1:2" ht="15" thickBot="1" x14ac:dyDescent="0.35">
      <c r="A22" s="1">
        <v>133</v>
      </c>
      <c r="B22" s="1">
        <v>4.9546037795168401</v>
      </c>
    </row>
    <row r="23" spans="1:2" ht="15" thickBot="1" x14ac:dyDescent="0.35">
      <c r="A23" s="1">
        <v>117</v>
      </c>
      <c r="B23" s="1">
        <v>5.1934842856296903</v>
      </c>
    </row>
    <row r="24" spans="1:2" ht="15" thickBot="1" x14ac:dyDescent="0.35">
      <c r="A24" s="1">
        <v>122</v>
      </c>
      <c r="B24" s="1">
        <v>5.0963856471311297</v>
      </c>
    </row>
    <row r="25" spans="1:2" ht="15" thickBot="1" x14ac:dyDescent="0.35">
      <c r="A25" s="1">
        <v>119</v>
      </c>
      <c r="B25" s="1">
        <v>5.0039211885610504</v>
      </c>
    </row>
    <row r="26" spans="1:2" ht="15" thickBot="1" x14ac:dyDescent="0.35">
      <c r="A26" s="1">
        <v>123</v>
      </c>
      <c r="B26" s="1">
        <v>5.0033745512989798</v>
      </c>
    </row>
    <row r="27" spans="1:2" ht="15" thickBot="1" x14ac:dyDescent="0.35">
      <c r="A27" s="1">
        <v>118</v>
      </c>
      <c r="B27" s="1">
        <v>4.9421733164239496</v>
      </c>
    </row>
    <row r="28" spans="1:2" ht="15" thickBot="1" x14ac:dyDescent="0.35">
      <c r="A28" s="1">
        <v>127</v>
      </c>
      <c r="B28" s="1">
        <v>5.0320094884407203</v>
      </c>
    </row>
    <row r="29" spans="1:2" ht="15" thickBot="1" x14ac:dyDescent="0.35">
      <c r="A29" s="1">
        <v>141</v>
      </c>
      <c r="B29" s="1">
        <v>5.15802861951118</v>
      </c>
    </row>
    <row r="30" spans="1:2" ht="15" thickBot="1" x14ac:dyDescent="0.35">
      <c r="A30" s="1">
        <v>129</v>
      </c>
      <c r="B30" s="1">
        <v>4.9331800265390502</v>
      </c>
    </row>
    <row r="31" spans="1:2" ht="15" thickBot="1" x14ac:dyDescent="0.35">
      <c r="A31" s="1">
        <v>121</v>
      </c>
      <c r="B31" s="1">
        <v>5.2067993912933197</v>
      </c>
    </row>
    <row r="32" spans="1:2" ht="15" thickBot="1" x14ac:dyDescent="0.35">
      <c r="A32" s="1">
        <v>142</v>
      </c>
      <c r="B32" s="1">
        <v>4.9433265336663998</v>
      </c>
    </row>
    <row r="33" spans="1:3" ht="15" thickBot="1" x14ac:dyDescent="0.35">
      <c r="A33" s="1">
        <v>130</v>
      </c>
      <c r="B33" s="1">
        <v>4.7588318611914797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135</v>
      </c>
      <c r="B2" s="1">
        <v>5.2190606243299102</v>
      </c>
    </row>
    <row r="3" spans="1:2" ht="15" thickBot="1" x14ac:dyDescent="0.35">
      <c r="A3" s="1">
        <v>501</v>
      </c>
      <c r="B3" s="1">
        <v>6.0885402044555503</v>
      </c>
    </row>
    <row r="4" spans="1:2" ht="15" thickBot="1" x14ac:dyDescent="0.35">
      <c r="A4" s="1">
        <v>157</v>
      </c>
      <c r="B4" s="1">
        <v>4.9071545635922904</v>
      </c>
    </row>
    <row r="5" spans="1:2" ht="15" thickBot="1" x14ac:dyDescent="0.35">
      <c r="A5" s="1">
        <v>138</v>
      </c>
      <c r="B5" s="1">
        <v>4.4713406616216798</v>
      </c>
    </row>
    <row r="6" spans="1:2" ht="15" thickBot="1" x14ac:dyDescent="0.35">
      <c r="A6" s="1">
        <v>137</v>
      </c>
      <c r="B6" s="1">
        <v>4.7139786007324096</v>
      </c>
    </row>
    <row r="7" spans="1:2" ht="15" thickBot="1" x14ac:dyDescent="0.35">
      <c r="A7" s="1">
        <v>145</v>
      </c>
      <c r="B7" s="1">
        <v>4.28350341525634</v>
      </c>
    </row>
    <row r="8" spans="1:2" ht="15" thickBot="1" x14ac:dyDescent="0.35">
      <c r="A8" s="1">
        <v>151</v>
      </c>
      <c r="B8" s="1">
        <v>4.5109915254193496</v>
      </c>
    </row>
    <row r="9" spans="1:2" ht="15" thickBot="1" x14ac:dyDescent="0.35">
      <c r="A9" s="1">
        <v>150</v>
      </c>
      <c r="B9" s="1">
        <v>4.90631840904586</v>
      </c>
    </row>
    <row r="10" spans="1:2" ht="15" thickBot="1" x14ac:dyDescent="0.35">
      <c r="A10" s="1">
        <v>134</v>
      </c>
      <c r="B10" s="1">
        <v>4.5574009239228896</v>
      </c>
    </row>
    <row r="11" spans="1:2" ht="15" thickBot="1" x14ac:dyDescent="0.35">
      <c r="A11" s="1">
        <v>148</v>
      </c>
      <c r="B11" s="1">
        <v>4.8758228866092397</v>
      </c>
    </row>
    <row r="12" spans="1:2" ht="15" thickBot="1" x14ac:dyDescent="0.35">
      <c r="A12" s="1">
        <v>165</v>
      </c>
      <c r="B12" s="1">
        <v>5.6120916408096404</v>
      </c>
    </row>
    <row r="13" spans="1:2" ht="15" thickBot="1" x14ac:dyDescent="0.35">
      <c r="A13" s="1">
        <v>140</v>
      </c>
      <c r="B13" s="1">
        <v>6.2172460635077602</v>
      </c>
    </row>
    <row r="14" spans="1:2" ht="15" thickBot="1" x14ac:dyDescent="0.35">
      <c r="A14" s="1">
        <v>512</v>
      </c>
      <c r="B14" s="1">
        <v>6.5869408386850701</v>
      </c>
    </row>
    <row r="15" spans="1:2" ht="15" thickBot="1" x14ac:dyDescent="0.35">
      <c r="A15" s="1">
        <v>147</v>
      </c>
      <c r="B15" s="1">
        <v>5.1970549346108603</v>
      </c>
    </row>
    <row r="16" spans="1:2" ht="15" thickBot="1" x14ac:dyDescent="0.35">
      <c r="A16" s="1">
        <v>120</v>
      </c>
      <c r="B16" s="1">
        <v>5.2923422829395301</v>
      </c>
    </row>
    <row r="17" spans="1:2" ht="15" thickBot="1" x14ac:dyDescent="0.35">
      <c r="A17" s="1">
        <v>139</v>
      </c>
      <c r="B17" s="1">
        <v>5.3156009133762003</v>
      </c>
    </row>
    <row r="18" spans="1:2" ht="15" thickBot="1" x14ac:dyDescent="0.35">
      <c r="A18" s="1">
        <v>155</v>
      </c>
      <c r="B18" s="1">
        <v>4.5637202894324496</v>
      </c>
    </row>
    <row r="19" spans="1:2" ht="15" thickBot="1" x14ac:dyDescent="0.35">
      <c r="A19" s="1">
        <v>144</v>
      </c>
      <c r="B19" s="1">
        <v>4.16467623570394</v>
      </c>
    </row>
    <row r="20" spans="1:2" ht="15" thickBot="1" x14ac:dyDescent="0.35">
      <c r="A20" s="1">
        <v>124</v>
      </c>
      <c r="B20" s="1">
        <v>4.9488853884648902</v>
      </c>
    </row>
    <row r="21" spans="1:2" ht="15" thickBot="1" x14ac:dyDescent="0.35">
      <c r="A21" s="1">
        <v>131</v>
      </c>
      <c r="B21" s="1">
        <v>3.6467520039912098</v>
      </c>
    </row>
    <row r="22" spans="1:2" ht="15" thickBot="1" x14ac:dyDescent="0.35">
      <c r="A22" s="1">
        <v>133</v>
      </c>
      <c r="B22" s="1">
        <v>3.8179639653119799</v>
      </c>
    </row>
    <row r="23" spans="1:2" ht="15" thickBot="1" x14ac:dyDescent="0.35">
      <c r="A23" s="1">
        <v>117</v>
      </c>
      <c r="B23" s="1">
        <v>5.6691287280387197</v>
      </c>
    </row>
    <row r="24" spans="1:2" ht="15" thickBot="1" x14ac:dyDescent="0.35">
      <c r="A24" s="1">
        <v>122</v>
      </c>
      <c r="B24" s="1">
        <v>6.1226591998604301</v>
      </c>
    </row>
    <row r="25" spans="1:2" ht="15" thickBot="1" x14ac:dyDescent="0.35">
      <c r="A25" s="1">
        <v>119</v>
      </c>
      <c r="B25" s="1">
        <v>5.39318312637098</v>
      </c>
    </row>
    <row r="26" spans="1:2" ht="15" thickBot="1" x14ac:dyDescent="0.35">
      <c r="A26" s="1">
        <v>123</v>
      </c>
      <c r="B26" s="1">
        <v>4.6557169475409799</v>
      </c>
    </row>
    <row r="27" spans="1:2" ht="15" thickBot="1" x14ac:dyDescent="0.35">
      <c r="A27" s="1">
        <v>118</v>
      </c>
      <c r="B27" s="1">
        <v>5.5104911727324604</v>
      </c>
    </row>
    <row r="28" spans="1:2" ht="15" thickBot="1" x14ac:dyDescent="0.35">
      <c r="A28" s="1">
        <v>127</v>
      </c>
      <c r="B28" s="1">
        <v>5.0293581941777301</v>
      </c>
    </row>
    <row r="29" spans="1:2" ht="15" thickBot="1" x14ac:dyDescent="0.35">
      <c r="A29" s="1">
        <v>141</v>
      </c>
      <c r="B29" s="1">
        <v>6.7835458853299198</v>
      </c>
    </row>
    <row r="30" spans="1:2" ht="15" thickBot="1" x14ac:dyDescent="0.35">
      <c r="A30" s="1">
        <v>129</v>
      </c>
      <c r="B30" s="1">
        <v>4.6539836308117399</v>
      </c>
    </row>
    <row r="31" spans="1:2" ht="15" thickBot="1" x14ac:dyDescent="0.35">
      <c r="A31" s="1">
        <v>121</v>
      </c>
      <c r="B31" s="1">
        <v>5.8577655239286601</v>
      </c>
    </row>
    <row r="32" spans="1:2" ht="15" thickBot="1" x14ac:dyDescent="0.35">
      <c r="A32" s="1">
        <v>142</v>
      </c>
      <c r="B32" s="1">
        <v>4.7258614690814502</v>
      </c>
    </row>
    <row r="33" spans="1:3" ht="15" thickBot="1" x14ac:dyDescent="0.35">
      <c r="A33" s="1">
        <v>130</v>
      </c>
      <c r="B33" s="1">
        <v>4.4572179267694496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33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33</v>
      </c>
      <c r="D1" t="s">
        <v>22</v>
      </c>
      <c r="E1" t="s">
        <v>23</v>
      </c>
      <c r="F1" t="s">
        <v>33</v>
      </c>
      <c r="G1" t="s">
        <v>22</v>
      </c>
      <c r="H1" t="s">
        <v>23</v>
      </c>
      <c r="I1" t="s">
        <v>33</v>
      </c>
      <c r="J1" t="s">
        <v>22</v>
      </c>
      <c r="K1" t="s">
        <v>23</v>
      </c>
      <c r="L1" t="s">
        <v>33</v>
      </c>
      <c r="M1" t="s">
        <v>22</v>
      </c>
      <c r="N1" t="s">
        <v>23</v>
      </c>
      <c r="O1" t="s">
        <v>33</v>
      </c>
      <c r="P1" t="s">
        <v>22</v>
      </c>
      <c r="Q1" t="s">
        <v>23</v>
      </c>
      <c r="R1" s="8" t="s">
        <v>34</v>
      </c>
    </row>
    <row r="2" spans="1:18" x14ac:dyDescent="0.3">
      <c r="A2" t="s">
        <v>97</v>
      </c>
      <c r="B2" t="s">
        <v>42</v>
      </c>
      <c r="C2">
        <v>4.5</v>
      </c>
      <c r="D2">
        <v>-135</v>
      </c>
      <c r="E2">
        <v>105</v>
      </c>
      <c r="F2">
        <v>4.5</v>
      </c>
      <c r="G2">
        <v>-132</v>
      </c>
      <c r="H2">
        <v>104</v>
      </c>
      <c r="I2">
        <v>4.5</v>
      </c>
      <c r="J2">
        <v>-135</v>
      </c>
      <c r="K2">
        <v>105</v>
      </c>
      <c r="L2">
        <v>4.5</v>
      </c>
      <c r="M2">
        <v>-143</v>
      </c>
      <c r="N2">
        <v>108</v>
      </c>
      <c r="R2" s="7">
        <f t="shared" ref="R2:R33" si="0">MIN(C2,F2,I2,L2,O2)</f>
        <v>4.5</v>
      </c>
    </row>
    <row r="3" spans="1:18" x14ac:dyDescent="0.3">
      <c r="A3" t="s">
        <v>83</v>
      </c>
      <c r="B3" t="s">
        <v>64</v>
      </c>
      <c r="C3">
        <v>6.5</v>
      </c>
      <c r="D3">
        <v>-115</v>
      </c>
      <c r="E3">
        <v>-110</v>
      </c>
      <c r="F3">
        <v>6.5</v>
      </c>
      <c r="G3">
        <v>-106</v>
      </c>
      <c r="H3">
        <v>-118</v>
      </c>
      <c r="I3">
        <v>6.5</v>
      </c>
      <c r="J3">
        <v>-110</v>
      </c>
      <c r="K3">
        <v>-120</v>
      </c>
      <c r="L3">
        <v>6.5</v>
      </c>
      <c r="M3">
        <v>-105</v>
      </c>
      <c r="N3">
        <v>-127</v>
      </c>
      <c r="R3" s="7">
        <f t="shared" si="0"/>
        <v>6.5</v>
      </c>
    </row>
    <row r="4" spans="1:18" x14ac:dyDescent="0.3">
      <c r="A4" t="s">
        <v>77</v>
      </c>
      <c r="B4" t="s">
        <v>56</v>
      </c>
      <c r="C4">
        <v>5.5</v>
      </c>
      <c r="D4">
        <v>-155</v>
      </c>
      <c r="E4">
        <v>120</v>
      </c>
      <c r="F4">
        <v>5.5</v>
      </c>
      <c r="G4">
        <v>-144</v>
      </c>
      <c r="H4">
        <v>114</v>
      </c>
      <c r="I4">
        <v>5.5</v>
      </c>
      <c r="J4">
        <v>-160</v>
      </c>
      <c r="K4">
        <v>125</v>
      </c>
      <c r="L4">
        <v>5.5</v>
      </c>
      <c r="M4">
        <v>133</v>
      </c>
      <c r="N4">
        <v>120</v>
      </c>
      <c r="R4" s="7">
        <f t="shared" si="0"/>
        <v>5.5</v>
      </c>
    </row>
    <row r="5" spans="1:18" x14ac:dyDescent="0.3">
      <c r="A5" t="s">
        <v>81</v>
      </c>
      <c r="B5" t="s">
        <v>62</v>
      </c>
      <c r="C5">
        <v>5.5</v>
      </c>
      <c r="D5">
        <v>-155</v>
      </c>
      <c r="E5">
        <v>120</v>
      </c>
      <c r="F5">
        <v>5.5</v>
      </c>
      <c r="G5">
        <v>-150</v>
      </c>
      <c r="H5">
        <v>118</v>
      </c>
      <c r="I5">
        <v>5.5</v>
      </c>
      <c r="J5">
        <v>-175</v>
      </c>
      <c r="K5">
        <v>130</v>
      </c>
      <c r="L5">
        <v>5.5</v>
      </c>
      <c r="M5">
        <v>112</v>
      </c>
      <c r="N5">
        <v>138</v>
      </c>
      <c r="R5" s="7">
        <f t="shared" si="0"/>
        <v>5.5</v>
      </c>
    </row>
    <row r="6" spans="1:18" x14ac:dyDescent="0.3">
      <c r="A6" t="s">
        <v>82</v>
      </c>
      <c r="B6" t="s">
        <v>63</v>
      </c>
      <c r="C6">
        <v>3.5</v>
      </c>
      <c r="D6">
        <v>130</v>
      </c>
      <c r="E6">
        <v>-165</v>
      </c>
      <c r="F6">
        <v>4.5</v>
      </c>
      <c r="G6">
        <v>-160</v>
      </c>
      <c r="H6">
        <v>124</v>
      </c>
      <c r="I6">
        <v>3.5</v>
      </c>
      <c r="J6">
        <v>125</v>
      </c>
      <c r="K6">
        <v>-165</v>
      </c>
      <c r="L6">
        <v>4.5</v>
      </c>
      <c r="M6">
        <v>145</v>
      </c>
      <c r="N6">
        <v>116</v>
      </c>
      <c r="R6" s="7">
        <f t="shared" si="0"/>
        <v>3.5</v>
      </c>
    </row>
    <row r="7" spans="1:18" x14ac:dyDescent="0.3">
      <c r="A7" t="s">
        <v>54</v>
      </c>
      <c r="B7" t="s">
        <v>36</v>
      </c>
      <c r="C7">
        <v>3.5</v>
      </c>
      <c r="D7">
        <v>125</v>
      </c>
      <c r="E7">
        <v>-155</v>
      </c>
      <c r="F7" t="s">
        <v>35</v>
      </c>
      <c r="G7" t="s">
        <v>35</v>
      </c>
      <c r="H7" t="s">
        <v>35</v>
      </c>
      <c r="I7">
        <v>3.5</v>
      </c>
      <c r="J7">
        <v>105</v>
      </c>
      <c r="K7">
        <v>-135</v>
      </c>
      <c r="L7">
        <v>3.5</v>
      </c>
      <c r="M7">
        <v>114</v>
      </c>
      <c r="N7">
        <v>-152</v>
      </c>
      <c r="R7" s="7">
        <f>MIN(C7,F7,I7,L7,O7)</f>
        <v>3.5</v>
      </c>
    </row>
    <row r="8" spans="1:18" x14ac:dyDescent="0.3">
      <c r="A8" t="s">
        <v>86</v>
      </c>
      <c r="B8" t="s">
        <v>36</v>
      </c>
      <c r="C8" t="s">
        <v>35</v>
      </c>
      <c r="D8" t="s">
        <v>35</v>
      </c>
      <c r="E8" t="s">
        <v>35</v>
      </c>
      <c r="F8">
        <v>4.5</v>
      </c>
      <c r="G8">
        <v>-108</v>
      </c>
      <c r="H8">
        <v>-118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R8" s="7">
        <f t="shared" si="0"/>
        <v>4.5</v>
      </c>
    </row>
    <row r="9" spans="1:18" x14ac:dyDescent="0.3">
      <c r="A9" t="s">
        <v>96</v>
      </c>
      <c r="B9" t="s">
        <v>43</v>
      </c>
      <c r="C9">
        <v>5.5</v>
      </c>
      <c r="D9">
        <v>110</v>
      </c>
      <c r="E9">
        <v>-140</v>
      </c>
      <c r="F9">
        <v>5.5</v>
      </c>
      <c r="G9">
        <v>108</v>
      </c>
      <c r="H9">
        <v>-138</v>
      </c>
      <c r="I9">
        <v>5.5</v>
      </c>
      <c r="J9">
        <v>120</v>
      </c>
      <c r="K9">
        <v>-155</v>
      </c>
      <c r="L9">
        <v>5.5</v>
      </c>
      <c r="M9">
        <v>104</v>
      </c>
      <c r="N9">
        <v>-137</v>
      </c>
      <c r="R9" s="7">
        <f t="shared" si="0"/>
        <v>5.5</v>
      </c>
    </row>
    <row r="10" spans="1:18" x14ac:dyDescent="0.3">
      <c r="A10" t="s">
        <v>90</v>
      </c>
      <c r="B10" t="s">
        <v>24</v>
      </c>
      <c r="C10">
        <v>3.5</v>
      </c>
      <c r="D10">
        <v>130</v>
      </c>
      <c r="E10">
        <v>-165</v>
      </c>
      <c r="F10">
        <v>3.5</v>
      </c>
      <c r="G10">
        <v>132</v>
      </c>
      <c r="H10">
        <v>-170</v>
      </c>
      <c r="I10">
        <v>3.5</v>
      </c>
      <c r="J10">
        <v>130</v>
      </c>
      <c r="K10">
        <v>-165</v>
      </c>
      <c r="L10">
        <v>4.5</v>
      </c>
      <c r="M10">
        <v>130</v>
      </c>
      <c r="N10">
        <v>133</v>
      </c>
      <c r="R10" s="7">
        <f t="shared" si="0"/>
        <v>3.5</v>
      </c>
    </row>
    <row r="11" spans="1:18" x14ac:dyDescent="0.3">
      <c r="A11" t="s">
        <v>98</v>
      </c>
      <c r="B11" t="s">
        <v>44</v>
      </c>
      <c r="C11">
        <v>3.5</v>
      </c>
      <c r="D11">
        <v>-170</v>
      </c>
      <c r="E11">
        <v>135</v>
      </c>
      <c r="F11">
        <v>2.5</v>
      </c>
      <c r="G11">
        <v>140</v>
      </c>
      <c r="H11">
        <v>-180</v>
      </c>
      <c r="I11">
        <v>3.5</v>
      </c>
      <c r="J11">
        <v>-155</v>
      </c>
      <c r="K11">
        <v>120</v>
      </c>
      <c r="L11">
        <v>3.5</v>
      </c>
      <c r="M11">
        <v>-182</v>
      </c>
      <c r="N11">
        <v>135</v>
      </c>
      <c r="R11" s="7">
        <f t="shared" si="0"/>
        <v>2.5</v>
      </c>
    </row>
    <row r="12" spans="1:18" x14ac:dyDescent="0.3">
      <c r="A12" t="s">
        <v>79</v>
      </c>
      <c r="B12" t="s">
        <v>58</v>
      </c>
      <c r="C12">
        <v>4.5</v>
      </c>
      <c r="D12">
        <v>125</v>
      </c>
      <c r="E12">
        <v>-155</v>
      </c>
      <c r="F12">
        <v>4.5</v>
      </c>
      <c r="G12">
        <v>108</v>
      </c>
      <c r="H12">
        <v>-138</v>
      </c>
      <c r="I12">
        <v>4.5</v>
      </c>
      <c r="J12">
        <v>120</v>
      </c>
      <c r="K12">
        <v>-160</v>
      </c>
      <c r="L12">
        <v>5.5</v>
      </c>
      <c r="M12">
        <v>125</v>
      </c>
      <c r="N12">
        <v>128</v>
      </c>
      <c r="R12" s="7">
        <f t="shared" si="0"/>
        <v>4.5</v>
      </c>
    </row>
    <row r="13" spans="1:18" x14ac:dyDescent="0.3">
      <c r="A13" t="s">
        <v>93</v>
      </c>
      <c r="B13" t="s">
        <v>45</v>
      </c>
      <c r="C13">
        <v>6.5</v>
      </c>
      <c r="D13">
        <v>-135</v>
      </c>
      <c r="E13">
        <v>105</v>
      </c>
      <c r="F13">
        <v>6.5</v>
      </c>
      <c r="G13">
        <v>-156</v>
      </c>
      <c r="H13">
        <v>122</v>
      </c>
      <c r="I13">
        <v>6.5</v>
      </c>
      <c r="J13">
        <v>-150</v>
      </c>
      <c r="K13">
        <v>115</v>
      </c>
      <c r="L13">
        <v>6.5</v>
      </c>
      <c r="M13">
        <v>128</v>
      </c>
      <c r="N13">
        <v>120</v>
      </c>
      <c r="R13" s="7">
        <f t="shared" si="0"/>
        <v>6.5</v>
      </c>
    </row>
    <row r="14" spans="1:18" x14ac:dyDescent="0.3">
      <c r="A14" t="s">
        <v>100</v>
      </c>
      <c r="B14" t="s">
        <v>46</v>
      </c>
      <c r="C14">
        <v>5.5</v>
      </c>
      <c r="D14">
        <v>-125</v>
      </c>
      <c r="E14">
        <v>100</v>
      </c>
      <c r="F14">
        <v>5.5</v>
      </c>
      <c r="G14">
        <v>-115</v>
      </c>
      <c r="H14">
        <v>-108</v>
      </c>
      <c r="I14">
        <v>5.5</v>
      </c>
      <c r="J14">
        <v>-120</v>
      </c>
      <c r="K14">
        <v>-105</v>
      </c>
      <c r="L14">
        <v>5.5</v>
      </c>
      <c r="M14">
        <v>148</v>
      </c>
      <c r="N14">
        <v>110</v>
      </c>
      <c r="R14" s="7">
        <f t="shared" si="0"/>
        <v>5.5</v>
      </c>
    </row>
    <row r="15" spans="1:18" x14ac:dyDescent="0.3">
      <c r="A15" t="s">
        <v>95</v>
      </c>
      <c r="B15" t="s">
        <v>39</v>
      </c>
      <c r="C15">
        <v>5.5</v>
      </c>
      <c r="D15">
        <v>-120</v>
      </c>
      <c r="E15">
        <v>-110</v>
      </c>
      <c r="F15">
        <v>5.5</v>
      </c>
      <c r="G15">
        <v>-122</v>
      </c>
      <c r="H15">
        <v>-106</v>
      </c>
      <c r="I15">
        <v>5.5</v>
      </c>
      <c r="J15">
        <v>-120</v>
      </c>
      <c r="K15">
        <v>-105</v>
      </c>
      <c r="L15">
        <v>5.5</v>
      </c>
      <c r="M15">
        <v>-118</v>
      </c>
      <c r="N15">
        <v>-113</v>
      </c>
      <c r="R15" s="7">
        <f t="shared" si="0"/>
        <v>5.5</v>
      </c>
    </row>
    <row r="16" spans="1:18" x14ac:dyDescent="0.3">
      <c r="A16" t="s">
        <v>102</v>
      </c>
      <c r="B16" t="s">
        <v>70</v>
      </c>
      <c r="C16">
        <v>4.5</v>
      </c>
      <c r="D16">
        <v>-150</v>
      </c>
      <c r="E16">
        <v>115</v>
      </c>
      <c r="F16">
        <v>4.5</v>
      </c>
      <c r="G16">
        <v>-172</v>
      </c>
      <c r="H16">
        <v>134</v>
      </c>
      <c r="I16">
        <v>4.5</v>
      </c>
      <c r="J16">
        <v>-155</v>
      </c>
      <c r="K16">
        <v>120</v>
      </c>
      <c r="L16">
        <v>4.5</v>
      </c>
      <c r="M16">
        <v>145</v>
      </c>
      <c r="N16">
        <v>117</v>
      </c>
      <c r="R16" s="7">
        <f t="shared" si="0"/>
        <v>4.5</v>
      </c>
    </row>
    <row r="17" spans="1:18" x14ac:dyDescent="0.3">
      <c r="A17" t="s">
        <v>78</v>
      </c>
      <c r="B17" t="s">
        <v>57</v>
      </c>
      <c r="C17">
        <v>4.5</v>
      </c>
      <c r="D17">
        <v>-135</v>
      </c>
      <c r="E17">
        <v>110</v>
      </c>
      <c r="F17">
        <v>4.5</v>
      </c>
      <c r="G17">
        <v>-170</v>
      </c>
      <c r="H17">
        <v>132</v>
      </c>
      <c r="I17">
        <v>4.5</v>
      </c>
      <c r="J17">
        <v>-135</v>
      </c>
      <c r="K17">
        <v>105</v>
      </c>
      <c r="L17">
        <v>4.5</v>
      </c>
      <c r="M17">
        <v>-143</v>
      </c>
      <c r="N17">
        <v>108</v>
      </c>
      <c r="R17" s="7">
        <f t="shared" si="0"/>
        <v>4.5</v>
      </c>
    </row>
    <row r="18" spans="1:18" x14ac:dyDescent="0.3">
      <c r="A18" t="s">
        <v>89</v>
      </c>
      <c r="B18" t="s">
        <v>38</v>
      </c>
      <c r="C18">
        <v>5.5</v>
      </c>
      <c r="D18">
        <v>-155</v>
      </c>
      <c r="E18">
        <v>120</v>
      </c>
      <c r="F18">
        <v>5.5</v>
      </c>
      <c r="G18">
        <v>-158</v>
      </c>
      <c r="H18">
        <v>124</v>
      </c>
      <c r="I18">
        <v>5.5</v>
      </c>
      <c r="J18">
        <v>-155</v>
      </c>
      <c r="K18">
        <v>120</v>
      </c>
      <c r="L18">
        <v>5.5</v>
      </c>
      <c r="M18">
        <v>135</v>
      </c>
      <c r="N18">
        <v>120</v>
      </c>
      <c r="R18" s="7">
        <f t="shared" si="0"/>
        <v>5.5</v>
      </c>
    </row>
    <row r="19" spans="1:18" x14ac:dyDescent="0.3">
      <c r="A19" t="s">
        <v>87</v>
      </c>
      <c r="B19" t="s">
        <v>14</v>
      </c>
      <c r="C19">
        <v>4.5</v>
      </c>
      <c r="D19">
        <v>110</v>
      </c>
      <c r="E19">
        <v>-140</v>
      </c>
      <c r="F19">
        <v>4.5</v>
      </c>
      <c r="G19">
        <v>108</v>
      </c>
      <c r="H19">
        <v>-136</v>
      </c>
      <c r="I19">
        <v>4.5</v>
      </c>
      <c r="J19">
        <v>110</v>
      </c>
      <c r="K19">
        <v>-145</v>
      </c>
      <c r="L19">
        <v>4.5</v>
      </c>
      <c r="M19">
        <v>100</v>
      </c>
      <c r="N19">
        <v>-132</v>
      </c>
      <c r="R19" s="7">
        <f t="shared" si="0"/>
        <v>4.5</v>
      </c>
    </row>
    <row r="20" spans="1:18" x14ac:dyDescent="0.3">
      <c r="A20" t="s">
        <v>75</v>
      </c>
      <c r="B20" t="s">
        <v>60</v>
      </c>
      <c r="C20">
        <v>4.5</v>
      </c>
      <c r="D20">
        <v>-135</v>
      </c>
      <c r="E20">
        <v>105</v>
      </c>
      <c r="F20">
        <v>4.5</v>
      </c>
      <c r="G20">
        <v>-124</v>
      </c>
      <c r="H20">
        <v>-102</v>
      </c>
      <c r="I20">
        <v>4.5</v>
      </c>
      <c r="J20">
        <v>-135</v>
      </c>
      <c r="K20">
        <v>100</v>
      </c>
      <c r="L20">
        <v>4.5</v>
      </c>
      <c r="M20">
        <v>-118</v>
      </c>
      <c r="N20">
        <v>-113</v>
      </c>
      <c r="R20" s="7">
        <f t="shared" si="0"/>
        <v>4.5</v>
      </c>
    </row>
    <row r="21" spans="1:18" x14ac:dyDescent="0.3">
      <c r="A21" t="s">
        <v>84</v>
      </c>
      <c r="B21" t="s">
        <v>104</v>
      </c>
      <c r="C21">
        <v>5.5</v>
      </c>
      <c r="D21">
        <v>-180</v>
      </c>
      <c r="E21">
        <v>140</v>
      </c>
      <c r="F21">
        <v>5.5</v>
      </c>
      <c r="G21">
        <v>-162</v>
      </c>
      <c r="H21">
        <v>126</v>
      </c>
      <c r="I21">
        <v>5.5</v>
      </c>
      <c r="J21">
        <v>-160</v>
      </c>
      <c r="K21">
        <v>125</v>
      </c>
      <c r="L21">
        <v>5.5</v>
      </c>
      <c r="M21">
        <v>-136</v>
      </c>
      <c r="N21">
        <v>102</v>
      </c>
      <c r="R21" s="7">
        <f t="shared" si="0"/>
        <v>5.5</v>
      </c>
    </row>
    <row r="22" spans="1:18" x14ac:dyDescent="0.3">
      <c r="A22" t="s">
        <v>92</v>
      </c>
      <c r="B22" t="s">
        <v>68</v>
      </c>
      <c r="C22">
        <v>4.5</v>
      </c>
      <c r="D22">
        <v>-155</v>
      </c>
      <c r="E22">
        <v>120</v>
      </c>
      <c r="F22">
        <v>4.5</v>
      </c>
      <c r="G22">
        <v>-156</v>
      </c>
      <c r="H22">
        <v>122</v>
      </c>
      <c r="I22">
        <v>4.5</v>
      </c>
      <c r="J22">
        <v>-155</v>
      </c>
      <c r="K22">
        <v>120</v>
      </c>
      <c r="L22">
        <v>4.5</v>
      </c>
      <c r="M22">
        <v>150</v>
      </c>
      <c r="N22">
        <v>116</v>
      </c>
      <c r="R22" s="7">
        <f t="shared" si="0"/>
        <v>4.5</v>
      </c>
    </row>
    <row r="23" spans="1:18" x14ac:dyDescent="0.3">
      <c r="A23" t="s">
        <v>74</v>
      </c>
      <c r="B23" t="s">
        <v>59</v>
      </c>
      <c r="C23">
        <v>5.5</v>
      </c>
      <c r="D23">
        <v>-125</v>
      </c>
      <c r="E23">
        <v>100</v>
      </c>
      <c r="F23">
        <v>5.5</v>
      </c>
      <c r="G23">
        <v>-128</v>
      </c>
      <c r="H23">
        <v>100</v>
      </c>
      <c r="I23">
        <v>5.5</v>
      </c>
      <c r="J23">
        <v>-125</v>
      </c>
      <c r="K23">
        <v>-105</v>
      </c>
      <c r="L23">
        <v>5.5</v>
      </c>
      <c r="M23">
        <v>-124</v>
      </c>
      <c r="N23">
        <v>-108</v>
      </c>
      <c r="R23" s="7">
        <f t="shared" si="0"/>
        <v>5.5</v>
      </c>
    </row>
    <row r="24" spans="1:18" x14ac:dyDescent="0.3">
      <c r="A24" t="s">
        <v>88</v>
      </c>
      <c r="B24" t="s">
        <v>65</v>
      </c>
      <c r="C24">
        <v>3.5</v>
      </c>
      <c r="D24">
        <v>125</v>
      </c>
      <c r="E24">
        <v>-160</v>
      </c>
      <c r="F24">
        <v>3.5</v>
      </c>
      <c r="G24">
        <v>110</v>
      </c>
      <c r="H24">
        <v>-140</v>
      </c>
      <c r="I24">
        <v>3.5</v>
      </c>
      <c r="J24">
        <v>125</v>
      </c>
      <c r="K24">
        <v>-160</v>
      </c>
      <c r="L24">
        <v>4.5</v>
      </c>
      <c r="M24">
        <v>125</v>
      </c>
      <c r="N24">
        <v>135</v>
      </c>
      <c r="R24" s="7">
        <f t="shared" si="0"/>
        <v>3.5</v>
      </c>
    </row>
    <row r="25" spans="1:18" x14ac:dyDescent="0.3">
      <c r="A25" t="s">
        <v>99</v>
      </c>
      <c r="B25" t="s">
        <v>71</v>
      </c>
      <c r="C25">
        <v>8.5</v>
      </c>
      <c r="D25">
        <v>-105</v>
      </c>
      <c r="E25">
        <v>-120</v>
      </c>
      <c r="F25">
        <v>8.5</v>
      </c>
      <c r="G25">
        <v>-108</v>
      </c>
      <c r="H25">
        <v>-118</v>
      </c>
      <c r="I25">
        <v>8.5</v>
      </c>
      <c r="J25">
        <v>-105</v>
      </c>
      <c r="K25">
        <v>-125</v>
      </c>
      <c r="L25">
        <v>8.5</v>
      </c>
      <c r="M25">
        <v>-120</v>
      </c>
      <c r="N25">
        <v>-112</v>
      </c>
      <c r="R25" s="7">
        <f t="shared" si="0"/>
        <v>8.5</v>
      </c>
    </row>
    <row r="26" spans="1:18" x14ac:dyDescent="0.3">
      <c r="A26" t="s">
        <v>101</v>
      </c>
      <c r="B26" t="s">
        <v>41</v>
      </c>
      <c r="C26">
        <v>5.5</v>
      </c>
      <c r="D26">
        <v>110</v>
      </c>
      <c r="E26">
        <v>-140</v>
      </c>
      <c r="F26">
        <v>5.5</v>
      </c>
      <c r="G26">
        <v>114</v>
      </c>
      <c r="H26">
        <v>-146</v>
      </c>
      <c r="I26">
        <v>5.5</v>
      </c>
      <c r="J26" t="s">
        <v>35</v>
      </c>
      <c r="K26">
        <v>-150</v>
      </c>
      <c r="L26">
        <v>5.5</v>
      </c>
      <c r="M26">
        <v>107</v>
      </c>
      <c r="N26">
        <v>-141</v>
      </c>
      <c r="R26" s="7">
        <f t="shared" si="0"/>
        <v>5.5</v>
      </c>
    </row>
    <row r="27" spans="1:18" x14ac:dyDescent="0.3">
      <c r="A27" t="s">
        <v>103</v>
      </c>
      <c r="B27" t="s">
        <v>47</v>
      </c>
      <c r="C27">
        <v>3.5</v>
      </c>
      <c r="D27">
        <v>130</v>
      </c>
      <c r="E27">
        <v>-165</v>
      </c>
      <c r="F27">
        <v>3.5</v>
      </c>
      <c r="G27">
        <v>126</v>
      </c>
      <c r="H27">
        <v>-160</v>
      </c>
      <c r="I27">
        <v>3.5</v>
      </c>
      <c r="J27">
        <v>125</v>
      </c>
      <c r="K27">
        <v>-160</v>
      </c>
      <c r="L27">
        <v>4.5</v>
      </c>
      <c r="M27">
        <v>135</v>
      </c>
      <c r="N27">
        <v>123</v>
      </c>
      <c r="R27" s="7">
        <f t="shared" si="0"/>
        <v>3.5</v>
      </c>
    </row>
    <row r="28" spans="1:18" x14ac:dyDescent="0.3">
      <c r="A28" t="s">
        <v>94</v>
      </c>
      <c r="B28" t="s">
        <v>37</v>
      </c>
      <c r="C28">
        <v>6.5</v>
      </c>
      <c r="D28">
        <v>-120</v>
      </c>
      <c r="E28">
        <v>-105</v>
      </c>
      <c r="F28">
        <v>6.5</v>
      </c>
      <c r="G28">
        <v>-128</v>
      </c>
      <c r="H28">
        <v>100</v>
      </c>
      <c r="I28">
        <v>6.5</v>
      </c>
      <c r="J28">
        <v>-125</v>
      </c>
      <c r="K28">
        <v>-105</v>
      </c>
      <c r="L28">
        <v>6.5</v>
      </c>
      <c r="M28">
        <v>-127</v>
      </c>
      <c r="N28">
        <v>-105</v>
      </c>
      <c r="R28" s="7">
        <f t="shared" si="0"/>
        <v>6.5</v>
      </c>
    </row>
    <row r="29" spans="1:18" x14ac:dyDescent="0.3">
      <c r="A29" t="s">
        <v>80</v>
      </c>
      <c r="B29" t="s">
        <v>72</v>
      </c>
      <c r="C29">
        <v>5.5</v>
      </c>
      <c r="D29">
        <v>-135</v>
      </c>
      <c r="E29">
        <v>105</v>
      </c>
      <c r="F29">
        <v>5.5</v>
      </c>
      <c r="G29">
        <v>-154</v>
      </c>
      <c r="H29">
        <v>120</v>
      </c>
      <c r="I29">
        <v>5.5</v>
      </c>
      <c r="J29">
        <v>-160</v>
      </c>
      <c r="K29">
        <v>120</v>
      </c>
      <c r="L29">
        <v>5.5</v>
      </c>
      <c r="M29">
        <v>123</v>
      </c>
      <c r="N29">
        <v>125</v>
      </c>
      <c r="R29" s="7">
        <f t="shared" si="0"/>
        <v>5.5</v>
      </c>
    </row>
    <row r="30" spans="1:18" x14ac:dyDescent="0.3">
      <c r="A30" t="s">
        <v>91</v>
      </c>
      <c r="B30" t="s">
        <v>67</v>
      </c>
      <c r="C30">
        <v>4.5</v>
      </c>
      <c r="D30">
        <v>-140</v>
      </c>
      <c r="E30">
        <v>110</v>
      </c>
      <c r="F30">
        <v>4.5</v>
      </c>
      <c r="G30">
        <v>-144</v>
      </c>
      <c r="H30">
        <v>114</v>
      </c>
      <c r="I30">
        <v>4.5</v>
      </c>
      <c r="J30">
        <v>-145</v>
      </c>
      <c r="K30">
        <v>110</v>
      </c>
      <c r="L30">
        <v>4.5</v>
      </c>
      <c r="M30">
        <v>-148</v>
      </c>
      <c r="N30">
        <v>112</v>
      </c>
      <c r="R30" s="7">
        <f t="shared" si="0"/>
        <v>4.5</v>
      </c>
    </row>
    <row r="31" spans="1:18" x14ac:dyDescent="0.3">
      <c r="A31" t="s">
        <v>76</v>
      </c>
      <c r="B31" t="s">
        <v>55</v>
      </c>
      <c r="C31">
        <v>4.5</v>
      </c>
      <c r="D31">
        <v>110</v>
      </c>
      <c r="E31">
        <v>-135</v>
      </c>
      <c r="F31">
        <v>4.5</v>
      </c>
      <c r="G31">
        <v>124</v>
      </c>
      <c r="H31">
        <v>-158</v>
      </c>
      <c r="I31">
        <v>4.5</v>
      </c>
      <c r="J31">
        <v>105</v>
      </c>
      <c r="K31">
        <v>-140</v>
      </c>
      <c r="L31">
        <v>4.5</v>
      </c>
      <c r="M31">
        <v>104</v>
      </c>
      <c r="N31">
        <v>-137</v>
      </c>
      <c r="R31" s="7">
        <f t="shared" si="0"/>
        <v>4.5</v>
      </c>
    </row>
    <row r="32" spans="1:18" x14ac:dyDescent="0.3">
      <c r="A32" t="s">
        <v>53</v>
      </c>
      <c r="B32" t="s">
        <v>73</v>
      </c>
      <c r="C32">
        <v>3.5</v>
      </c>
      <c r="D32">
        <v>125</v>
      </c>
      <c r="E32">
        <v>-160</v>
      </c>
      <c r="F32" t="s">
        <v>35</v>
      </c>
      <c r="G32" t="s">
        <v>35</v>
      </c>
      <c r="H32" t="s">
        <v>35</v>
      </c>
      <c r="I32">
        <v>3.5</v>
      </c>
      <c r="J32">
        <v>125</v>
      </c>
      <c r="K32">
        <v>-160</v>
      </c>
      <c r="L32">
        <v>4.5</v>
      </c>
      <c r="M32">
        <v>125</v>
      </c>
      <c r="N32">
        <v>135</v>
      </c>
      <c r="R32" s="7">
        <f>MIN(C32,F32,I32,L32,O32)</f>
        <v>3.5</v>
      </c>
    </row>
    <row r="33" spans="1:18" x14ac:dyDescent="0.3">
      <c r="A33" t="s">
        <v>85</v>
      </c>
      <c r="B33" t="s">
        <v>73</v>
      </c>
      <c r="C33" t="s">
        <v>35</v>
      </c>
      <c r="D33" t="s">
        <v>35</v>
      </c>
      <c r="E33" t="s">
        <v>35</v>
      </c>
      <c r="F33">
        <v>4.5</v>
      </c>
      <c r="G33">
        <v>-118</v>
      </c>
      <c r="H33">
        <v>-108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R33" s="7">
        <f t="shared" si="0"/>
        <v>4.5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135</v>
      </c>
      <c r="B2" s="1">
        <v>5.52</v>
      </c>
      <c r="F2" s="1"/>
      <c r="G2" s="1"/>
      <c r="H2" s="1"/>
    </row>
    <row r="3" spans="1:8" ht="15" thickBot="1" x14ac:dyDescent="0.35">
      <c r="A3" s="1">
        <v>501</v>
      </c>
      <c r="B3" s="1">
        <v>5.28</v>
      </c>
      <c r="F3" s="1"/>
      <c r="G3" s="1"/>
      <c r="H3" s="1"/>
    </row>
    <row r="4" spans="1:8" ht="15" thickBot="1" x14ac:dyDescent="0.35">
      <c r="A4" s="1">
        <v>157</v>
      </c>
      <c r="B4" s="1">
        <v>4.45</v>
      </c>
      <c r="F4" s="1"/>
      <c r="G4" s="1"/>
      <c r="H4" s="1"/>
    </row>
    <row r="5" spans="1:8" ht="15" thickBot="1" x14ac:dyDescent="0.35">
      <c r="A5" s="1">
        <v>138</v>
      </c>
      <c r="B5" s="1">
        <v>4.24</v>
      </c>
      <c r="F5" s="1"/>
      <c r="G5" s="1"/>
      <c r="H5" s="1"/>
    </row>
    <row r="6" spans="1:8" ht="15" thickBot="1" x14ac:dyDescent="0.35">
      <c r="A6" s="1">
        <v>137</v>
      </c>
      <c r="B6" s="1">
        <v>3.63</v>
      </c>
      <c r="F6" s="1"/>
      <c r="G6" s="1"/>
      <c r="H6" s="1"/>
    </row>
    <row r="7" spans="1:8" ht="15" thickBot="1" x14ac:dyDescent="0.35">
      <c r="A7" s="1">
        <v>145</v>
      </c>
      <c r="B7" s="1">
        <v>4.97</v>
      </c>
      <c r="F7" s="1"/>
      <c r="G7" s="1"/>
      <c r="H7" s="1"/>
    </row>
    <row r="8" spans="1:8" ht="15" thickBot="1" x14ac:dyDescent="0.35">
      <c r="A8" s="1">
        <v>151</v>
      </c>
      <c r="B8" s="1">
        <v>3.49</v>
      </c>
      <c r="F8" s="1"/>
      <c r="G8" s="1"/>
      <c r="H8" s="1"/>
    </row>
    <row r="9" spans="1:8" ht="15" thickBot="1" x14ac:dyDescent="0.35">
      <c r="A9" s="1">
        <v>150</v>
      </c>
      <c r="B9" s="1">
        <v>4.2300000000000004</v>
      </c>
      <c r="F9" s="1"/>
      <c r="G9" s="1"/>
      <c r="H9" s="1"/>
    </row>
    <row r="10" spans="1:8" ht="15" thickBot="1" x14ac:dyDescent="0.35">
      <c r="A10" s="1">
        <v>134</v>
      </c>
      <c r="B10" s="1">
        <v>4.07</v>
      </c>
      <c r="F10" s="1"/>
      <c r="G10" s="1"/>
      <c r="H10" s="1"/>
    </row>
    <row r="11" spans="1:8" ht="15" thickBot="1" x14ac:dyDescent="0.35">
      <c r="A11" s="1">
        <v>148</v>
      </c>
      <c r="B11" s="1">
        <v>4.3899999999999997</v>
      </c>
      <c r="F11" s="1"/>
      <c r="G11" s="1"/>
      <c r="H11" s="1"/>
    </row>
    <row r="12" spans="1:8" ht="15" thickBot="1" x14ac:dyDescent="0.35">
      <c r="A12" s="1">
        <v>165</v>
      </c>
      <c r="B12" s="1">
        <v>4.74</v>
      </c>
      <c r="F12" s="1"/>
      <c r="G12" s="1"/>
      <c r="H12" s="1"/>
    </row>
    <row r="13" spans="1:8" ht="15" thickBot="1" x14ac:dyDescent="0.35">
      <c r="A13" s="1">
        <v>140</v>
      </c>
      <c r="B13" s="1">
        <v>6.2</v>
      </c>
      <c r="F13" s="1"/>
      <c r="G13" s="1"/>
      <c r="H13" s="1"/>
    </row>
    <row r="14" spans="1:8" ht="15" thickBot="1" x14ac:dyDescent="0.35">
      <c r="A14" s="1">
        <v>512</v>
      </c>
      <c r="B14" s="1">
        <v>4.9800000000000004</v>
      </c>
      <c r="F14" s="1"/>
      <c r="G14" s="1"/>
      <c r="H14" s="1"/>
    </row>
    <row r="15" spans="1:8" ht="15" thickBot="1" x14ac:dyDescent="0.35">
      <c r="A15" s="1">
        <v>147</v>
      </c>
      <c r="B15" s="1">
        <v>4.72</v>
      </c>
      <c r="F15" s="1"/>
      <c r="G15" s="1"/>
      <c r="H15" s="1"/>
    </row>
    <row r="16" spans="1:8" ht="15" thickBot="1" x14ac:dyDescent="0.35">
      <c r="A16" s="1">
        <v>120</v>
      </c>
      <c r="B16" s="1">
        <v>4.42</v>
      </c>
    </row>
    <row r="17" spans="1:2" ht="15" thickBot="1" x14ac:dyDescent="0.35">
      <c r="A17" s="1">
        <v>139</v>
      </c>
      <c r="B17" s="1">
        <v>5.03</v>
      </c>
    </row>
    <row r="18" spans="1:2" ht="15" thickBot="1" x14ac:dyDescent="0.35">
      <c r="A18" s="1">
        <v>155</v>
      </c>
      <c r="B18" s="1">
        <v>3.85</v>
      </c>
    </row>
    <row r="19" spans="1:2" ht="15" thickBot="1" x14ac:dyDescent="0.35">
      <c r="A19" s="1">
        <v>144</v>
      </c>
      <c r="B19" s="1">
        <v>4.53</v>
      </c>
    </row>
    <row r="20" spans="1:2" ht="15" thickBot="1" x14ac:dyDescent="0.35">
      <c r="A20" s="1">
        <v>124</v>
      </c>
      <c r="B20" s="1">
        <v>3.78</v>
      </c>
    </row>
    <row r="21" spans="1:2" ht="15" thickBot="1" x14ac:dyDescent="0.35">
      <c r="A21" s="1">
        <v>131</v>
      </c>
      <c r="B21" s="1">
        <v>2.56</v>
      </c>
    </row>
    <row r="22" spans="1:2" ht="15" thickBot="1" x14ac:dyDescent="0.35">
      <c r="A22" s="1">
        <v>133</v>
      </c>
      <c r="B22" s="1">
        <v>3.94</v>
      </c>
    </row>
    <row r="23" spans="1:2" ht="15" thickBot="1" x14ac:dyDescent="0.35">
      <c r="A23" s="1">
        <v>117</v>
      </c>
      <c r="B23" s="1">
        <v>5.6</v>
      </c>
    </row>
    <row r="24" spans="1:2" ht="15" thickBot="1" x14ac:dyDescent="0.35">
      <c r="A24" s="1">
        <v>122</v>
      </c>
      <c r="B24" s="1">
        <v>5.59</v>
      </c>
    </row>
    <row r="25" spans="1:2" ht="15" thickBot="1" x14ac:dyDescent="0.35">
      <c r="A25" s="1">
        <v>119</v>
      </c>
      <c r="B25" s="1">
        <v>5.37</v>
      </c>
    </row>
    <row r="26" spans="1:2" ht="15" thickBot="1" x14ac:dyDescent="0.35">
      <c r="A26" s="1">
        <v>123</v>
      </c>
      <c r="B26" s="1">
        <v>4.54</v>
      </c>
    </row>
    <row r="27" spans="1:2" ht="15" thickBot="1" x14ac:dyDescent="0.35">
      <c r="A27" s="1">
        <v>118</v>
      </c>
      <c r="B27" s="1">
        <v>6.34</v>
      </c>
    </row>
    <row r="28" spans="1:2" ht="15" thickBot="1" x14ac:dyDescent="0.35">
      <c r="A28" s="1">
        <v>127</v>
      </c>
      <c r="B28" s="1">
        <v>4.95</v>
      </c>
    </row>
    <row r="29" spans="1:2" ht="15" thickBot="1" x14ac:dyDescent="0.35">
      <c r="A29" s="1">
        <v>141</v>
      </c>
      <c r="B29" s="1">
        <v>7.21</v>
      </c>
    </row>
    <row r="30" spans="1:2" ht="15" thickBot="1" x14ac:dyDescent="0.35">
      <c r="A30" s="1">
        <v>129</v>
      </c>
      <c r="B30" s="1">
        <v>5.13</v>
      </c>
    </row>
    <row r="31" spans="1:2" ht="15" thickBot="1" x14ac:dyDescent="0.35">
      <c r="A31" s="1">
        <v>121</v>
      </c>
      <c r="B31" s="1">
        <v>6.48</v>
      </c>
    </row>
    <row r="32" spans="1:2" ht="15" thickBot="1" x14ac:dyDescent="0.35">
      <c r="A32" s="1">
        <v>142</v>
      </c>
      <c r="B32" s="1">
        <v>4.78</v>
      </c>
    </row>
    <row r="33" spans="1:3" ht="15" thickBot="1" x14ac:dyDescent="0.35">
      <c r="A33" s="1">
        <v>130</v>
      </c>
      <c r="B33" s="1">
        <v>5.18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135</v>
      </c>
      <c r="B2" s="1">
        <v>5.4053403161034304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5.7094173827353503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157</v>
      </c>
      <c r="B4" s="1">
        <v>4.9253258645654796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138</v>
      </c>
      <c r="B5" s="1">
        <v>5.01292001625702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137</v>
      </c>
      <c r="B6" s="1">
        <v>4.5089064941558501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145</v>
      </c>
      <c r="B7" s="1">
        <v>4.9998508652726104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151</v>
      </c>
      <c r="B8" s="1">
        <v>4.6606731547291602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150</v>
      </c>
      <c r="B9" s="1">
        <v>5.4427173352442999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134</v>
      </c>
      <c r="B10" s="1">
        <v>4.7030137596537198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148</v>
      </c>
      <c r="B11" s="1">
        <v>4.9937526498290303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165</v>
      </c>
      <c r="B12" s="1">
        <v>5.6070486481975204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140</v>
      </c>
      <c r="B13" s="1">
        <v>5.7373333393995498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512</v>
      </c>
      <c r="B14" s="1">
        <v>5.6113159875469902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147</v>
      </c>
      <c r="B15" s="1">
        <v>5.2761937731504203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120</v>
      </c>
      <c r="B16" s="1">
        <v>5.7839952403230601</v>
      </c>
    </row>
    <row r="17" spans="1:2" ht="15" thickBot="1" x14ac:dyDescent="0.35">
      <c r="A17" s="1">
        <v>139</v>
      </c>
      <c r="B17" s="1">
        <v>5.3143114094321797</v>
      </c>
    </row>
    <row r="18" spans="1:2" ht="15" thickBot="1" x14ac:dyDescent="0.35">
      <c r="A18" s="1">
        <v>155</v>
      </c>
      <c r="B18" s="1">
        <v>5.00330553782055</v>
      </c>
    </row>
    <row r="19" spans="1:2" ht="15" thickBot="1" x14ac:dyDescent="0.35">
      <c r="A19" s="1">
        <v>144</v>
      </c>
      <c r="B19" s="1">
        <v>4.9534341887416602</v>
      </c>
    </row>
    <row r="20" spans="1:2" ht="15" thickBot="1" x14ac:dyDescent="0.35">
      <c r="A20" s="1">
        <v>124</v>
      </c>
      <c r="B20" s="1">
        <v>4.8659688954569997</v>
      </c>
    </row>
    <row r="21" spans="1:2" ht="15" thickBot="1" x14ac:dyDescent="0.35">
      <c r="A21" s="1">
        <v>131</v>
      </c>
      <c r="B21" s="1">
        <v>3.9637290158134499</v>
      </c>
    </row>
    <row r="22" spans="1:2" ht="15" thickBot="1" x14ac:dyDescent="0.35">
      <c r="A22" s="1">
        <v>133</v>
      </c>
      <c r="B22" s="1">
        <v>5.2708326380811199</v>
      </c>
    </row>
    <row r="23" spans="1:2" ht="15" thickBot="1" x14ac:dyDescent="0.35">
      <c r="A23" s="1">
        <v>117</v>
      </c>
      <c r="B23" s="1">
        <v>5.9417914128840703</v>
      </c>
    </row>
    <row r="24" spans="1:2" ht="15" thickBot="1" x14ac:dyDescent="0.35">
      <c r="A24" s="1">
        <v>122</v>
      </c>
      <c r="B24" s="1">
        <v>5.3986841184531604</v>
      </c>
    </row>
    <row r="25" spans="1:2" ht="15" thickBot="1" x14ac:dyDescent="0.35">
      <c r="A25" s="1">
        <v>119</v>
      </c>
      <c r="B25" s="1">
        <v>5.1098216022286502</v>
      </c>
    </row>
    <row r="26" spans="1:2" ht="15" thickBot="1" x14ac:dyDescent="0.35">
      <c r="A26" s="1">
        <v>123</v>
      </c>
      <c r="B26" s="1">
        <v>4.7350838054667603</v>
      </c>
    </row>
    <row r="27" spans="1:2" ht="15" thickBot="1" x14ac:dyDescent="0.35">
      <c r="A27" s="1">
        <v>118</v>
      </c>
      <c r="B27" s="1">
        <v>5.2499805507635102</v>
      </c>
    </row>
    <row r="28" spans="1:2" ht="15" thickBot="1" x14ac:dyDescent="0.35">
      <c r="A28" s="1">
        <v>127</v>
      </c>
      <c r="B28" s="1">
        <v>4.8663441058673902</v>
      </c>
    </row>
    <row r="29" spans="1:2" ht="15" thickBot="1" x14ac:dyDescent="0.35">
      <c r="A29" s="1">
        <v>141</v>
      </c>
      <c r="B29" s="1">
        <v>6.1448794985834301</v>
      </c>
    </row>
    <row r="30" spans="1:2" ht="15" thickBot="1" x14ac:dyDescent="0.35">
      <c r="A30" s="1">
        <v>129</v>
      </c>
      <c r="B30" s="1">
        <v>4.6568752773675399</v>
      </c>
    </row>
    <row r="31" spans="1:2" ht="15" thickBot="1" x14ac:dyDescent="0.35">
      <c r="A31" s="1">
        <v>121</v>
      </c>
      <c r="B31" s="1">
        <v>6.2216316935755698</v>
      </c>
    </row>
    <row r="32" spans="1:2" ht="15" thickBot="1" x14ac:dyDescent="0.35">
      <c r="A32" s="1">
        <v>142</v>
      </c>
      <c r="B32" s="1">
        <v>4.9050742898647899</v>
      </c>
    </row>
    <row r="33" spans="1:3" ht="15" thickBot="1" x14ac:dyDescent="0.35">
      <c r="A33" s="1">
        <v>130</v>
      </c>
      <c r="B33" s="1">
        <v>4.6730732666061403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135</v>
      </c>
      <c r="B2" s="1">
        <v>5.4869060982876396</v>
      </c>
    </row>
    <row r="3" spans="1:2" ht="15" thickBot="1" x14ac:dyDescent="0.35">
      <c r="A3" s="1">
        <v>501</v>
      </c>
      <c r="B3" s="1">
        <v>5.1852702328565501</v>
      </c>
    </row>
    <row r="4" spans="1:2" ht="15" thickBot="1" x14ac:dyDescent="0.35">
      <c r="A4" s="1">
        <v>157</v>
      </c>
      <c r="B4" s="1">
        <v>4.8658353882589296</v>
      </c>
    </row>
    <row r="5" spans="1:2" ht="15" thickBot="1" x14ac:dyDescent="0.35">
      <c r="A5" s="1">
        <v>138</v>
      </c>
      <c r="B5" s="1">
        <v>4.8367797426918404</v>
      </c>
    </row>
    <row r="6" spans="1:2" ht="15" thickBot="1" x14ac:dyDescent="0.35">
      <c r="A6" s="1">
        <v>137</v>
      </c>
      <c r="B6" s="1">
        <v>4.7050339751212</v>
      </c>
    </row>
    <row r="7" spans="1:2" ht="15" thickBot="1" x14ac:dyDescent="0.35">
      <c r="A7" s="1">
        <v>145</v>
      </c>
      <c r="B7" s="1">
        <v>4.8165803324689502</v>
      </c>
    </row>
    <row r="8" spans="1:2" ht="15" thickBot="1" x14ac:dyDescent="0.35">
      <c r="A8" s="1">
        <v>151</v>
      </c>
      <c r="B8" s="1">
        <v>4.76733109150579</v>
      </c>
    </row>
    <row r="9" spans="1:2" ht="15" thickBot="1" x14ac:dyDescent="0.35">
      <c r="A9" s="1">
        <v>150</v>
      </c>
      <c r="B9" s="1">
        <v>5.353364090845</v>
      </c>
    </row>
    <row r="10" spans="1:2" ht="15" thickBot="1" x14ac:dyDescent="0.35">
      <c r="A10" s="1">
        <v>134</v>
      </c>
      <c r="B10" s="1">
        <v>4.8495910965132598</v>
      </c>
    </row>
    <row r="11" spans="1:2" ht="15" thickBot="1" x14ac:dyDescent="0.35">
      <c r="A11" s="1">
        <v>148</v>
      </c>
      <c r="B11" s="1">
        <v>4.7067533513396702</v>
      </c>
    </row>
    <row r="12" spans="1:2" ht="15" thickBot="1" x14ac:dyDescent="0.35">
      <c r="A12" s="1">
        <v>165</v>
      </c>
      <c r="B12" s="1">
        <v>5.6667036422516501</v>
      </c>
    </row>
    <row r="13" spans="1:2" ht="15" thickBot="1" x14ac:dyDescent="0.35">
      <c r="A13" s="1">
        <v>140</v>
      </c>
      <c r="B13" s="1">
        <v>5.6544562924652402</v>
      </c>
    </row>
    <row r="14" spans="1:2" ht="15" thickBot="1" x14ac:dyDescent="0.35">
      <c r="A14" s="1">
        <v>512</v>
      </c>
      <c r="B14" s="1">
        <v>5.1842619306492201</v>
      </c>
    </row>
    <row r="15" spans="1:2" ht="15" thickBot="1" x14ac:dyDescent="0.35">
      <c r="A15" s="1">
        <v>147</v>
      </c>
      <c r="B15" s="1">
        <v>5.2187088490294098</v>
      </c>
    </row>
    <row r="16" spans="1:2" ht="15" thickBot="1" x14ac:dyDescent="0.35">
      <c r="A16" s="1">
        <v>120</v>
      </c>
      <c r="B16" s="1">
        <v>5.6222866970880201</v>
      </c>
    </row>
    <row r="17" spans="1:2" ht="15" thickBot="1" x14ac:dyDescent="0.35">
      <c r="A17" s="1">
        <v>139</v>
      </c>
      <c r="B17" s="1">
        <v>5.15617286473499</v>
      </c>
    </row>
    <row r="18" spans="1:2" ht="15" thickBot="1" x14ac:dyDescent="0.35">
      <c r="A18" s="1">
        <v>155</v>
      </c>
      <c r="B18" s="1">
        <v>5.0527686836383001</v>
      </c>
    </row>
    <row r="19" spans="1:2" ht="15" thickBot="1" x14ac:dyDescent="0.35">
      <c r="A19" s="1">
        <v>144</v>
      </c>
      <c r="B19" s="1">
        <v>4.8678303025849603</v>
      </c>
    </row>
    <row r="20" spans="1:2" ht="15" thickBot="1" x14ac:dyDescent="0.35">
      <c r="A20" s="1">
        <v>124</v>
      </c>
      <c r="B20" s="1">
        <v>4.8681720870061902</v>
      </c>
    </row>
    <row r="21" spans="1:2" ht="15" thickBot="1" x14ac:dyDescent="0.35">
      <c r="A21" s="1">
        <v>131</v>
      </c>
      <c r="B21" s="1">
        <v>4.0088877028488801</v>
      </c>
    </row>
    <row r="22" spans="1:2" ht="15" thickBot="1" x14ac:dyDescent="0.35">
      <c r="A22" s="1">
        <v>133</v>
      </c>
      <c r="B22" s="1">
        <v>5.3643191509719497</v>
      </c>
    </row>
    <row r="23" spans="1:2" ht="15" thickBot="1" x14ac:dyDescent="0.35">
      <c r="A23" s="1">
        <v>117</v>
      </c>
      <c r="B23" s="1">
        <v>5.8466991625905003</v>
      </c>
    </row>
    <row r="24" spans="1:2" ht="15" thickBot="1" x14ac:dyDescent="0.35">
      <c r="A24" s="1">
        <v>122</v>
      </c>
      <c r="B24" s="1">
        <v>5.4687318672054799</v>
      </c>
    </row>
    <row r="25" spans="1:2" ht="15" thickBot="1" x14ac:dyDescent="0.35">
      <c r="A25" s="1">
        <v>119</v>
      </c>
      <c r="B25" s="1">
        <v>4.9880759107791901</v>
      </c>
    </row>
    <row r="26" spans="1:2" ht="15" thickBot="1" x14ac:dyDescent="0.35">
      <c r="A26" s="1">
        <v>123</v>
      </c>
      <c r="B26" s="1">
        <v>4.92535873260318</v>
      </c>
    </row>
    <row r="27" spans="1:2" ht="15" thickBot="1" x14ac:dyDescent="0.35">
      <c r="A27" s="1">
        <v>118</v>
      </c>
      <c r="B27" s="1">
        <v>5.1445291773535802</v>
      </c>
    </row>
    <row r="28" spans="1:2" ht="15" thickBot="1" x14ac:dyDescent="0.35">
      <c r="A28" s="1">
        <v>127</v>
      </c>
      <c r="B28" s="1">
        <v>4.9145364927289199</v>
      </c>
    </row>
    <row r="29" spans="1:2" ht="15" thickBot="1" x14ac:dyDescent="0.35">
      <c r="A29" s="1">
        <v>141</v>
      </c>
      <c r="B29" s="1">
        <v>6.0689260749171501</v>
      </c>
    </row>
    <row r="30" spans="1:2" ht="15" thickBot="1" x14ac:dyDescent="0.35">
      <c r="A30" s="1">
        <v>129</v>
      </c>
      <c r="B30" s="1">
        <v>4.74141622448359</v>
      </c>
    </row>
    <row r="31" spans="1:2" ht="15" thickBot="1" x14ac:dyDescent="0.35">
      <c r="A31" s="1">
        <v>121</v>
      </c>
      <c r="B31" s="1">
        <v>6.1540579821559298</v>
      </c>
    </row>
    <row r="32" spans="1:2" ht="15" thickBot="1" x14ac:dyDescent="0.35">
      <c r="A32" s="1">
        <v>142</v>
      </c>
      <c r="B32" s="1">
        <v>4.9269555841061301</v>
      </c>
    </row>
    <row r="33" spans="1:3" ht="15" thickBot="1" x14ac:dyDescent="0.35">
      <c r="A33" s="1">
        <v>130</v>
      </c>
      <c r="B33" s="1">
        <v>4.5745503336007403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5.5352112676056304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5.21484375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157</v>
      </c>
      <c r="B4" s="1">
        <v>4.8225419664268498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138</v>
      </c>
      <c r="B5" s="1">
        <v>4.6379928315412098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137</v>
      </c>
      <c r="B6" s="1">
        <v>4.8174157303370704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145</v>
      </c>
      <c r="B7" s="1">
        <v>4.55555555555555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151</v>
      </c>
      <c r="B8" s="1">
        <v>4.8174157303370704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150</v>
      </c>
      <c r="B9" s="1">
        <v>5.21484375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134</v>
      </c>
      <c r="B10" s="1">
        <v>4.8225419664268498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148</v>
      </c>
      <c r="B11" s="1">
        <v>5.0069930069930004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165</v>
      </c>
      <c r="B12" s="1">
        <v>6.5258620689655098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140</v>
      </c>
      <c r="B13" s="1">
        <v>6.5258620689655098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512</v>
      </c>
      <c r="B14" s="1">
        <v>4.8771929824561404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147</v>
      </c>
      <c r="B15" s="1">
        <v>6.5258620689655098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120</v>
      </c>
      <c r="B16" s="1">
        <v>5.21484375</v>
      </c>
    </row>
    <row r="17" spans="1:2" ht="15" thickBot="1" x14ac:dyDescent="0.35">
      <c r="A17" s="1">
        <v>139</v>
      </c>
      <c r="B17" s="1">
        <v>5.1904761904761898</v>
      </c>
    </row>
    <row r="18" spans="1:2" ht="15" thickBot="1" x14ac:dyDescent="0.35">
      <c r="A18" s="1">
        <v>155</v>
      </c>
      <c r="B18" s="1">
        <v>4.8174157303370704</v>
      </c>
    </row>
    <row r="19" spans="1:2" ht="15" thickBot="1" x14ac:dyDescent="0.35">
      <c r="A19" s="1">
        <v>144</v>
      </c>
      <c r="B19" s="1">
        <v>4.6379928315412098</v>
      </c>
    </row>
    <row r="20" spans="1:2" ht="15" thickBot="1" x14ac:dyDescent="0.35">
      <c r="A20" s="1">
        <v>124</v>
      </c>
      <c r="B20" s="1">
        <v>5.21484375</v>
      </c>
    </row>
    <row r="21" spans="1:2" ht="15" thickBot="1" x14ac:dyDescent="0.35">
      <c r="A21" s="1">
        <v>131</v>
      </c>
      <c r="B21" s="1">
        <v>3.8630136986301302</v>
      </c>
    </row>
    <row r="22" spans="1:2" ht="15" thickBot="1" x14ac:dyDescent="0.35">
      <c r="A22" s="1">
        <v>133</v>
      </c>
      <c r="B22" s="1">
        <v>5.1025</v>
      </c>
    </row>
    <row r="23" spans="1:2" ht="15" thickBot="1" x14ac:dyDescent="0.35">
      <c r="A23" s="1">
        <v>117</v>
      </c>
      <c r="B23" s="1">
        <v>5.5681818181818103</v>
      </c>
    </row>
    <row r="24" spans="1:2" ht="15" thickBot="1" x14ac:dyDescent="0.35">
      <c r="A24" s="1">
        <v>122</v>
      </c>
      <c r="B24" s="1">
        <v>6.5295358649789002</v>
      </c>
    </row>
    <row r="25" spans="1:2" ht="15" thickBot="1" x14ac:dyDescent="0.35">
      <c r="A25" s="1">
        <v>119</v>
      </c>
      <c r="B25" s="1">
        <v>5.1025</v>
      </c>
    </row>
    <row r="26" spans="1:2" ht="15" thickBot="1" x14ac:dyDescent="0.35">
      <c r="A26" s="1">
        <v>123</v>
      </c>
      <c r="B26" s="1">
        <v>5.44545454545454</v>
      </c>
    </row>
    <row r="27" spans="1:2" ht="15" thickBot="1" x14ac:dyDescent="0.35">
      <c r="A27" s="1">
        <v>118</v>
      </c>
      <c r="B27" s="1">
        <v>6.5553869499241202</v>
      </c>
    </row>
    <row r="28" spans="1:2" ht="15" thickBot="1" x14ac:dyDescent="0.35">
      <c r="A28" s="1">
        <v>127</v>
      </c>
      <c r="B28" s="1">
        <v>5.5185185185185102</v>
      </c>
    </row>
    <row r="29" spans="1:2" ht="15" thickBot="1" x14ac:dyDescent="0.35">
      <c r="A29" s="1">
        <v>141</v>
      </c>
      <c r="B29" s="1">
        <v>6.2917737789202999</v>
      </c>
    </row>
    <row r="30" spans="1:2" ht="15" thickBot="1" x14ac:dyDescent="0.35">
      <c r="A30" s="1">
        <v>129</v>
      </c>
      <c r="B30" s="1">
        <v>4.5104166666666599</v>
      </c>
    </row>
    <row r="31" spans="1:2" ht="15" thickBot="1" x14ac:dyDescent="0.35">
      <c r="A31" s="1">
        <v>121</v>
      </c>
      <c r="B31" s="1">
        <v>5.6764705882352899</v>
      </c>
    </row>
    <row r="32" spans="1:2" ht="15" thickBot="1" x14ac:dyDescent="0.35">
      <c r="A32" s="1">
        <v>142</v>
      </c>
      <c r="B32" s="1">
        <v>4.8771929824561404</v>
      </c>
    </row>
    <row r="33" spans="1:3" ht="15" thickBot="1" x14ac:dyDescent="0.35">
      <c r="A33" s="1">
        <v>130</v>
      </c>
      <c r="B33" s="1">
        <v>4.9144385026737902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5.7384906000000004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7.1494309999999999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157</v>
      </c>
      <c r="B4" s="1">
        <v>5.7169647000000001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138</v>
      </c>
      <c r="B5" s="1">
        <v>4.5441690000000001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137</v>
      </c>
      <c r="B6" s="1">
        <v>3.9452772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145</v>
      </c>
      <c r="B7" s="1">
        <v>5.4090699999999998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151</v>
      </c>
      <c r="B8" s="1">
        <v>4.0656569999999999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150</v>
      </c>
      <c r="B9" s="1">
        <v>4.9999659999999997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134</v>
      </c>
      <c r="B10" s="1">
        <v>4.3575059999999999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148</v>
      </c>
      <c r="B11" s="1">
        <v>4.9309415999999997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165</v>
      </c>
      <c r="B12" s="1">
        <v>5.8381642999999999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140</v>
      </c>
      <c r="B13" s="1">
        <v>6.2256125999999998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512</v>
      </c>
      <c r="B14" s="1">
        <v>5.5538197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147</v>
      </c>
      <c r="B15" s="1">
        <v>5.8716507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120</v>
      </c>
      <c r="B16" s="1">
        <v>8.6090949999999999</v>
      </c>
    </row>
    <row r="17" spans="1:2" ht="15" thickBot="1" x14ac:dyDescent="0.35">
      <c r="A17" s="1">
        <v>139</v>
      </c>
      <c r="B17" s="1">
        <v>5.0832667000000002</v>
      </c>
    </row>
    <row r="18" spans="1:2" ht="15" thickBot="1" x14ac:dyDescent="0.35">
      <c r="A18" s="1">
        <v>155</v>
      </c>
      <c r="B18" s="1">
        <v>3.0273935999999999</v>
      </c>
    </row>
    <row r="19" spans="1:2" ht="15" thickBot="1" x14ac:dyDescent="0.35">
      <c r="A19" s="1">
        <v>144</v>
      </c>
      <c r="B19" s="1">
        <v>5.4443674</v>
      </c>
    </row>
    <row r="20" spans="1:2" ht="15" thickBot="1" x14ac:dyDescent="0.35">
      <c r="A20" s="1">
        <v>124</v>
      </c>
      <c r="B20" s="1">
        <v>5.1627539999999996</v>
      </c>
    </row>
    <row r="21" spans="1:2" ht="15" thickBot="1" x14ac:dyDescent="0.35">
      <c r="A21" s="1">
        <v>131</v>
      </c>
      <c r="B21" s="1">
        <v>1.5371353999999999</v>
      </c>
    </row>
    <row r="22" spans="1:2" ht="15" thickBot="1" x14ac:dyDescent="0.35">
      <c r="A22" s="1">
        <v>133</v>
      </c>
      <c r="B22" s="1">
        <v>3.6228436999999998</v>
      </c>
    </row>
    <row r="23" spans="1:2" ht="15" thickBot="1" x14ac:dyDescent="0.35">
      <c r="A23" s="1">
        <v>117</v>
      </c>
      <c r="B23" s="1">
        <v>6.3355474000000003</v>
      </c>
    </row>
    <row r="24" spans="1:2" ht="15" thickBot="1" x14ac:dyDescent="0.35">
      <c r="A24" s="1">
        <v>122</v>
      </c>
      <c r="B24" s="1">
        <v>8.5213000000000001</v>
      </c>
    </row>
    <row r="25" spans="1:2" ht="15" thickBot="1" x14ac:dyDescent="0.35">
      <c r="A25" s="1">
        <v>119</v>
      </c>
      <c r="B25" s="1">
        <v>5.7307424999999999</v>
      </c>
    </row>
    <row r="26" spans="1:2" ht="15" thickBot="1" x14ac:dyDescent="0.35">
      <c r="A26" s="1">
        <v>123</v>
      </c>
      <c r="B26" s="1">
        <v>5.7065333999999996</v>
      </c>
    </row>
    <row r="27" spans="1:2" ht="15" thickBot="1" x14ac:dyDescent="0.35">
      <c r="A27" s="1">
        <v>118</v>
      </c>
      <c r="B27" s="1">
        <v>5.4751669999999999</v>
      </c>
    </row>
    <row r="28" spans="1:2" ht="15" thickBot="1" x14ac:dyDescent="0.35">
      <c r="A28" s="1">
        <v>127</v>
      </c>
      <c r="B28" s="1">
        <v>2.9074811999999999</v>
      </c>
    </row>
    <row r="29" spans="1:2" ht="15" thickBot="1" x14ac:dyDescent="0.35">
      <c r="A29" s="1">
        <v>141</v>
      </c>
      <c r="B29" s="1">
        <v>7.4328523000000004</v>
      </c>
    </row>
    <row r="30" spans="1:2" ht="15" thickBot="1" x14ac:dyDescent="0.35">
      <c r="A30" s="1">
        <v>129</v>
      </c>
      <c r="B30" s="1">
        <v>4.8803615999999996</v>
      </c>
    </row>
    <row r="31" spans="1:2" ht="15" thickBot="1" x14ac:dyDescent="0.35">
      <c r="A31" s="1">
        <v>121</v>
      </c>
      <c r="B31" s="1">
        <v>7.9520270000000002</v>
      </c>
    </row>
    <row r="32" spans="1:2" ht="15" thickBot="1" x14ac:dyDescent="0.35">
      <c r="A32" s="1">
        <v>142</v>
      </c>
      <c r="B32" s="1">
        <v>4.6069015999999996</v>
      </c>
    </row>
    <row r="33" spans="1:3" ht="15" thickBot="1" x14ac:dyDescent="0.35">
      <c r="A33" s="1">
        <v>130</v>
      </c>
      <c r="B33" s="1">
        <v>5.1612672999999996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135</v>
      </c>
      <c r="B2" s="1">
        <v>5.4505589831144698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5.1473364037640597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157</v>
      </c>
      <c r="B4" s="1">
        <v>4.7548304664846999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138</v>
      </c>
      <c r="B5" s="1">
        <v>4.82956915777193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137</v>
      </c>
      <c r="B6" s="1">
        <v>4.7254686693553696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145</v>
      </c>
      <c r="B7" s="1">
        <v>4.7108517535223697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151</v>
      </c>
      <c r="B8" s="1">
        <v>4.7112660781485998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150</v>
      </c>
      <c r="B9" s="1">
        <v>5.2676096906827699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134</v>
      </c>
      <c r="B10" s="1">
        <v>4.8446359124208804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148</v>
      </c>
      <c r="B11" s="1">
        <v>4.5307387851723604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165</v>
      </c>
      <c r="B12" s="1">
        <v>5.5528062631747703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140</v>
      </c>
      <c r="B13" s="1">
        <v>5.5469903046424198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512</v>
      </c>
      <c r="B14" s="1">
        <v>5.1460525200216098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147</v>
      </c>
      <c r="B15" s="1">
        <v>5.1312058689054396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120</v>
      </c>
      <c r="B16" s="1">
        <v>5.6460406465897499</v>
      </c>
    </row>
    <row r="17" spans="1:2" ht="15" thickBot="1" x14ac:dyDescent="0.35">
      <c r="A17" s="1">
        <v>139</v>
      </c>
      <c r="B17" s="1">
        <v>5.16256173949394</v>
      </c>
    </row>
    <row r="18" spans="1:2" ht="15" thickBot="1" x14ac:dyDescent="0.35">
      <c r="A18" s="1">
        <v>155</v>
      </c>
      <c r="B18" s="1">
        <v>5.0294612317823404</v>
      </c>
    </row>
    <row r="19" spans="1:2" ht="15" thickBot="1" x14ac:dyDescent="0.35">
      <c r="A19" s="1">
        <v>144</v>
      </c>
      <c r="B19" s="1">
        <v>4.8157697197529297</v>
      </c>
    </row>
    <row r="20" spans="1:2" ht="15" thickBot="1" x14ac:dyDescent="0.35">
      <c r="A20" s="1">
        <v>124</v>
      </c>
      <c r="B20" s="1">
        <v>4.72419848971031</v>
      </c>
    </row>
    <row r="21" spans="1:2" ht="15" thickBot="1" x14ac:dyDescent="0.35">
      <c r="A21" s="1">
        <v>131</v>
      </c>
      <c r="B21" s="1">
        <v>4.0287030768031302</v>
      </c>
    </row>
    <row r="22" spans="1:2" ht="15" thickBot="1" x14ac:dyDescent="0.35">
      <c r="A22" s="1">
        <v>133</v>
      </c>
      <c r="B22" s="1">
        <v>5.3362325802869996</v>
      </c>
    </row>
    <row r="23" spans="1:2" ht="15" thickBot="1" x14ac:dyDescent="0.35">
      <c r="A23" s="1">
        <v>117</v>
      </c>
      <c r="B23" s="1">
        <v>5.8246763407640696</v>
      </c>
    </row>
    <row r="24" spans="1:2" ht="15" thickBot="1" x14ac:dyDescent="0.35">
      <c r="A24" s="1">
        <v>122</v>
      </c>
      <c r="B24" s="1">
        <v>5.3732927860848196</v>
      </c>
    </row>
    <row r="25" spans="1:2" ht="15" thickBot="1" x14ac:dyDescent="0.35">
      <c r="A25" s="1">
        <v>119</v>
      </c>
      <c r="B25" s="1">
        <v>4.9089690506795503</v>
      </c>
    </row>
    <row r="26" spans="1:2" ht="15" thickBot="1" x14ac:dyDescent="0.35">
      <c r="A26" s="1">
        <v>123</v>
      </c>
      <c r="B26" s="1">
        <v>4.8531010729493804</v>
      </c>
    </row>
    <row r="27" spans="1:2" ht="15" thickBot="1" x14ac:dyDescent="0.35">
      <c r="A27" s="1">
        <v>118</v>
      </c>
      <c r="B27" s="1">
        <v>5.0272657512113401</v>
      </c>
    </row>
    <row r="28" spans="1:2" ht="15" thickBot="1" x14ac:dyDescent="0.35">
      <c r="A28" s="1">
        <v>127</v>
      </c>
      <c r="B28" s="1">
        <v>4.8122390657517098</v>
      </c>
    </row>
    <row r="29" spans="1:2" ht="15" thickBot="1" x14ac:dyDescent="0.35">
      <c r="A29" s="1">
        <v>141</v>
      </c>
      <c r="B29" s="1">
        <v>6.0333105230985096</v>
      </c>
    </row>
    <row r="30" spans="1:2" ht="15" thickBot="1" x14ac:dyDescent="0.35">
      <c r="A30" s="1">
        <v>129</v>
      </c>
      <c r="B30" s="1">
        <v>4.6428719888241501</v>
      </c>
    </row>
    <row r="31" spans="1:2" ht="15" thickBot="1" x14ac:dyDescent="0.35">
      <c r="A31" s="1">
        <v>121</v>
      </c>
      <c r="B31" s="1">
        <v>6.1660568457645697</v>
      </c>
    </row>
    <row r="32" spans="1:2" ht="15" thickBot="1" x14ac:dyDescent="0.35">
      <c r="A32" s="1">
        <v>142</v>
      </c>
      <c r="B32" s="1">
        <v>4.8212792324954297</v>
      </c>
    </row>
    <row r="33" spans="1:3" ht="15" thickBot="1" x14ac:dyDescent="0.35">
      <c r="A33" s="1">
        <v>130</v>
      </c>
      <c r="B33" s="1">
        <v>4.50984236324335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135</v>
      </c>
      <c r="B2" s="1">
        <v>5.4880186525308101</v>
      </c>
    </row>
    <row r="3" spans="1:5" ht="15" thickBot="1" x14ac:dyDescent="0.35">
      <c r="A3" s="1">
        <v>501</v>
      </c>
      <c r="B3" s="1">
        <v>5.1688772878904699</v>
      </c>
    </row>
    <row r="4" spans="1:5" ht="15" thickBot="1" x14ac:dyDescent="0.35">
      <c r="A4" s="1">
        <v>157</v>
      </c>
      <c r="B4" s="1">
        <v>4.9706183413808596</v>
      </c>
    </row>
    <row r="5" spans="1:5" ht="15" thickBot="1" x14ac:dyDescent="0.35">
      <c r="A5" s="1">
        <v>138</v>
      </c>
      <c r="B5" s="1">
        <v>4.7989188530906297</v>
      </c>
    </row>
    <row r="6" spans="1:5" ht="15" thickBot="1" x14ac:dyDescent="0.35">
      <c r="A6" s="1">
        <v>137</v>
      </c>
      <c r="B6" s="1">
        <v>4.7459403679925503</v>
      </c>
    </row>
    <row r="7" spans="1:5" ht="15" thickBot="1" x14ac:dyDescent="0.35">
      <c r="A7" s="1">
        <v>145</v>
      </c>
      <c r="B7" s="1">
        <v>4.6760377277804501</v>
      </c>
    </row>
    <row r="8" spans="1:5" ht="15" thickBot="1" x14ac:dyDescent="0.35">
      <c r="A8" s="1">
        <v>151</v>
      </c>
      <c r="B8" s="1">
        <v>4.7839727059694299</v>
      </c>
    </row>
    <row r="9" spans="1:5" ht="15" thickBot="1" x14ac:dyDescent="0.35">
      <c r="A9" s="1">
        <v>150</v>
      </c>
      <c r="B9" s="1">
        <v>5.2859133714839297</v>
      </c>
    </row>
    <row r="10" spans="1:5" ht="15" thickBot="1" x14ac:dyDescent="0.35">
      <c r="A10" s="1">
        <v>134</v>
      </c>
      <c r="B10" s="1">
        <v>4.8450420146965998</v>
      </c>
    </row>
    <row r="11" spans="1:5" ht="15" thickBot="1" x14ac:dyDescent="0.35">
      <c r="A11" s="1">
        <v>148</v>
      </c>
      <c r="B11" s="1">
        <v>4.7264782545677102</v>
      </c>
    </row>
    <row r="12" spans="1:5" ht="15" thickBot="1" x14ac:dyDescent="0.35">
      <c r="A12" s="1">
        <v>165</v>
      </c>
      <c r="B12" s="1">
        <v>5.6251002778119998</v>
      </c>
    </row>
    <row r="13" spans="1:5" ht="15" thickBot="1" x14ac:dyDescent="0.35">
      <c r="A13" s="1">
        <v>140</v>
      </c>
      <c r="B13" s="1">
        <v>5.6055317076214903</v>
      </c>
    </row>
    <row r="14" spans="1:5" ht="15" thickBot="1" x14ac:dyDescent="0.35">
      <c r="A14" s="1">
        <v>512</v>
      </c>
      <c r="B14" s="1">
        <v>5.1921194357893201</v>
      </c>
    </row>
    <row r="15" spans="1:5" ht="15" thickBot="1" x14ac:dyDescent="0.35">
      <c r="A15" s="1">
        <v>147</v>
      </c>
      <c r="B15" s="1">
        <v>5.2400660700705304</v>
      </c>
    </row>
    <row r="16" spans="1:5" ht="15" thickBot="1" x14ac:dyDescent="0.35">
      <c r="A16" s="1">
        <v>120</v>
      </c>
      <c r="B16" s="1">
        <v>5.5153153257841101</v>
      </c>
    </row>
    <row r="17" spans="1:2" ht="15" thickBot="1" x14ac:dyDescent="0.35">
      <c r="A17" s="1">
        <v>139</v>
      </c>
      <c r="B17" s="1">
        <v>5.0955706835976402</v>
      </c>
    </row>
    <row r="18" spans="1:2" ht="15" thickBot="1" x14ac:dyDescent="0.35">
      <c r="A18" s="1">
        <v>155</v>
      </c>
      <c r="B18" s="1">
        <v>4.9942649709709102</v>
      </c>
    </row>
    <row r="19" spans="1:2" ht="15" thickBot="1" x14ac:dyDescent="0.35">
      <c r="A19" s="1">
        <v>144</v>
      </c>
      <c r="B19" s="1">
        <v>4.7989533410509697</v>
      </c>
    </row>
    <row r="20" spans="1:2" ht="15" thickBot="1" x14ac:dyDescent="0.35">
      <c r="A20" s="1">
        <v>124</v>
      </c>
      <c r="B20" s="1">
        <v>4.8940825940727297</v>
      </c>
    </row>
    <row r="21" spans="1:2" ht="15" thickBot="1" x14ac:dyDescent="0.35">
      <c r="A21" s="1">
        <v>131</v>
      </c>
      <c r="B21" s="1">
        <v>3.8950042753218699</v>
      </c>
    </row>
    <row r="22" spans="1:2" ht="15" thickBot="1" x14ac:dyDescent="0.35">
      <c r="A22" s="1">
        <v>133</v>
      </c>
      <c r="B22" s="1">
        <v>5.29640651469877</v>
      </c>
    </row>
    <row r="23" spans="1:2" ht="15" thickBot="1" x14ac:dyDescent="0.35">
      <c r="A23" s="1">
        <v>117</v>
      </c>
      <c r="B23" s="1">
        <v>5.7668670951944696</v>
      </c>
    </row>
    <row r="24" spans="1:2" ht="15" thickBot="1" x14ac:dyDescent="0.35">
      <c r="A24" s="1">
        <v>122</v>
      </c>
      <c r="B24" s="1">
        <v>5.5378283983784096</v>
      </c>
    </row>
    <row r="25" spans="1:2" ht="15" thickBot="1" x14ac:dyDescent="0.35">
      <c r="A25" s="1">
        <v>119</v>
      </c>
      <c r="B25" s="1">
        <v>5.0030425502031299</v>
      </c>
    </row>
    <row r="26" spans="1:2" ht="15" thickBot="1" x14ac:dyDescent="0.35">
      <c r="A26" s="1">
        <v>123</v>
      </c>
      <c r="B26" s="1">
        <v>4.9607179172522597</v>
      </c>
    </row>
    <row r="27" spans="1:2" ht="15" thickBot="1" x14ac:dyDescent="0.35">
      <c r="A27" s="1">
        <v>118</v>
      </c>
      <c r="B27" s="1">
        <v>5.09488588066431</v>
      </c>
    </row>
    <row r="28" spans="1:2" ht="15" thickBot="1" x14ac:dyDescent="0.35">
      <c r="A28" s="1">
        <v>127</v>
      </c>
      <c r="B28" s="1">
        <v>4.9723058935580102</v>
      </c>
    </row>
    <row r="29" spans="1:2" ht="15" thickBot="1" x14ac:dyDescent="0.35">
      <c r="A29" s="1">
        <v>141</v>
      </c>
      <c r="B29" s="1">
        <v>5.9985244413873202</v>
      </c>
    </row>
    <row r="30" spans="1:2" ht="15" thickBot="1" x14ac:dyDescent="0.35">
      <c r="A30" s="1">
        <v>129</v>
      </c>
      <c r="B30" s="1">
        <v>4.77722047605514</v>
      </c>
    </row>
    <row r="31" spans="1:2" ht="15" thickBot="1" x14ac:dyDescent="0.35">
      <c r="A31" s="1">
        <v>121</v>
      </c>
      <c r="B31" s="1">
        <v>6.05784084994949</v>
      </c>
    </row>
    <row r="32" spans="1:2" ht="15" thickBot="1" x14ac:dyDescent="0.35">
      <c r="A32" s="1">
        <v>142</v>
      </c>
      <c r="B32" s="1">
        <v>4.9576354690214002</v>
      </c>
    </row>
    <row r="33" spans="1:3" ht="15" thickBot="1" x14ac:dyDescent="0.35">
      <c r="A33" s="1">
        <v>130</v>
      </c>
      <c r="B33" s="1">
        <v>4.5975101249329304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2024-05-15T18:27:05Z</dcterms:modified>
</cp:coreProperties>
</file>