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63FC126A-8798-4734-BBDB-3700E50F5348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1" l="1"/>
  <c r="M43" i="1" s="1"/>
  <c r="N43" i="1"/>
  <c r="L38" i="1"/>
  <c r="M38" i="1" s="1"/>
  <c r="N38" i="1"/>
  <c r="L37" i="1"/>
  <c r="Q37" i="1" s="1"/>
  <c r="N37" i="1"/>
  <c r="M37" i="1" l="1"/>
  <c r="P37" i="1" s="1"/>
  <c r="R37" i="1" s="1"/>
  <c r="Q43" i="1"/>
  <c r="P43" i="1"/>
  <c r="R43" i="1" s="1"/>
  <c r="T43" i="1"/>
  <c r="Q38" i="1"/>
  <c r="S38" i="1"/>
  <c r="P38" i="1"/>
  <c r="R38" i="1" s="1"/>
  <c r="T38" i="1"/>
  <c r="S43" i="1"/>
  <c r="L39" i="1"/>
  <c r="M39" i="1" s="1"/>
  <c r="N39" i="1"/>
  <c r="L48" i="1"/>
  <c r="Q48" i="1" s="1"/>
  <c r="N48" i="1"/>
  <c r="L42" i="1"/>
  <c r="Q42" i="1" s="1"/>
  <c r="N42" i="1"/>
  <c r="L41" i="1"/>
  <c r="M41" i="1" s="1"/>
  <c r="N41" i="1"/>
  <c r="L47" i="1"/>
  <c r="Q47" i="1" s="1"/>
  <c r="N47" i="1"/>
  <c r="T37" i="1" l="1"/>
  <c r="S37" i="1"/>
  <c r="U38" i="1"/>
  <c r="U43" i="1"/>
  <c r="M47" i="1"/>
  <c r="P47" i="1" s="1"/>
  <c r="R47" i="1" s="1"/>
  <c r="M42" i="1"/>
  <c r="S42" i="1" s="1"/>
  <c r="Q41" i="1"/>
  <c r="M48" i="1"/>
  <c r="P48" i="1" s="1"/>
  <c r="R48" i="1" s="1"/>
  <c r="Q39" i="1"/>
  <c r="T41" i="1"/>
  <c r="P41" i="1"/>
  <c r="R41" i="1" s="1"/>
  <c r="S41" i="1"/>
  <c r="P39" i="1"/>
  <c r="R39" i="1" s="1"/>
  <c r="S39" i="1"/>
  <c r="T39" i="1"/>
  <c r="N40" i="1"/>
  <c r="N45" i="1"/>
  <c r="N44" i="1"/>
  <c r="N46" i="1"/>
  <c r="L46" i="1"/>
  <c r="L44" i="1"/>
  <c r="Q44" i="1" s="1"/>
  <c r="L45" i="1"/>
  <c r="L40" i="1"/>
  <c r="Q40" i="1" s="1"/>
  <c r="U37" i="1" l="1"/>
  <c r="T42" i="1"/>
  <c r="P42" i="1"/>
  <c r="R42" i="1" s="1"/>
  <c r="T48" i="1"/>
  <c r="T47" i="1"/>
  <c r="S47" i="1"/>
  <c r="S48" i="1"/>
  <c r="U41" i="1"/>
  <c r="U39" i="1"/>
  <c r="M45" i="1"/>
  <c r="P45" i="1" s="1"/>
  <c r="R45" i="1" s="1"/>
  <c r="Q45" i="1"/>
  <c r="M46" i="1"/>
  <c r="P46" i="1" s="1"/>
  <c r="R46" i="1" s="1"/>
  <c r="Q46" i="1"/>
  <c r="M40" i="1"/>
  <c r="M44" i="1"/>
  <c r="R3" i="17"/>
  <c r="R4" i="17"/>
  <c r="R5" i="17"/>
  <c r="R6" i="17"/>
  <c r="R8" i="17"/>
  <c r="R7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3" i="17"/>
  <c r="R32" i="17"/>
  <c r="R2" i="17"/>
  <c r="U48" i="1" l="1"/>
  <c r="U42" i="1"/>
  <c r="U47" i="1"/>
  <c r="S40" i="1"/>
  <c r="T40" i="1"/>
  <c r="S45" i="1"/>
  <c r="T45" i="1"/>
  <c r="S44" i="1"/>
  <c r="T44" i="1"/>
  <c r="S46" i="1"/>
  <c r="T46" i="1"/>
  <c r="P44" i="1"/>
  <c r="R44" i="1" s="1"/>
  <c r="P40" i="1"/>
  <c r="R40" i="1" s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46" i="1" l="1"/>
  <c r="U45" i="1"/>
  <c r="U44" i="1"/>
  <c r="U40" i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<sst xmlns="http://schemas.openxmlformats.org/spreadsheetml/2006/main" count="162" uniqueCount="64">
  <si>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</si>
  <si>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</si>
  <si>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</si>
  <si>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</si>
  <si>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</si>
  <si>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</si>
  <si>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</si>
  <si>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</si>
  <si>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</si>
  <si>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</si>
  <si>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</si>
  <si>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</si>
  <si>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</si>
  <si>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</si>
  <si>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</si>
  <si>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</si>
  <si>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</si>
  <si>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</si>
  <si>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</si>
  <si>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</si>
  <si>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</si>
  <si>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</si>
  <si>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</si>
  <si>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</si>
  <si>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</si>
  <si>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</si>
  <si>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</si>
  <si>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</si>
  <si>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</si>
  <si>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</si>
  <si>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</si>
  <si>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</si>
  <si>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</si>
  <si>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</si>
  <si>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CIN</t>
  </si>
  <si>
    <t>HOU</t>
  </si>
  <si>
    <t>Seasonal K's</t>
  </si>
  <si>
    <t>Difference Season</t>
  </si>
  <si>
    <t>Exceed Stars</t>
  </si>
  <si>
    <t>Percent Exceed O/U Last 10</t>
  </si>
  <si>
    <t>Last 10 Starts Avg Stars</t>
  </si>
  <si>
    <t>PHI</t>
  </si>
  <si>
    <t>NYM</t>
  </si>
  <si>
    <t>TBR</t>
  </si>
  <si>
    <t>BOS</t>
  </si>
  <si>
    <t>CHC</t>
  </si>
  <si>
    <t>PIT</t>
  </si>
  <si>
    <t>OAK</t>
  </si>
  <si>
    <t>LAD</t>
  </si>
  <si>
    <t>TB</t>
  </si>
  <si>
    <t>NYY</t>
  </si>
  <si>
    <t>Unlisted</t>
  </si>
  <si>
    <t>Clarke Schmidt</t>
  </si>
  <si>
    <t>Joe Ryan</t>
  </si>
  <si>
    <t>Jose Quintana</t>
  </si>
  <si>
    <t>Taijuan Walker</t>
  </si>
  <si>
    <t>Zack Littell</t>
  </si>
  <si>
    <t>Cooper Criswell</t>
  </si>
  <si>
    <t>Jared Jones</t>
  </si>
  <si>
    <t>Justin Steele</t>
  </si>
  <si>
    <t>Joey Estes</t>
  </si>
  <si>
    <t>Cristian Javier</t>
  </si>
  <si>
    <t>Brent Suter</t>
  </si>
  <si>
    <t>Tyler Glasnow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</si>
</sst>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C24" zoomScale="80" zoomScaleNormal="80" workbookViewId="0">
      <selection activeCell="Q41" sqref="Q41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52</v>
      </c>
      <c r="B2" s="5">
        <f>RF!B2</f>
        <v>5.0199999999999996</v>
      </c>
      <c r="C2" s="5">
        <f>LR!B2</f>
        <v>4.6804179465934803</v>
      </c>
      <c r="D2" s="5">
        <f>Adaboost!B2</f>
        <v>4.8860294117647003</v>
      </c>
      <c r="E2" s="5">
        <f>XGBR!B2</f>
        <v>5.0166105999999999</v>
      </c>
      <c r="F2" s="5">
        <f>Huber!B2</f>
        <v>4.5723406729238301</v>
      </c>
      <c r="G2" s="5">
        <f>BayesRidge!B2</f>
        <v>4.7567489547333599</v>
      </c>
      <c r="H2" s="5">
        <f>Elastic!B2</f>
        <v>4.8750602316887397</v>
      </c>
      <c r="I2" s="5">
        <f>GBR!B2</f>
        <v>4.8072359932802096</v>
      </c>
      <c r="J2" s="6">
        <f t="shared" ref="J2:J35" si="0">AVERAGE(B2:I2,B37)</f>
        <v>4.8070606518098158</v>
      </c>
      <c r="K2">
        <f t="shared" ref="K2:K31" si="1">MAX(B2:I2,B37)</f>
        <v>5.0199999999999996</v>
      </c>
      <c r="L2">
        <f t="shared" ref="L2:L31" si="2">MIN(B2:I2,B37)</f>
        <v>4.5723406729238301</v>
      </c>
      <c r="AC2" s="6"/>
    </row>
    <row r="3" spans="1:29" ht="15" thickBot="1" x14ac:dyDescent="0.35">
      <c r="A3" t="s">
        <v>53</v>
      </c>
      <c r="B3" s="5">
        <f>RF!B3</f>
        <v>6.19</v>
      </c>
      <c r="C3" s="5">
        <f>LR!B3</f>
        <v>5.5975275687832697</v>
      </c>
      <c r="D3" s="5">
        <f>Adaboost!B3</f>
        <v>7.1331168831168803</v>
      </c>
      <c r="E3" s="5">
        <f>XGBR!B3</f>
        <v>6.9080687000000003</v>
      </c>
      <c r="F3" s="5">
        <f>Huber!B3</f>
        <v>5.4438727619301597</v>
      </c>
      <c r="G3" s="5">
        <f>BayesRidge!B3</f>
        <v>5.56024121795393</v>
      </c>
      <c r="H3" s="5">
        <f>Elastic!B3</f>
        <v>5.1041405345948103</v>
      </c>
      <c r="I3" s="5">
        <f>GBR!B3</f>
        <v>6.0659631955545903</v>
      </c>
      <c r="J3" s="6">
        <f t="shared" si="0"/>
        <v>5.9602864385100665</v>
      </c>
      <c r="K3">
        <f t="shared" si="1"/>
        <v>7.1331168831168803</v>
      </c>
      <c r="L3">
        <f t="shared" si="2"/>
        <v>5.1041405345948103</v>
      </c>
      <c r="AC3" s="6"/>
    </row>
    <row r="4" spans="1:29" ht="15" thickBot="1" x14ac:dyDescent="0.35">
      <c r="A4" t="s">
        <v>54</v>
      </c>
      <c r="B4" s="5">
        <f>RF!B4</f>
        <v>4.1500000000000004</v>
      </c>
      <c r="C4" s="5">
        <f>LR!B4</f>
        <v>4.6094109019866698</v>
      </c>
      <c r="D4" s="5">
        <f>Adaboost!B4</f>
        <v>4.72265625</v>
      </c>
      <c r="E4" s="5">
        <f>XGBR!B4</f>
        <v>4.9658860000000002</v>
      </c>
      <c r="F4" s="5">
        <f>Huber!B4</f>
        <v>4.5070157505952899</v>
      </c>
      <c r="G4" s="5">
        <f>BayesRidge!B4</f>
        <v>4.5773873772167697</v>
      </c>
      <c r="H4" s="5">
        <f>Elastic!B4</f>
        <v>4.8333100673952796</v>
      </c>
      <c r="I4" s="5">
        <f>GBR!B4</f>
        <v>4.4434932930891202</v>
      </c>
      <c r="J4" s="6">
        <f t="shared" si="0"/>
        <v>4.5934368992290286</v>
      </c>
      <c r="K4">
        <f t="shared" si="1"/>
        <v>4.9658860000000002</v>
      </c>
      <c r="L4">
        <f t="shared" si="2"/>
        <v>4.1500000000000004</v>
      </c>
      <c r="AC4" s="6"/>
    </row>
    <row r="5" spans="1:29" ht="15" thickBot="1" x14ac:dyDescent="0.35">
      <c r="A5" t="s">
        <v>55</v>
      </c>
      <c r="B5" s="5">
        <f>RF!B5</f>
        <v>5.82</v>
      </c>
      <c r="C5" s="5">
        <f>LR!B5</f>
        <v>5.1571249078389796</v>
      </c>
      <c r="D5" s="5">
        <f>Adaboost!B5</f>
        <v>6.1009174311926602</v>
      </c>
      <c r="E5" s="5">
        <f>XGBR!B5</f>
        <v>4.8444330000000004</v>
      </c>
      <c r="F5" s="5">
        <f>Huber!B5</f>
        <v>5.0859361251017301</v>
      </c>
      <c r="G5" s="5">
        <f>BayesRidge!B5</f>
        <v>5.2435953958961399</v>
      </c>
      <c r="H5" s="5">
        <f>Elastic!B5</f>
        <v>5.1385878304282198</v>
      </c>
      <c r="I5" s="5">
        <f>GBR!B5</f>
        <v>5.5632704780581497</v>
      </c>
      <c r="J5" s="6">
        <f t="shared" si="0"/>
        <v>5.362419085949016</v>
      </c>
      <c r="K5">
        <f t="shared" si="1"/>
        <v>6.1009174311926602</v>
      </c>
      <c r="L5">
        <f t="shared" si="2"/>
        <v>4.8444330000000004</v>
      </c>
      <c r="AC5" s="6"/>
    </row>
    <row r="6" spans="1:29" ht="15" thickBot="1" x14ac:dyDescent="0.35">
      <c r="A6" t="s">
        <v>56</v>
      </c>
      <c r="B6" s="5">
        <f>RF!B6</f>
        <v>5.05</v>
      </c>
      <c r="C6" s="5">
        <f>LR!B6</f>
        <v>4.9681677823530297</v>
      </c>
      <c r="D6" s="5">
        <f>Adaboost!B6</f>
        <v>5.0622950819672097</v>
      </c>
      <c r="E6" s="5">
        <f>XGBR!B6</f>
        <v>5.3183150000000001</v>
      </c>
      <c r="F6" s="5">
        <f>Huber!B6</f>
        <v>4.8265987947843501</v>
      </c>
      <c r="G6" s="5">
        <f>BayesRidge!B6</f>
        <v>5.0003113454364998</v>
      </c>
      <c r="H6" s="5">
        <f>Elastic!B6</f>
        <v>4.9696767901009196</v>
      </c>
      <c r="I6" s="5">
        <f>GBR!B6</f>
        <v>5.1379203784619296</v>
      </c>
      <c r="J6" s="6">
        <f t="shared" si="0"/>
        <v>5.0197109076571387</v>
      </c>
      <c r="K6">
        <f t="shared" si="1"/>
        <v>5.3183150000000001</v>
      </c>
      <c r="L6">
        <f t="shared" si="2"/>
        <v>4.8265987947843501</v>
      </c>
      <c r="AC6" s="6"/>
    </row>
    <row r="7" spans="1:29" ht="15" thickBot="1" x14ac:dyDescent="0.35">
      <c r="A7" t="s">
        <v>57</v>
      </c>
      <c r="B7" s="5">
        <f>RF!B7</f>
        <v>5.87</v>
      </c>
      <c r="C7" s="5">
        <f>LR!B7</f>
        <v>4.7811578355683597</v>
      </c>
      <c r="D7" s="5">
        <f>Adaboost!B7</f>
        <v>5.7988338192419802</v>
      </c>
      <c r="E7" s="5">
        <f>XGBR!B7</f>
        <v>6.4482483999999998</v>
      </c>
      <c r="F7" s="5">
        <f>Huber!B7</f>
        <v>4.6963879058206599</v>
      </c>
      <c r="G7" s="5">
        <f>BayesRidge!B7</f>
        <v>4.8118927693518501</v>
      </c>
      <c r="H7" s="5">
        <f>Elastic!B7</f>
        <v>4.7509565396657196</v>
      </c>
      <c r="I7" s="5">
        <f>GBR!B7</f>
        <v>5.8133111339633396</v>
      </c>
      <c r="J7" s="6">
        <f t="shared" si="0"/>
        <v>5.4241713068243946</v>
      </c>
      <c r="K7">
        <f t="shared" si="1"/>
        <v>6.4482483999999998</v>
      </c>
      <c r="L7">
        <f t="shared" si="2"/>
        <v>4.6963879058206599</v>
      </c>
      <c r="AC7" s="6"/>
    </row>
    <row r="8" spans="1:29" ht="15" thickBot="1" x14ac:dyDescent="0.35">
      <c r="A8" t="s">
        <v>58</v>
      </c>
      <c r="B8" s="5">
        <f>RF!B8</f>
        <v>6.06</v>
      </c>
      <c r="C8" s="5">
        <f>LR!B8</f>
        <v>5.8740231834438497</v>
      </c>
      <c r="D8" s="5">
        <f>Adaboost!B8</f>
        <v>6.9403973509933703</v>
      </c>
      <c r="E8" s="5">
        <f>XGBR!B8</f>
        <v>7.3588022999999998</v>
      </c>
      <c r="F8" s="5">
        <f>Huber!B8</f>
        <v>5.8264487689931199</v>
      </c>
      <c r="G8" s="5">
        <f>BayesRidge!B8</f>
        <v>5.8693562536694399</v>
      </c>
      <c r="H8" s="5">
        <f>Elastic!B8</f>
        <v>5.0758043593236897</v>
      </c>
      <c r="I8" s="5">
        <f>GBR!B8</f>
        <v>6.7294370982578497</v>
      </c>
      <c r="J8" s="6">
        <f t="shared" si="0"/>
        <v>6.0513859293697188</v>
      </c>
      <c r="K8">
        <f t="shared" si="1"/>
        <v>7.3588022999999998</v>
      </c>
      <c r="L8">
        <f t="shared" si="2"/>
        <v>4.7282040496461502</v>
      </c>
      <c r="AC8" s="6"/>
    </row>
    <row r="9" spans="1:29" ht="15" thickBot="1" x14ac:dyDescent="0.35">
      <c r="A9" t="s">
        <v>59</v>
      </c>
      <c r="B9" s="5">
        <f>RF!B9</f>
        <v>4.4400000000000004</v>
      </c>
      <c r="C9" s="5">
        <f>LR!B9</f>
        <v>4.5831888804021803</v>
      </c>
      <c r="D9" s="5">
        <f>Adaboost!B9</f>
        <v>4.2953367875647599</v>
      </c>
      <c r="E9" s="5">
        <f>XGBR!B9</f>
        <v>3.7119813000000002</v>
      </c>
      <c r="F9" s="5">
        <f>Huber!B9</f>
        <v>4.4741585528473804</v>
      </c>
      <c r="G9" s="5">
        <f>BayesRidge!B9</f>
        <v>4.4250071056809697</v>
      </c>
      <c r="H9" s="5">
        <f>Elastic!B9</f>
        <v>4.6122443390676997</v>
      </c>
      <c r="I9" s="5">
        <f>GBR!B9</f>
        <v>4.2610976861737404</v>
      </c>
      <c r="J9" s="6">
        <f t="shared" si="0"/>
        <v>4.3604174285148662</v>
      </c>
      <c r="K9">
        <f t="shared" si="1"/>
        <v>4.6122443390676997</v>
      </c>
      <c r="L9">
        <f t="shared" si="2"/>
        <v>3.7119813000000002</v>
      </c>
      <c r="AC9" s="6"/>
    </row>
    <row r="10" spans="1:29" ht="15" thickBot="1" x14ac:dyDescent="0.35">
      <c r="A10" t="s">
        <v>60</v>
      </c>
      <c r="B10" s="5">
        <f>RF!B10</f>
        <v>4.3</v>
      </c>
      <c r="C10" s="5">
        <f>LR!B10</f>
        <v>5.0256193277841499</v>
      </c>
      <c r="D10" s="5">
        <f>Adaboost!B10</f>
        <v>5.6777251184834103</v>
      </c>
      <c r="E10" s="5">
        <f>XGBR!B10</f>
        <v>3.2841258</v>
      </c>
      <c r="F10" s="5">
        <f>Huber!B10</f>
        <v>4.7736689818849998</v>
      </c>
      <c r="G10" s="5">
        <f>BayesRidge!B10</f>
        <v>5.0353301518498297</v>
      </c>
      <c r="H10" s="5">
        <f>Elastic!B10</f>
        <v>4.8694444385935496</v>
      </c>
      <c r="I10" s="5">
        <f>GBR!B10</f>
        <v>3.79973430711278</v>
      </c>
      <c r="J10" s="6">
        <f t="shared" si="0"/>
        <v>4.6203281913014971</v>
      </c>
      <c r="K10">
        <f t="shared" si="1"/>
        <v>5.6777251184834103</v>
      </c>
      <c r="L10">
        <f t="shared" si="2"/>
        <v>3.2841258</v>
      </c>
      <c r="AC10" s="6"/>
    </row>
    <row r="11" spans="1:29" ht="15" thickBot="1" x14ac:dyDescent="0.35">
      <c r="A11" t="s">
        <v>61</v>
      </c>
      <c r="B11" s="5">
        <f>RF!B11</f>
        <v>5.56</v>
      </c>
      <c r="C11" s="5">
        <f>LR!B11</f>
        <v>5.0687269134842001</v>
      </c>
      <c r="D11" s="5">
        <f>Adaboost!B11</f>
        <v>4.8860294117647003</v>
      </c>
      <c r="E11" s="5">
        <f>XGBR!B11</f>
        <v>4.938663</v>
      </c>
      <c r="F11" s="5">
        <f>Huber!B11</f>
        <v>5.1185144558689801</v>
      </c>
      <c r="G11" s="5">
        <f>BayesRidge!B11</f>
        <v>5.0028894849215702</v>
      </c>
      <c r="H11" s="5">
        <f>Elastic!B11</f>
        <v>4.80238395037712</v>
      </c>
      <c r="I11" s="5">
        <f>GBR!B11</f>
        <v>4.9428151810904604</v>
      </c>
      <c r="J11" s="6">
        <f t="shared" si="0"/>
        <v>5.0466646216615452</v>
      </c>
      <c r="K11">
        <f t="shared" si="1"/>
        <v>5.56</v>
      </c>
      <c r="L11">
        <f t="shared" si="2"/>
        <v>4.80238395037712</v>
      </c>
      <c r="AC11" s="6"/>
    </row>
    <row r="12" spans="1:29" ht="15" thickBot="1" x14ac:dyDescent="0.35">
      <c r="A12" t="s">
        <v>62</v>
      </c>
      <c r="B12" s="5">
        <f>RF!B12</f>
        <v>6.51</v>
      </c>
      <c r="C12" s="5">
        <f>LR!B12</f>
        <v>5.0203516553471799</v>
      </c>
      <c r="D12" s="5">
        <f>Adaboost!B12</f>
        <v>4.8860294117647003</v>
      </c>
      <c r="E12" s="5">
        <f>XGBR!B12</f>
        <v>6.3259340000000002</v>
      </c>
      <c r="F12" s="5">
        <f>Huber!B12</f>
        <v>4.7588085372082096</v>
      </c>
      <c r="G12" s="5">
        <f>BayesRidge!B12</f>
        <v>5.0392340877036297</v>
      </c>
      <c r="H12" s="5">
        <f>Elastic!B12</f>
        <v>4.9188477262403101</v>
      </c>
      <c r="I12" s="5">
        <f>GBR!B12</f>
        <v>6.6137089626632601</v>
      </c>
      <c r="J12" s="6">
        <f t="shared" si="0"/>
        <v>5.440657612550087</v>
      </c>
      <c r="K12">
        <f t="shared" si="1"/>
        <v>6.6137089626632601</v>
      </c>
      <c r="L12">
        <f t="shared" si="2"/>
        <v>4.7588085372082096</v>
      </c>
      <c r="AC12" s="6"/>
    </row>
    <row r="13" spans="1:29" ht="15" thickBot="1" x14ac:dyDescent="0.35">
      <c r="A13" t="s">
        <v>63</v>
      </c>
      <c r="B13" s="5">
        <f>RF!B13</f>
        <v>5.5</v>
      </c>
      <c r="C13" s="5">
        <f>LR!B13</f>
        <v>6.2331433224015997</v>
      </c>
      <c r="D13" s="5">
        <f>Adaboost!B13</f>
        <v>5.8067226890756301</v>
      </c>
      <c r="E13" s="5">
        <f>XGBR!B13</f>
        <v>8.5638559999999995</v>
      </c>
      <c r="F13" s="5">
        <f>Huber!B13</f>
        <v>6.2168289161843804</v>
      </c>
      <c r="G13" s="5">
        <f>BayesRidge!B13</f>
        <v>6.1985971681245902</v>
      </c>
      <c r="H13" s="5">
        <f>Elastic!B13</f>
        <v>5.2280551857447097</v>
      </c>
      <c r="I13" s="5">
        <f>GBR!B13</f>
        <v>6.4566058951576499</v>
      </c>
      <c r="J13" s="6">
        <f t="shared" si="0"/>
        <v>6.2725141710534809</v>
      </c>
      <c r="K13">
        <f t="shared" si="1"/>
        <v>8.5638559999999995</v>
      </c>
      <c r="L13">
        <f t="shared" si="2"/>
        <v>5.2280551857447097</v>
      </c>
      <c r="AC13" s="6"/>
    </row>
    <row r="14" spans="1:29" ht="15" thickBot="1" x14ac:dyDescent="0.35">
      <c r="A14"/>
      <c r="B14" s="5">
        <f>RF!B14</f>
        <v>0</v>
      </c>
      <c r="C14" s="5">
        <f>LR!B14</f>
        <v>0</v>
      </c>
      <c r="D14" s="5">
        <f>Adaboost!B14</f>
        <v>0</v>
      </c>
      <c r="E14" s="5">
        <f>XGBR!B14</f>
        <v>0</v>
      </c>
      <c r="F14" s="5">
        <f>Huber!B14</f>
        <v>0</v>
      </c>
      <c r="G14" s="5">
        <f>BayesRidge!B14</f>
        <v>0</v>
      </c>
      <c r="H14" s="5">
        <f>Elastic!B14</f>
        <v>0</v>
      </c>
      <c r="I14" s="5">
        <f>GBR!B14</f>
        <v>0</v>
      </c>
      <c r="J14" s="6">
        <f t="shared" si="0"/>
        <v>0</v>
      </c>
      <c r="K14">
        <f t="shared" si="1"/>
        <v>0</v>
      </c>
      <c r="L14">
        <f t="shared" si="2"/>
        <v>0</v>
      </c>
      <c r="AC14" s="6"/>
    </row>
    <row r="15" spans="1:29" ht="15" thickBot="1" x14ac:dyDescent="0.35">
      <c r="A15"/>
      <c r="B15" s="5">
        <f>RF!B15</f>
        <v>0</v>
      </c>
      <c r="C15" s="5">
        <f>LR!B15</f>
        <v>0</v>
      </c>
      <c r="D15" s="5">
        <f>Adaboost!B15</f>
        <v>0</v>
      </c>
      <c r="E15" s="5">
        <f>XGBR!B15</f>
        <v>0</v>
      </c>
      <c r="F15" s="5">
        <f>Huber!B15</f>
        <v>0</v>
      </c>
      <c r="G15" s="5">
        <f>BayesRidge!B15</f>
        <v>0</v>
      </c>
      <c r="H15" s="5">
        <f>Elastic!B15</f>
        <v>0</v>
      </c>
      <c r="I15" s="5">
        <f>GBR!B15</f>
        <v>0</v>
      </c>
      <c r="J15" s="6">
        <f t="shared" si="0"/>
        <v>0</v>
      </c>
      <c r="K15">
        <f t="shared" si="1"/>
        <v>0</v>
      </c>
      <c r="L15">
        <f t="shared" si="2"/>
        <v>0</v>
      </c>
      <c r="AC15" s="6"/>
    </row>
    <row r="16" spans="1:29" ht="15" thickBot="1" x14ac:dyDescent="0.35">
      <c r="A16"/>
      <c r="B16" s="5">
        <f>RF!B16</f>
        <v>0</v>
      </c>
      <c r="C16" s="5">
        <f>LR!B16</f>
        <v>0</v>
      </c>
      <c r="D16" s="5">
        <f>Adaboost!B16</f>
        <v>0</v>
      </c>
      <c r="E16" s="5">
        <f>XGBR!B16</f>
        <v>0</v>
      </c>
      <c r="F16" s="5">
        <f>Huber!B16</f>
        <v>0</v>
      </c>
      <c r="G16" s="5">
        <f>BayesRidge!B16</f>
        <v>0</v>
      </c>
      <c r="H16" s="5">
        <f>Elastic!B16</f>
        <v>0</v>
      </c>
      <c r="I16" s="5">
        <f>GBR!B16</f>
        <v>0</v>
      </c>
      <c r="J16" s="6">
        <f t="shared" si="0"/>
        <v>0</v>
      </c>
      <c r="K16">
        <f t="shared" si="1"/>
        <v>0</v>
      </c>
      <c r="L16">
        <f t="shared" si="2"/>
        <v>0</v>
      </c>
      <c r="AC16" s="6"/>
    </row>
    <row r="17" spans="1:29" ht="15" thickBot="1" x14ac:dyDescent="0.35">
      <c r="A17"/>
      <c r="B17" s="5">
        <f>RF!B17</f>
        <v>0</v>
      </c>
      <c r="C17" s="5">
        <f>LR!B17</f>
        <v>0</v>
      </c>
      <c r="D17" s="5">
        <f>Adaboost!B17</f>
        <v>0</v>
      </c>
      <c r="E17" s="5">
        <f>XGBR!B17</f>
        <v>0</v>
      </c>
      <c r="F17" s="5">
        <f>Huber!B17</f>
        <v>0</v>
      </c>
      <c r="G17" s="5">
        <f>BayesRidge!B17</f>
        <v>0</v>
      </c>
      <c r="H17" s="5">
        <f>Elastic!B17</f>
        <v>0</v>
      </c>
      <c r="I17" s="5">
        <f>GBR!B17</f>
        <v>0</v>
      </c>
      <c r="J17" s="6">
        <f t="shared" si="0"/>
        <v>0</v>
      </c>
      <c r="K17">
        <f t="shared" si="1"/>
        <v>0</v>
      </c>
      <c r="L17">
        <f t="shared" si="2"/>
        <v>0</v>
      </c>
      <c r="AC17" s="6"/>
    </row>
    <row r="18" spans="1:29" ht="15" thickBot="1" x14ac:dyDescent="0.35">
      <c r="A18"/>
      <c r="B18" s="5">
        <f>RF!B18</f>
        <v>0</v>
      </c>
      <c r="C18" s="5">
        <f>LR!B18</f>
        <v>0</v>
      </c>
      <c r="D18" s="5">
        <f>Adaboost!B18</f>
        <v>0</v>
      </c>
      <c r="E18" s="5">
        <f>XGBR!B18</f>
        <v>0</v>
      </c>
      <c r="F18" s="5">
        <f>Huber!B18</f>
        <v>0</v>
      </c>
      <c r="G18" s="5">
        <f>BayesRidge!B18</f>
        <v>0</v>
      </c>
      <c r="H18" s="5">
        <f>Elastic!B18</f>
        <v>0</v>
      </c>
      <c r="I18" s="5">
        <f>GBR!B18</f>
        <v>0</v>
      </c>
      <c r="J18" s="6">
        <f t="shared" si="0"/>
        <v>0</v>
      </c>
      <c r="K18">
        <f t="shared" si="1"/>
        <v>0</v>
      </c>
      <c r="L18">
        <f t="shared" si="2"/>
        <v>0</v>
      </c>
      <c r="AC18" s="6"/>
    </row>
    <row r="19" spans="1:29" ht="15" thickBot="1" x14ac:dyDescent="0.35">
      <c r="A19"/>
      <c r="B19" s="5">
        <f>RF!B19</f>
        <v>0</v>
      </c>
      <c r="C19" s="5">
        <f>LR!B19</f>
        <v>0</v>
      </c>
      <c r="D19" s="5">
        <f>Adaboost!B19</f>
        <v>0</v>
      </c>
      <c r="E19" s="5">
        <f>XGBR!B19</f>
        <v>0</v>
      </c>
      <c r="F19" s="5">
        <f>Huber!B19</f>
        <v>0</v>
      </c>
      <c r="G19" s="5">
        <f>BayesRidge!B19</f>
        <v>0</v>
      </c>
      <c r="H19" s="5">
        <f>Elastic!B19</f>
        <v>0</v>
      </c>
      <c r="I19" s="5">
        <f>GBR!B19</f>
        <v>0</v>
      </c>
      <c r="J19" s="6">
        <f t="shared" si="0"/>
        <v>0</v>
      </c>
      <c r="K19">
        <f t="shared" si="1"/>
        <v>0</v>
      </c>
      <c r="L19">
        <f t="shared" si="2"/>
        <v>0</v>
      </c>
      <c r="AC19" s="6"/>
    </row>
    <row r="20" spans="1:29" ht="15" thickBot="1" x14ac:dyDescent="0.35">
      <c r="A20"/>
      <c r="B20" s="5">
        <f>RF!B20</f>
        <v>0</v>
      </c>
      <c r="C20" s="5">
        <f>LR!B20</f>
        <v>0</v>
      </c>
      <c r="D20" s="5">
        <f>Adaboost!B20</f>
        <v>0</v>
      </c>
      <c r="E20" s="5">
        <f>XGBR!B20</f>
        <v>0</v>
      </c>
      <c r="F20" s="5">
        <f>Huber!B20</f>
        <v>0</v>
      </c>
      <c r="G20" s="5">
        <f>BayesRidge!B20</f>
        <v>0</v>
      </c>
      <c r="H20" s="5">
        <f>Elastic!B20</f>
        <v>0</v>
      </c>
      <c r="I20" s="5">
        <f>GBR!B20</f>
        <v>0</v>
      </c>
      <c r="J20" s="6">
        <f t="shared" si="0"/>
        <v>0</v>
      </c>
      <c r="K20">
        <f t="shared" si="1"/>
        <v>0</v>
      </c>
      <c r="L20">
        <f t="shared" si="2"/>
        <v>0</v>
      </c>
      <c r="AC20" s="6"/>
    </row>
    <row r="21" spans="1:29" ht="15" thickBot="1" x14ac:dyDescent="0.35">
      <c r="A21"/>
      <c r="B21" s="5">
        <f>RF!B21</f>
        <v>0</v>
      </c>
      <c r="C21" s="5">
        <f>LR!B21</f>
        <v>0</v>
      </c>
      <c r="D21" s="5">
        <f>Adaboost!B21</f>
        <v>0</v>
      </c>
      <c r="E21" s="5">
        <f>XGBR!B21</f>
        <v>0</v>
      </c>
      <c r="F21" s="5">
        <f>Huber!B21</f>
        <v>0</v>
      </c>
      <c r="G21" s="5">
        <f>BayesRidge!B21</f>
        <v>0</v>
      </c>
      <c r="H21" s="5">
        <f>Elastic!B21</f>
        <v>0</v>
      </c>
      <c r="I21" s="5">
        <f>GBR!B21</f>
        <v>0</v>
      </c>
      <c r="J21" s="6">
        <f t="shared" si="0"/>
        <v>0</v>
      </c>
      <c r="K21">
        <f t="shared" si="1"/>
        <v>0</v>
      </c>
      <c r="L21">
        <f t="shared" si="2"/>
        <v>0</v>
      </c>
      <c r="AC21" s="6"/>
    </row>
    <row r="22" spans="1:29" ht="15" thickBot="1" x14ac:dyDescent="0.35">
      <c r="A22"/>
      <c r="B22" s="5">
        <f>RF!B22</f>
        <v>0</v>
      </c>
      <c r="C22" s="5">
        <f>LR!B22</f>
        <v>0</v>
      </c>
      <c r="D22" s="5">
        <f>Adaboost!B22</f>
        <v>0</v>
      </c>
      <c r="E22" s="5">
        <f>XGBR!B22</f>
        <v>0</v>
      </c>
      <c r="F22" s="5">
        <f>Huber!B22</f>
        <v>0</v>
      </c>
      <c r="G22" s="5">
        <f>BayesRidge!B22</f>
        <v>0</v>
      </c>
      <c r="H22" s="5">
        <f>Elastic!B22</f>
        <v>0</v>
      </c>
      <c r="I22" s="5">
        <f>GBR!B22</f>
        <v>0</v>
      </c>
      <c r="J22" s="6">
        <f t="shared" si="0"/>
        <v>0</v>
      </c>
      <c r="K22">
        <f t="shared" si="1"/>
        <v>0</v>
      </c>
      <c r="L22">
        <f t="shared" si="2"/>
        <v>0</v>
      </c>
      <c r="AC22" s="6"/>
    </row>
    <row r="23" spans="1:29" ht="15" thickBot="1" x14ac:dyDescent="0.35">
      <c r="A23"/>
      <c r="B23" s="5">
        <f>RF!B23</f>
        <v>0</v>
      </c>
      <c r="C23" s="5">
        <f>LR!B23</f>
        <v>0</v>
      </c>
      <c r="D23" s="5">
        <f>Adaboost!B23</f>
        <v>0</v>
      </c>
      <c r="E23" s="5">
        <f>XGBR!B23</f>
        <v>0</v>
      </c>
      <c r="F23" s="5">
        <f>Huber!B23</f>
        <v>0</v>
      </c>
      <c r="G23" s="5">
        <f>BayesRidge!B23</f>
        <v>0</v>
      </c>
      <c r="H23" s="5">
        <f>Elastic!B23</f>
        <v>0</v>
      </c>
      <c r="I23" s="5">
        <f>GBR!B23</f>
        <v>0</v>
      </c>
      <c r="J23" s="6">
        <f t="shared" si="0"/>
        <v>0</v>
      </c>
      <c r="K23">
        <f t="shared" si="1"/>
        <v>0</v>
      </c>
      <c r="L23">
        <f t="shared" si="2"/>
        <v>0</v>
      </c>
      <c r="AC23" s="6"/>
    </row>
    <row r="24" spans="1:29" ht="15" thickBot="1" x14ac:dyDescent="0.35">
      <c r="A24"/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AC24" s="6"/>
    </row>
    <row r="25" spans="1:29" ht="15" thickBot="1" x14ac:dyDescent="0.35">
      <c r="A25"/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36</v>
      </c>
      <c r="H36" s="7" t="s">
        <v>29</v>
      </c>
      <c r="I36" s="7" t="s">
        <v>15</v>
      </c>
      <c r="J36" s="7" t="s">
        <v>14</v>
      </c>
      <c r="K36" s="7" t="s">
        <v>28</v>
      </c>
      <c r="L36" s="7" t="s">
        <v>27</v>
      </c>
      <c r="M36" s="7" t="s">
        <v>17</v>
      </c>
      <c r="N36" s="7" t="s">
        <v>37</v>
      </c>
      <c r="O36" s="7" t="s">
        <v>39</v>
      </c>
      <c r="P36" s="7" t="s">
        <v>18</v>
      </c>
      <c r="Q36" s="7" t="s">
        <v>26</v>
      </c>
      <c r="R36" s="7" t="s">
        <v>25</v>
      </c>
      <c r="S36" s="7" t="s">
        <v>40</v>
      </c>
      <c r="T36" s="7" t="s">
        <v>38</v>
      </c>
      <c r="U36" s="7" t="s">
        <v>24</v>
      </c>
      <c r="V36" s="7" t="s">
        <v>6</v>
      </c>
      <c r="Y36"/>
      <c r="AC36" s="6"/>
    </row>
    <row r="37" spans="1:29" ht="15" thickBot="1" x14ac:dyDescent="0.35">
      <c r="A37" t="str">
        <f>A2</f>
        <v>Clarke Schmidt</v>
      </c>
      <c r="B37" s="5">
        <f>Neural!B2</f>
        <v>4.6491020553040201</v>
      </c>
      <c r="D37" s="7">
        <v>1</v>
      </c>
      <c r="E37" s="7" t="s">
        <v>52</v>
      </c>
      <c r="F37" s="7" t="s">
        <v>50</v>
      </c>
      <c r="G37" s="7">
        <v>5.0999999999999996</v>
      </c>
      <c r="H37" s="7">
        <v>4.8070606518098158</v>
      </c>
      <c r="I37" s="7">
        <v>5.0199999999999996</v>
      </c>
      <c r="J37" s="7">
        <v>4.5723406729238301</v>
      </c>
      <c r="K37" s="10">
        <v>4.5</v>
      </c>
      <c r="L37" s="10">
        <f t="shared" ref="L37:L48" si="5">H37-K37</f>
        <v>0.30706065180981579</v>
      </c>
      <c r="M37" s="10" t="str">
        <f t="shared" ref="M37:M48" si="6">IF(L37 &lt; 0, "Under", "Over")</f>
        <v>Over</v>
      </c>
      <c r="N37" s="10">
        <f t="shared" ref="N37:N48" si="7">G37-K37</f>
        <v>0.59999999999999964</v>
      </c>
      <c r="O37" s="10">
        <v>0.875</v>
      </c>
      <c r="P37" s="11">
        <f t="shared" ref="P37:P48" si="8">IF(M37="Over", IF(AND(H37&gt;K37, I37&gt;K37, J37&gt;K37), 1, IF(OR(AND(H37&gt;K37, I37&gt;K37), AND(H37&gt;K37, J37&gt;K37), AND(H37&gt;K37, J37&gt;K37)), 2/3, IF(OR(AND(H37&gt;K37, I37&lt;=K37), AND(H37&gt;K37, J37&lt;=K37), AND(I37&gt;K37, J37&lt;=K37), AND(H37&lt;=K37, I37&gt;K37), AND(H37&lt;=K37, J37&gt;K37), AND(I37&lt;=K37, J37&gt;K37)), 1/3, 0))), IF(AND(H37&lt;K37, I37&lt;K37, J37&lt;K37), 1, IF(OR(AND(H37&lt;K37, I37&lt;K37), AND(H37&lt;K37, J37&lt;K37), AND(H37&lt;K37, J37&lt;K37)), 2/3, IF(OR(AND(H37&lt;K37, I37&gt;=K37), AND(H37&lt;K37, J37&gt;=K37), AND(I37&lt;K37, J37&gt;=K37), AND(H37&gt;=K37, I37&lt;K37), AND(H37&gt;=K37, J37&lt;K37), AND(I37&gt;=K37, J37&lt;K37)), 1/3, 0))))</f>
        <v>1</v>
      </c>
      <c r="Q37" s="10">
        <f t="shared" ref="Q37:Q48" si="9"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1</v>
      </c>
      <c r="R37" s="10">
        <f t="shared" ref="R37:R48" si="10">IF(P37=1,3,IF(P37=2/3,2,IF(P37=1/3,1,0)))</f>
        <v>3</v>
      </c>
      <c r="S37" s="10">
        <f t="shared" ref="S37:S48" si="11">IF(AND(M37="Over", G37&gt;K37), 2, IF(AND(M37="Under", G37&lt;=K37), 2, 0))</f>
        <v>2</v>
      </c>
      <c r="T37" s="10">
        <f t="shared" ref="T37:T48" si="12">IF(AND(M37="Over", O37&gt;0.5), 2, IF(AND(M37="Under", O37&lt;=0.5), 2, 0))</f>
        <v>2</v>
      </c>
      <c r="U37" s="10">
        <f t="shared" ref="U37:U48" si="13">SUM(Q37:T37)</f>
        <v>8</v>
      </c>
      <c r="V37" s="10">
        <v>8</v>
      </c>
      <c r="Y37"/>
      <c r="AC37" s="6"/>
    </row>
    <row r="38" spans="1:29" ht="15" thickBot="1" x14ac:dyDescent="0.35">
      <c r="A38" t="str">
        <f>A3</f>
        <v>Joe Ryan</v>
      </c>
      <c r="B38" s="5">
        <f>Neural!B3</f>
        <v>5.6396470846569597</v>
      </c>
      <c r="D38" s="7">
        <v>2</v>
      </c>
      <c r="E38" s="7" t="s">
        <v>53</v>
      </c>
      <c r="F38" s="7" t="s">
        <v>14</v>
      </c>
      <c r="G38" s="7">
        <v>5.9</v>
      </c>
      <c r="H38" s="7">
        <v>5.9602864385100665</v>
      </c>
      <c r="I38" s="7">
        <v>7.1331168831168803</v>
      </c>
      <c r="J38" s="7">
        <v>5.1041405345948103</v>
      </c>
      <c r="K38" s="10">
        <v>4.5</v>
      </c>
      <c r="L38" s="10">
        <f t="shared" si="5"/>
        <v>1.4602864385100665</v>
      </c>
      <c r="M38" s="10" t="str">
        <f t="shared" si="6"/>
        <v>Over</v>
      </c>
      <c r="N38" s="10">
        <f t="shared" si="7"/>
        <v>1.4000000000000004</v>
      </c>
      <c r="O38" s="10">
        <v>0.875</v>
      </c>
      <c r="P38" s="11">
        <f t="shared" si="8"/>
        <v>1</v>
      </c>
      <c r="Q38" s="10">
        <f t="shared" si="9"/>
        <v>2.5</v>
      </c>
      <c r="R38" s="10">
        <f t="shared" si="10"/>
        <v>3</v>
      </c>
      <c r="S38" s="10">
        <f t="shared" si="11"/>
        <v>2</v>
      </c>
      <c r="T38" s="10">
        <f t="shared" si="12"/>
        <v>2</v>
      </c>
      <c r="U38" s="10">
        <f t="shared" si="13"/>
        <v>9.5</v>
      </c>
      <c r="V38" s="10">
        <v>5</v>
      </c>
      <c r="Y38"/>
      <c r="AC38" s="6"/>
    </row>
    <row r="39" spans="1:29" ht="15" thickBot="1" x14ac:dyDescent="0.35">
      <c r="A39" t="str">
        <f>A4</f>
        <v>Jose Quintana</v>
      </c>
      <c r="B39" s="5">
        <f>Neural!B4</f>
        <v>4.5317724527781298</v>
      </c>
      <c r="D39" s="7">
        <v>3</v>
      </c>
      <c r="E39" s="7" t="s">
        <v>54</v>
      </c>
      <c r="F39" s="7" t="s">
        <v>42</v>
      </c>
      <c r="G39" s="7">
        <v>4.9625000000000004</v>
      </c>
      <c r="H39" s="7">
        <v>4.5934368992290286</v>
      </c>
      <c r="I39" s="7">
        <v>4.9658860000000002</v>
      </c>
      <c r="J39" s="7">
        <v>4.1500000000000004</v>
      </c>
      <c r="K39" s="12">
        <v>4.5</v>
      </c>
      <c r="L39" s="12">
        <f t="shared" si="5"/>
        <v>9.3436899229028647E-2</v>
      </c>
      <c r="M39" s="12" t="str">
        <f t="shared" si="6"/>
        <v>Over</v>
      </c>
      <c r="N39" s="12">
        <f t="shared" si="7"/>
        <v>0.46250000000000036</v>
      </c>
      <c r="O39" s="12">
        <v>0</v>
      </c>
      <c r="P39" s="13">
        <f t="shared" si="8"/>
        <v>0.66666666666666663</v>
      </c>
      <c r="Q39" s="12">
        <f t="shared" si="9"/>
        <v>1</v>
      </c>
      <c r="R39" s="12">
        <f t="shared" si="10"/>
        <v>2</v>
      </c>
      <c r="S39" s="12">
        <f t="shared" si="11"/>
        <v>2</v>
      </c>
      <c r="T39" s="12">
        <f t="shared" si="12"/>
        <v>0</v>
      </c>
      <c r="U39" s="12">
        <f t="shared" si="13"/>
        <v>5</v>
      </c>
      <c r="V39" s="12">
        <v>4</v>
      </c>
      <c r="Y39"/>
      <c r="AC39" s="6"/>
    </row>
    <row r="40" spans="1:29" ht="15" thickBot="1" x14ac:dyDescent="0.35">
      <c r="A40" t="str">
        <f>A5</f>
        <v>Taijuan Walker</v>
      </c>
      <c r="B40" s="5">
        <f>Neural!B5</f>
        <v>5.3079066050252601</v>
      </c>
      <c r="D40" s="7">
        <v>4</v>
      </c>
      <c r="E40" s="7" t="s">
        <v>55</v>
      </c>
      <c r="F40" s="7" t="s">
        <v>41</v>
      </c>
      <c r="G40" s="7">
        <v>6.0666666666666664</v>
      </c>
      <c r="H40" s="7">
        <v>5.362419085949016</v>
      </c>
      <c r="I40" s="7">
        <v>6.1009174311926602</v>
      </c>
      <c r="J40" s="7">
        <v>4.8444330000000004</v>
      </c>
      <c r="K40" s="12">
        <v>4.5</v>
      </c>
      <c r="L40" s="12">
        <f t="shared" si="5"/>
        <v>0.86241908594901595</v>
      </c>
      <c r="M40" s="12" t="str">
        <f t="shared" si="6"/>
        <v>Over</v>
      </c>
      <c r="N40" s="12">
        <f t="shared" si="7"/>
        <v>1.5666666666666664</v>
      </c>
      <c r="O40" s="12">
        <v>0.33333333333333331</v>
      </c>
      <c r="P40" s="13">
        <f t="shared" si="8"/>
        <v>1</v>
      </c>
      <c r="Q40" s="12">
        <f t="shared" si="9"/>
        <v>2</v>
      </c>
      <c r="R40" s="12">
        <f t="shared" si="10"/>
        <v>3</v>
      </c>
      <c r="S40" s="12">
        <f t="shared" si="11"/>
        <v>2</v>
      </c>
      <c r="T40" s="12">
        <f t="shared" si="12"/>
        <v>0</v>
      </c>
      <c r="U40" s="12">
        <f t="shared" si="13"/>
        <v>7</v>
      </c>
      <c r="V40" s="12">
        <v>1</v>
      </c>
      <c r="Y40"/>
      <c r="AC40" s="6"/>
    </row>
    <row r="41" spans="1:29" ht="15" thickBot="1" x14ac:dyDescent="0.35">
      <c r="A41" t="str">
        <f>A6</f>
        <v>Zack Littell</v>
      </c>
      <c r="B41" s="5">
        <f>Neural!B6</f>
        <v>4.8441129958103204</v>
      </c>
      <c r="D41" s="7">
        <v>5</v>
      </c>
      <c r="E41" s="7" t="s">
        <v>56</v>
      </c>
      <c r="F41" s="7" t="s">
        <v>43</v>
      </c>
      <c r="G41" s="7">
        <v>5.4375</v>
      </c>
      <c r="H41" s="7">
        <v>5.0197109076571387</v>
      </c>
      <c r="I41" s="7">
        <v>5.3183150000000001</v>
      </c>
      <c r="J41" s="7">
        <v>4.8265987947843501</v>
      </c>
      <c r="K41" s="12">
        <v>4.5</v>
      </c>
      <c r="L41" s="12">
        <f t="shared" si="5"/>
        <v>0.51971090765713868</v>
      </c>
      <c r="M41" s="12" t="str">
        <f t="shared" si="6"/>
        <v>Over</v>
      </c>
      <c r="N41" s="12">
        <f t="shared" si="7"/>
        <v>0.9375</v>
      </c>
      <c r="O41" s="12">
        <v>0.75</v>
      </c>
      <c r="P41" s="13">
        <f t="shared" si="8"/>
        <v>1</v>
      </c>
      <c r="Q41" s="12">
        <f t="shared" si="9"/>
        <v>1.5</v>
      </c>
      <c r="R41" s="12">
        <f t="shared" si="10"/>
        <v>3</v>
      </c>
      <c r="S41" s="12">
        <f t="shared" si="11"/>
        <v>2</v>
      </c>
      <c r="T41" s="12">
        <f t="shared" si="12"/>
        <v>2</v>
      </c>
      <c r="U41" s="12">
        <f t="shared" si="13"/>
        <v>8.5</v>
      </c>
      <c r="V41" s="12">
        <v>3</v>
      </c>
      <c r="Y41"/>
      <c r="AC41" s="6"/>
    </row>
    <row r="42" spans="1:29" ht="15" thickBot="1" x14ac:dyDescent="0.35">
      <c r="A42" t="str">
        <f>A8</f>
        <v>Jared Jones</v>
      </c>
      <c r="B42" s="5">
        <f>Neural!B8</f>
        <v>5.8467533578076401</v>
      </c>
      <c r="D42" s="7">
        <v>6</v>
      </c>
      <c r="E42" s="7" t="s">
        <v>57</v>
      </c>
      <c r="F42" s="7" t="s">
        <v>44</v>
      </c>
      <c r="G42" s="7">
        <v>4.62</v>
      </c>
      <c r="H42" s="7">
        <v>5.4241713068243946</v>
      </c>
      <c r="I42" s="7">
        <v>6.4482483999999998</v>
      </c>
      <c r="J42" s="7">
        <v>4.6963879058206599</v>
      </c>
      <c r="K42" s="12">
        <v>3.5</v>
      </c>
      <c r="L42" s="12">
        <f t="shared" si="5"/>
        <v>1.9241713068243946</v>
      </c>
      <c r="M42" s="12" t="str">
        <f t="shared" si="6"/>
        <v>Over</v>
      </c>
      <c r="N42" s="12">
        <f t="shared" si="7"/>
        <v>1.1200000000000001</v>
      </c>
      <c r="O42" s="12">
        <v>0.8</v>
      </c>
      <c r="P42" s="13">
        <f t="shared" si="8"/>
        <v>1</v>
      </c>
      <c r="Q42" s="12">
        <f t="shared" si="9"/>
        <v>3</v>
      </c>
      <c r="R42" s="12">
        <f t="shared" si="10"/>
        <v>3</v>
      </c>
      <c r="S42" s="12">
        <f t="shared" si="11"/>
        <v>2</v>
      </c>
      <c r="T42" s="12">
        <f t="shared" si="12"/>
        <v>2</v>
      </c>
      <c r="U42" s="12">
        <f t="shared" si="13"/>
        <v>10</v>
      </c>
      <c r="V42" s="12">
        <v>3</v>
      </c>
      <c r="Y42"/>
      <c r="AC42" s="6"/>
    </row>
    <row r="43" spans="1:29" ht="15" thickBot="1" x14ac:dyDescent="0.35">
      <c r="A43" t="str">
        <f>A7</f>
        <v>Cooper Criswell</v>
      </c>
      <c r="B43" s="5">
        <f>Neural!B7</f>
        <v>4.7282040496461502</v>
      </c>
      <c r="D43" s="7">
        <v>7</v>
      </c>
      <c r="E43" s="7" t="s">
        <v>58</v>
      </c>
      <c r="F43" s="7" t="s">
        <v>46</v>
      </c>
      <c r="G43" s="7">
        <v>5.7874999999999996</v>
      </c>
      <c r="H43" s="7">
        <v>6.0513859293697188</v>
      </c>
      <c r="I43" s="7">
        <v>7.3588022999999998</v>
      </c>
      <c r="J43" s="7">
        <v>4.7282040496461502</v>
      </c>
      <c r="K43" s="10">
        <v>5.5</v>
      </c>
      <c r="L43" s="10">
        <f t="shared" si="5"/>
        <v>0.55138592936971875</v>
      </c>
      <c r="M43" s="10" t="str">
        <f t="shared" si="6"/>
        <v>Over</v>
      </c>
      <c r="N43" s="10">
        <f t="shared" si="7"/>
        <v>0.28749999999999964</v>
      </c>
      <c r="O43" s="10">
        <v>0.75</v>
      </c>
      <c r="P43" s="11">
        <f t="shared" si="8"/>
        <v>0.66666666666666663</v>
      </c>
      <c r="Q43" s="10">
        <f t="shared" si="9"/>
        <v>1.5</v>
      </c>
      <c r="R43" s="10">
        <f t="shared" si="10"/>
        <v>2</v>
      </c>
      <c r="S43" s="10">
        <f t="shared" si="11"/>
        <v>2</v>
      </c>
      <c r="T43" s="10">
        <f t="shared" si="12"/>
        <v>2</v>
      </c>
      <c r="U43" s="10">
        <f t="shared" si="13"/>
        <v>7.5</v>
      </c>
      <c r="V43" s="10">
        <v>7</v>
      </c>
      <c r="Y43"/>
      <c r="AC43" s="6"/>
    </row>
    <row r="44" spans="1:29" ht="15" thickBot="1" x14ac:dyDescent="0.35">
      <c r="A44" t="str">
        <f t="shared" ref="A44:A70" si="14">A9</f>
        <v>Justin Steele</v>
      </c>
      <c r="B44" s="5">
        <f>Neural!B9</f>
        <v>4.4407422048970604</v>
      </c>
      <c r="D44" s="7">
        <v>8</v>
      </c>
      <c r="E44" s="7" t="s">
        <v>59</v>
      </c>
      <c r="F44" s="7" t="s">
        <v>45</v>
      </c>
      <c r="G44" s="7">
        <v>4.1333333333333337</v>
      </c>
      <c r="H44" s="7">
        <v>4.3604174285148662</v>
      </c>
      <c r="I44" s="7">
        <v>4.6122443390676997</v>
      </c>
      <c r="J44" s="7">
        <v>3.7119813000000002</v>
      </c>
      <c r="K44" s="12">
        <v>5.5</v>
      </c>
      <c r="L44" s="12">
        <f t="shared" si="5"/>
        <v>-1.1395825714851338</v>
      </c>
      <c r="M44" s="12" t="str">
        <f t="shared" si="6"/>
        <v>Under</v>
      </c>
      <c r="N44" s="12">
        <f t="shared" si="7"/>
        <v>-1.3666666666666663</v>
      </c>
      <c r="O44" s="12">
        <v>0.33333333333333331</v>
      </c>
      <c r="P44" s="13">
        <f t="shared" si="8"/>
        <v>1</v>
      </c>
      <c r="Q44" s="12">
        <f t="shared" si="9"/>
        <v>2.5</v>
      </c>
      <c r="R44" s="12">
        <f t="shared" si="10"/>
        <v>3</v>
      </c>
      <c r="S44" s="12">
        <f t="shared" si="11"/>
        <v>2</v>
      </c>
      <c r="T44" s="12">
        <f t="shared" si="12"/>
        <v>2</v>
      </c>
      <c r="U44" s="12">
        <f t="shared" si="13"/>
        <v>9.5</v>
      </c>
      <c r="V44" s="12">
        <v>7</v>
      </c>
      <c r="Y44"/>
      <c r="AC44" s="6"/>
    </row>
    <row r="45" spans="1:29" ht="15" thickBot="1" x14ac:dyDescent="0.35">
      <c r="A45" t="str">
        <f t="shared" si="14"/>
        <v>Joey Estes</v>
      </c>
      <c r="B45" s="5">
        <f>Neural!B10</f>
        <v>4.8173055960047604</v>
      </c>
      <c r="D45" s="7">
        <v>9</v>
      </c>
      <c r="E45" s="7" t="s">
        <v>60</v>
      </c>
      <c r="F45" s="7" t="s">
        <v>47</v>
      </c>
      <c r="G45" s="7">
        <v>5</v>
      </c>
      <c r="H45" s="7">
        <v>4.6203281913014971</v>
      </c>
      <c r="I45" s="7">
        <v>5.6777251184834103</v>
      </c>
      <c r="J45" s="7">
        <v>3.2841258</v>
      </c>
      <c r="K45" s="10">
        <v>3.5</v>
      </c>
      <c r="L45" s="10">
        <f t="shared" si="5"/>
        <v>1.1203281913014971</v>
      </c>
      <c r="M45" s="10" t="str">
        <f t="shared" si="6"/>
        <v>Over</v>
      </c>
      <c r="N45" s="10">
        <f t="shared" si="7"/>
        <v>1.5</v>
      </c>
      <c r="O45" s="10">
        <v>1</v>
      </c>
      <c r="P45" s="11">
        <f t="shared" si="8"/>
        <v>0.66666666666666663</v>
      </c>
      <c r="Q45" s="10">
        <f t="shared" si="9"/>
        <v>2.5</v>
      </c>
      <c r="R45" s="10">
        <f t="shared" si="10"/>
        <v>2</v>
      </c>
      <c r="S45" s="10">
        <f t="shared" si="11"/>
        <v>2</v>
      </c>
      <c r="T45" s="10">
        <f t="shared" si="12"/>
        <v>2</v>
      </c>
      <c r="U45" s="10">
        <f t="shared" si="13"/>
        <v>8.5</v>
      </c>
      <c r="V45" s="10">
        <v>4</v>
      </c>
      <c r="Y45"/>
      <c r="AC45" s="6"/>
    </row>
    <row r="46" spans="1:29" ht="15" thickBot="1" x14ac:dyDescent="0.35">
      <c r="A46" t="str">
        <f t="shared" si="14"/>
        <v>Cristian Javier</v>
      </c>
      <c r="B46" s="5">
        <f>Neural!B11</f>
        <v>5.0999591974468803</v>
      </c>
      <c r="D46" s="7">
        <v>10</v>
      </c>
      <c r="E46" s="7" t="s">
        <v>61</v>
      </c>
      <c r="F46" s="7" t="s">
        <v>35</v>
      </c>
      <c r="G46" s="7">
        <v>4.84</v>
      </c>
      <c r="H46" s="7">
        <v>5.0466646216615452</v>
      </c>
      <c r="I46" s="7">
        <v>5.56</v>
      </c>
      <c r="J46" s="7">
        <v>4.80238395037712</v>
      </c>
      <c r="K46" s="10">
        <v>4.5</v>
      </c>
      <c r="L46" s="10">
        <f t="shared" si="5"/>
        <v>0.54666462166154517</v>
      </c>
      <c r="M46" s="10" t="str">
        <f t="shared" si="6"/>
        <v>Over</v>
      </c>
      <c r="N46" s="10">
        <f t="shared" si="7"/>
        <v>0.33999999999999986</v>
      </c>
      <c r="O46" s="10">
        <v>0.4</v>
      </c>
      <c r="P46" s="11">
        <f t="shared" si="8"/>
        <v>1</v>
      </c>
      <c r="Q46" s="10">
        <f t="shared" si="9"/>
        <v>1.5</v>
      </c>
      <c r="R46" s="10">
        <f t="shared" si="10"/>
        <v>3</v>
      </c>
      <c r="S46" s="10">
        <f t="shared" si="11"/>
        <v>2</v>
      </c>
      <c r="T46" s="10">
        <f t="shared" si="12"/>
        <v>0</v>
      </c>
      <c r="U46" s="10">
        <f t="shared" si="13"/>
        <v>6.5</v>
      </c>
      <c r="V46" s="10">
        <v>8</v>
      </c>
      <c r="Y46"/>
      <c r="AC46" s="6"/>
    </row>
    <row r="47" spans="1:29" ht="15" thickBot="1" x14ac:dyDescent="0.35">
      <c r="A47" t="str">
        <f t="shared" si="14"/>
        <v>Brent Suter</v>
      </c>
      <c r="B47" s="5">
        <f>Neural!B12</f>
        <v>4.8930041320235</v>
      </c>
      <c r="D47" s="7">
        <v>11</v>
      </c>
      <c r="E47" s="7" t="s">
        <v>62</v>
      </c>
      <c r="F47" s="7" t="s">
        <v>34</v>
      </c>
      <c r="G47" s="7">
        <v>5.2589616402116404</v>
      </c>
      <c r="H47" s="7">
        <v>5.440657612550087</v>
      </c>
      <c r="I47" s="7">
        <v>6.6137089626632601</v>
      </c>
      <c r="J47" s="7">
        <v>4.7588085372082096</v>
      </c>
      <c r="K47" s="7" t="s">
        <v>51</v>
      </c>
      <c r="L47" s="7" t="e">
        <f t="shared" si="5"/>
        <v>#VALUE!</v>
      </c>
      <c r="M47" s="7" t="e">
        <f t="shared" si="6"/>
        <v>#VALUE!</v>
      </c>
      <c r="N47" s="7" t="e">
        <f t="shared" si="7"/>
        <v>#VALUE!</v>
      </c>
      <c r="O47" s="7"/>
      <c r="P47" s="9" t="e">
        <f t="shared" si="8"/>
        <v>#VALUE!</v>
      </c>
      <c r="Q47" s="7" t="e">
        <f t="shared" si="9"/>
        <v>#VALUE!</v>
      </c>
      <c r="R47" s="7" t="e">
        <f t="shared" si="10"/>
        <v>#VALUE!</v>
      </c>
      <c r="S47" s="7" t="e">
        <f t="shared" si="11"/>
        <v>#VALUE!</v>
      </c>
      <c r="T47" s="7" t="e">
        <f t="shared" si="12"/>
        <v>#VALUE!</v>
      </c>
      <c r="U47" s="7" t="e">
        <f t="shared" si="13"/>
        <v>#VALUE!</v>
      </c>
      <c r="V47" s="7">
        <v>0</v>
      </c>
      <c r="Y47"/>
      <c r="AC47" s="6"/>
    </row>
    <row r="48" spans="1:29" ht="15" thickBot="1" x14ac:dyDescent="0.35">
      <c r="A48" t="str">
        <f t="shared" si="14"/>
        <v>Tyler Glasnow</v>
      </c>
      <c r="B48" s="5">
        <f>Neural!B13</f>
        <v>6.2488183627927603</v>
      </c>
      <c r="D48" s="7">
        <v>12</v>
      </c>
      <c r="E48" s="7" t="s">
        <v>63</v>
      </c>
      <c r="F48" s="7" t="s">
        <v>48</v>
      </c>
      <c r="G48" s="7">
        <v>6.333333333333333</v>
      </c>
      <c r="H48" s="7">
        <v>6.2725141710534809</v>
      </c>
      <c r="I48" s="7">
        <v>8.5638559999999995</v>
      </c>
      <c r="J48" s="7">
        <v>5.2280551857447097</v>
      </c>
      <c r="K48" s="10">
        <v>8.5</v>
      </c>
      <c r="L48" s="10">
        <f t="shared" si="5"/>
        <v>-2.2274858289465191</v>
      </c>
      <c r="M48" s="10" t="str">
        <f t="shared" si="6"/>
        <v>Under</v>
      </c>
      <c r="N48" s="10">
        <f t="shared" si="7"/>
        <v>-2.166666666666667</v>
      </c>
      <c r="O48" s="10">
        <v>0.55555555555555558</v>
      </c>
      <c r="P48" s="11">
        <f t="shared" si="8"/>
        <v>0.66666666666666663</v>
      </c>
      <c r="Q48" s="10">
        <f t="shared" si="9"/>
        <v>3</v>
      </c>
      <c r="R48" s="10">
        <f t="shared" si="10"/>
        <v>2</v>
      </c>
      <c r="S48" s="10">
        <f t="shared" si="11"/>
        <v>2</v>
      </c>
      <c r="T48" s="10">
        <f t="shared" si="12"/>
        <v>0</v>
      </c>
      <c r="U48" s="10">
        <f t="shared" si="13"/>
        <v>7</v>
      </c>
      <c r="V48" s="10">
        <v>8</v>
      </c>
      <c r="Y48"/>
      <c r="AC48" s="6"/>
    </row>
    <row r="49" spans="1:29" ht="15" thickBot="1" x14ac:dyDescent="0.35">
      <c r="A49">
        <f t="shared" si="14"/>
        <v>0</v>
      </c>
      <c r="B49" s="5">
        <f>Neural!B14</f>
        <v>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9"/>
      <c r="Q49" s="7"/>
      <c r="R49" s="7"/>
      <c r="S49" s="7"/>
      <c r="T49" s="7"/>
      <c r="U49" s="7"/>
      <c r="V49" s="7"/>
      <c r="Y49"/>
      <c r="AC49" s="6"/>
    </row>
    <row r="50" spans="1:29" ht="15" thickBot="1" x14ac:dyDescent="0.35">
      <c r="A50">
        <f t="shared" si="14"/>
        <v>0</v>
      </c>
      <c r="B50" s="5">
        <f>Neural!B15</f>
        <v>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9"/>
      <c r="Q50" s="7"/>
      <c r="R50" s="7"/>
      <c r="S50" s="7"/>
      <c r="T50" s="7"/>
      <c r="U50" s="7"/>
      <c r="V50" s="7"/>
      <c r="Y50"/>
      <c r="AC50" s="6"/>
    </row>
    <row r="51" spans="1:29" ht="15" thickBot="1" x14ac:dyDescent="0.35">
      <c r="A51">
        <f t="shared" si="14"/>
        <v>0</v>
      </c>
      <c r="B51" s="5">
        <f>Neural!B16</f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9"/>
      <c r="Q51" s="7"/>
      <c r="R51" s="7"/>
      <c r="S51" s="7"/>
      <c r="T51" s="7"/>
      <c r="U51" s="7"/>
      <c r="V51" s="7"/>
      <c r="Y51"/>
      <c r="AC51" s="6"/>
    </row>
    <row r="52" spans="1:29" ht="15" thickBot="1" x14ac:dyDescent="0.35">
      <c r="A52">
        <f t="shared" si="14"/>
        <v>0</v>
      </c>
      <c r="B52" s="5">
        <f>Neural!B17</f>
        <v>0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9"/>
      <c r="Q52" s="7"/>
      <c r="R52" s="7"/>
      <c r="S52" s="7"/>
      <c r="T52" s="7"/>
      <c r="U52" s="7"/>
      <c r="V52" s="7"/>
      <c r="Y52"/>
      <c r="AC52" s="6"/>
    </row>
    <row r="53" spans="1:29" ht="15" thickBot="1" x14ac:dyDescent="0.35">
      <c r="A53">
        <f t="shared" si="14"/>
        <v>0</v>
      </c>
      <c r="B53" s="5">
        <f>Neural!B18</f>
        <v>0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9"/>
      <c r="Q53" s="7"/>
      <c r="R53" s="7"/>
      <c r="S53" s="7"/>
      <c r="T53" s="7"/>
      <c r="U53" s="7"/>
      <c r="V53" s="7"/>
      <c r="Y53"/>
      <c r="AC53" s="6"/>
    </row>
    <row r="54" spans="1:29" ht="15" thickBot="1" x14ac:dyDescent="0.35">
      <c r="A54">
        <f t="shared" si="14"/>
        <v>0</v>
      </c>
      <c r="B54" s="5">
        <f>Neural!B19</f>
        <v>0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9"/>
      <c r="Q54" s="7"/>
      <c r="R54" s="7"/>
      <c r="S54" s="7"/>
      <c r="T54" s="7"/>
      <c r="U54" s="7"/>
      <c r="V54" s="7"/>
      <c r="Y54"/>
      <c r="AC54" s="6"/>
    </row>
    <row r="55" spans="1:29" ht="15" thickBot="1" x14ac:dyDescent="0.35">
      <c r="A55">
        <f t="shared" si="14"/>
        <v>0</v>
      </c>
      <c r="B55" s="5">
        <f>Neural!B20</f>
        <v>0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9"/>
      <c r="Q55" s="7"/>
      <c r="R55" s="7"/>
      <c r="S55" s="7"/>
      <c r="T55" s="7"/>
      <c r="U55" s="7"/>
      <c r="V55" s="7"/>
      <c r="Y55"/>
      <c r="AC55" s="6"/>
    </row>
    <row r="56" spans="1:29" ht="15" thickBot="1" x14ac:dyDescent="0.35">
      <c r="A56">
        <f t="shared" si="14"/>
        <v>0</v>
      </c>
      <c r="B56" s="5">
        <f>Neural!B21</f>
        <v>0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9"/>
      <c r="Q56" s="7"/>
      <c r="R56" s="7"/>
      <c r="S56" s="7"/>
      <c r="T56" s="7"/>
      <c r="U56" s="7"/>
      <c r="V56" s="7"/>
      <c r="Y56"/>
      <c r="AC56" s="6"/>
    </row>
    <row r="57" spans="1:29" ht="15" thickBot="1" x14ac:dyDescent="0.35">
      <c r="A57">
        <f t="shared" si="14"/>
        <v>0</v>
      </c>
      <c r="B57" s="5">
        <f>Neural!B22</f>
        <v>0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9"/>
      <c r="Q57" s="7"/>
      <c r="R57" s="7"/>
      <c r="S57" s="7"/>
      <c r="T57" s="7"/>
      <c r="U57" s="7"/>
      <c r="V57" s="7"/>
      <c r="Y57"/>
      <c r="AC57" s="6"/>
    </row>
    <row r="58" spans="1:29" ht="15" thickBot="1" x14ac:dyDescent="0.35">
      <c r="A58">
        <f t="shared" si="14"/>
        <v>0</v>
      </c>
      <c r="B58" s="5">
        <f>Neural!B23</f>
        <v>0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9"/>
      <c r="Q58" s="7"/>
      <c r="R58" s="7"/>
      <c r="S58" s="7"/>
      <c r="T58" s="7"/>
      <c r="U58" s="7"/>
      <c r="V58" s="7"/>
      <c r="Y58"/>
      <c r="AC58" s="6"/>
    </row>
    <row r="59" spans="1:29" ht="15" thickBot="1" x14ac:dyDescent="0.35">
      <c r="A59">
        <f t="shared" si="14"/>
        <v>0</v>
      </c>
      <c r="B59" s="5">
        <f>Neural!B24</f>
        <v>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9"/>
      <c r="Q59" s="7"/>
      <c r="R59" s="7"/>
      <c r="S59" s="7"/>
      <c r="T59" s="7"/>
      <c r="U59" s="7"/>
      <c r="V59" s="7"/>
      <c r="Y59"/>
      <c r="AC59" s="6"/>
    </row>
    <row r="60" spans="1:29" ht="15" thickBot="1" x14ac:dyDescent="0.35">
      <c r="A60">
        <f t="shared" si="14"/>
        <v>0</v>
      </c>
      <c r="B60" s="5">
        <f>Neural!B25</f>
        <v>0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9"/>
      <c r="Q60" s="7"/>
      <c r="R60" s="7"/>
      <c r="S60" s="7"/>
      <c r="T60" s="7"/>
      <c r="U60" s="7"/>
      <c r="V60" s="7"/>
      <c r="Y60"/>
      <c r="AC60" s="6"/>
    </row>
    <row r="61" spans="1:29" ht="15" thickBot="1" x14ac:dyDescent="0.35">
      <c r="A61">
        <f t="shared" si="14"/>
        <v>0</v>
      </c>
      <c r="B61" s="5">
        <f>Neural!B26</f>
        <v>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9"/>
      <c r="Q61" s="7"/>
      <c r="R61" s="7"/>
      <c r="S61" s="7"/>
      <c r="T61" s="7"/>
      <c r="U61" s="7"/>
      <c r="V61" s="7"/>
      <c r="Y61"/>
      <c r="AC61" s="6"/>
    </row>
    <row r="62" spans="1:29" ht="15" thickBot="1" x14ac:dyDescent="0.35">
      <c r="A62">
        <f t="shared" si="14"/>
        <v>0</v>
      </c>
      <c r="B62" s="5">
        <f>Neural!B27</f>
        <v>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9"/>
      <c r="Q62" s="7"/>
      <c r="R62" s="7"/>
      <c r="S62" s="7"/>
      <c r="T62" s="7"/>
      <c r="U62" s="7"/>
      <c r="V62" s="7"/>
      <c r="Y62"/>
      <c r="AC62" s="6"/>
    </row>
    <row r="63" spans="1:29" ht="15" thickBot="1" x14ac:dyDescent="0.35">
      <c r="A63">
        <f t="shared" si="14"/>
        <v>0</v>
      </c>
      <c r="B63" s="5">
        <f>Neural!B28</f>
        <v>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9"/>
      <c r="Q63" s="7"/>
      <c r="R63" s="7"/>
      <c r="S63" s="7"/>
      <c r="T63" s="7"/>
      <c r="U63" s="7"/>
      <c r="V63" s="7"/>
      <c r="Y63"/>
      <c r="AC63" s="6"/>
    </row>
    <row r="64" spans="1:29" ht="15" thickBot="1" x14ac:dyDescent="0.35">
      <c r="A64">
        <f t="shared" si="14"/>
        <v>0</v>
      </c>
      <c r="B64" s="5">
        <f>Neural!B29</f>
        <v>0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9"/>
      <c r="Q64" s="7"/>
      <c r="R64" s="7"/>
      <c r="S64" s="7"/>
      <c r="T64" s="7"/>
      <c r="U64" s="7"/>
      <c r="V64" s="7"/>
      <c r="Y64"/>
      <c r="AC64" s="6"/>
    </row>
    <row r="65" spans="1:29" ht="15" thickBot="1" x14ac:dyDescent="0.35">
      <c r="A65">
        <f t="shared" si="14"/>
        <v>0</v>
      </c>
      <c r="B65" s="5">
        <f>Neural!B30</f>
        <v>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9"/>
      <c r="Q65" s="7"/>
      <c r="R65" s="7"/>
      <c r="S65" s="7"/>
      <c r="T65" s="7"/>
      <c r="U65" s="7"/>
      <c r="V65" s="7"/>
      <c r="Y65"/>
      <c r="AC65" s="6"/>
    </row>
    <row r="66" spans="1:29" ht="15" thickBot="1" x14ac:dyDescent="0.35">
      <c r="A66">
        <f t="shared" si="14"/>
        <v>0</v>
      </c>
      <c r="B66" s="5">
        <f>Neural!B31</f>
        <v>0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9"/>
      <c r="Q66" s="7"/>
      <c r="R66" s="7"/>
      <c r="S66" s="7"/>
      <c r="T66" s="7"/>
      <c r="U66" s="7"/>
      <c r="V66" s="7"/>
      <c r="Y66"/>
      <c r="AC66" s="6"/>
    </row>
    <row r="67" spans="1:29" ht="15" thickBot="1" x14ac:dyDescent="0.35">
      <c r="A67">
        <f t="shared" si="14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9"/>
      <c r="Q67" s="7"/>
      <c r="R67" s="7"/>
      <c r="S67" s="7"/>
      <c r="T67" s="7"/>
      <c r="U67" s="7"/>
      <c r="V67" s="7"/>
      <c r="Y67"/>
      <c r="AC67" s="6"/>
    </row>
    <row r="68" spans="1:29" ht="15" thickBot="1" x14ac:dyDescent="0.35">
      <c r="A68">
        <f t="shared" si="14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9"/>
      <c r="Q68" s="7"/>
      <c r="R68" s="7"/>
      <c r="S68" s="7"/>
      <c r="T68" s="7"/>
      <c r="U68" s="7"/>
      <c r="V68" s="7"/>
      <c r="Y68"/>
      <c r="AC68" s="6"/>
    </row>
    <row r="69" spans="1:29" ht="15" thickBot="1" x14ac:dyDescent="0.35">
      <c r="A69">
        <f t="shared" si="14"/>
        <v>0</v>
      </c>
      <c r="B69" s="5">
        <f>Neural!B34</f>
        <v>0</v>
      </c>
    </row>
    <row r="70" spans="1:29" ht="15" thickBot="1" x14ac:dyDescent="0.35">
      <c r="A70">
        <f t="shared" si="14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48">
    <sortCondition ref="D37:D4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1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4.8750602316887397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152</v>
      </c>
      <c r="B3" s="1">
        <v>5.1041405345948103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151</v>
      </c>
      <c r="B4" s="1">
        <v>4.8333100673952796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145</v>
      </c>
      <c r="B5" s="1">
        <v>5.1385878304282198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130</v>
      </c>
      <c r="B6" s="1">
        <v>4.9696767901009196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121</v>
      </c>
      <c r="B7" s="1">
        <v>4.7509565396657196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150</v>
      </c>
      <c r="B8" s="1">
        <v>5.0758043593236897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143</v>
      </c>
      <c r="B9" s="1">
        <v>4.6122443390676997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122</v>
      </c>
      <c r="B10" s="1">
        <v>4.8694444385935496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129</v>
      </c>
      <c r="B11" s="1">
        <v>4.80238395037712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510</v>
      </c>
      <c r="B12" s="1">
        <v>4.9188477262403101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148</v>
      </c>
      <c r="B13" s="1">
        <v>5.2280551857447097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F15" s="1">
        <v>14</v>
      </c>
      <c r="G15" s="1">
        <v>115.862926536484</v>
      </c>
      <c r="H15" s="1">
        <v>113.24196046228499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1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153</v>
      </c>
      <c r="B2" s="1">
        <v>4.8072359932802096</v>
      </c>
    </row>
    <row r="3" spans="1:2" ht="15" thickBot="1" x14ac:dyDescent="0.35">
      <c r="A3" s="1">
        <v>152</v>
      </c>
      <c r="B3" s="1">
        <v>6.0659631955545903</v>
      </c>
    </row>
    <row r="4" spans="1:2" ht="15" thickBot="1" x14ac:dyDescent="0.35">
      <c r="A4" s="1">
        <v>151</v>
      </c>
      <c r="B4" s="1">
        <v>4.4434932930891202</v>
      </c>
    </row>
    <row r="5" spans="1:2" ht="15" thickBot="1" x14ac:dyDescent="0.35">
      <c r="A5" s="1">
        <v>145</v>
      </c>
      <c r="B5" s="1">
        <v>5.5632704780581497</v>
      </c>
    </row>
    <row r="6" spans="1:2" ht="15" thickBot="1" x14ac:dyDescent="0.35">
      <c r="A6" s="1">
        <v>130</v>
      </c>
      <c r="B6" s="1">
        <v>5.1379203784619296</v>
      </c>
    </row>
    <row r="7" spans="1:2" ht="15" thickBot="1" x14ac:dyDescent="0.35">
      <c r="A7" s="1">
        <v>121</v>
      </c>
      <c r="B7" s="1">
        <v>5.8133111339633396</v>
      </c>
    </row>
    <row r="8" spans="1:2" ht="15" thickBot="1" x14ac:dyDescent="0.35">
      <c r="A8" s="1">
        <v>150</v>
      </c>
      <c r="B8" s="1">
        <v>6.7294370982578497</v>
      </c>
    </row>
    <row r="9" spans="1:2" ht="15" thickBot="1" x14ac:dyDescent="0.35">
      <c r="A9" s="1">
        <v>143</v>
      </c>
      <c r="B9" s="1">
        <v>4.2610976861737404</v>
      </c>
    </row>
    <row r="10" spans="1:2" ht="15" thickBot="1" x14ac:dyDescent="0.35">
      <c r="A10" s="1">
        <v>122</v>
      </c>
      <c r="B10" s="1">
        <v>3.79973430711278</v>
      </c>
    </row>
    <row r="11" spans="1:2" ht="15" thickBot="1" x14ac:dyDescent="0.35">
      <c r="A11" s="1">
        <v>129</v>
      </c>
      <c r="B11" s="1">
        <v>4.9428151810904604</v>
      </c>
    </row>
    <row r="12" spans="1:2" ht="15" thickBot="1" x14ac:dyDescent="0.35">
      <c r="A12" s="1">
        <v>510</v>
      </c>
      <c r="B12" s="1">
        <v>6.6137089626632601</v>
      </c>
    </row>
    <row r="13" spans="1:2" ht="15" thickBot="1" x14ac:dyDescent="0.35">
      <c r="A13" s="1">
        <v>148</v>
      </c>
      <c r="B13" s="1">
        <v>6.4566058951576499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4" sqref="R4:R12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57</v>
      </c>
      <c r="B2" t="s">
        <v>44</v>
      </c>
      <c r="C2">
        <v>3.5</v>
      </c>
      <c r="D2">
        <v>125</v>
      </c>
      <c r="E2">
        <v>-160</v>
      </c>
      <c r="F2">
        <v>3.5</v>
      </c>
      <c r="G2">
        <v>124</v>
      </c>
      <c r="H2">
        <v>-158</v>
      </c>
      <c r="I2">
        <v>3.5</v>
      </c>
      <c r="J2">
        <v>115</v>
      </c>
      <c r="K2">
        <v>-155</v>
      </c>
      <c r="L2">
        <v>4.5</v>
      </c>
      <c r="M2">
        <v>120</v>
      </c>
      <c r="N2">
        <v>148</v>
      </c>
      <c r="R2" s="7">
        <f t="shared" ref="R2:R33" si="0">MIN(C2,F2,I2,L2,O2)</f>
        <v>3.5</v>
      </c>
    </row>
    <row r="3" spans="1:18" x14ac:dyDescent="0.3">
      <c r="A3" t="s">
        <v>59</v>
      </c>
      <c r="B3" t="s">
        <v>45</v>
      </c>
      <c r="C3">
        <v>5.5</v>
      </c>
      <c r="D3">
        <v>120</v>
      </c>
      <c r="E3">
        <v>-150</v>
      </c>
      <c r="F3">
        <v>5.5</v>
      </c>
      <c r="G3">
        <v>112</v>
      </c>
      <c r="H3">
        <v>-144</v>
      </c>
      <c r="I3">
        <v>5.5</v>
      </c>
      <c r="J3">
        <v>120</v>
      </c>
      <c r="K3">
        <v>-155</v>
      </c>
      <c r="L3">
        <v>5.5</v>
      </c>
      <c r="M3">
        <v>107</v>
      </c>
      <c r="N3">
        <v>-141</v>
      </c>
      <c r="R3" s="7">
        <f t="shared" si="0"/>
        <v>5.5</v>
      </c>
    </row>
    <row r="4" spans="1:18" x14ac:dyDescent="0.3">
      <c r="A4" t="s">
        <v>61</v>
      </c>
      <c r="B4" t="s">
        <v>35</v>
      </c>
      <c r="C4">
        <v>5.5</v>
      </c>
      <c r="D4">
        <v>-175</v>
      </c>
      <c r="E4">
        <v>135</v>
      </c>
      <c r="F4">
        <v>4.5</v>
      </c>
      <c r="G4">
        <v>118</v>
      </c>
      <c r="H4">
        <v>-150</v>
      </c>
      <c r="I4">
        <v>5.5</v>
      </c>
      <c r="J4">
        <v>-160</v>
      </c>
      <c r="K4">
        <v>125</v>
      </c>
      <c r="L4">
        <v>5.5</v>
      </c>
      <c r="M4">
        <v>130</v>
      </c>
      <c r="N4">
        <v>118</v>
      </c>
      <c r="R4" s="7">
        <f t="shared" si="0"/>
        <v>4.5</v>
      </c>
    </row>
    <row r="5" spans="1:18" x14ac:dyDescent="0.3">
      <c r="A5" t="s">
        <v>63</v>
      </c>
      <c r="B5" t="s">
        <v>48</v>
      </c>
      <c r="C5">
        <v>8.5</v>
      </c>
      <c r="D5">
        <v>-115</v>
      </c>
      <c r="E5">
        <v>-110</v>
      </c>
      <c r="F5">
        <v>8.5</v>
      </c>
      <c r="G5">
        <v>-122</v>
      </c>
      <c r="H5">
        <v>-104</v>
      </c>
      <c r="I5">
        <v>8.5</v>
      </c>
      <c r="J5">
        <v>-115</v>
      </c>
      <c r="K5">
        <v>-110</v>
      </c>
      <c r="L5">
        <v>8.5</v>
      </c>
      <c r="M5">
        <v>-134</v>
      </c>
      <c r="N5">
        <v>100</v>
      </c>
      <c r="R5" s="7">
        <f t="shared" si="0"/>
        <v>8.5</v>
      </c>
    </row>
    <row r="6" spans="1:18" x14ac:dyDescent="0.3">
      <c r="A6" t="s">
        <v>53</v>
      </c>
      <c r="B6" t="s">
        <v>14</v>
      </c>
      <c r="C6">
        <v>6.5</v>
      </c>
      <c r="D6" t="s">
        <v>33</v>
      </c>
      <c r="E6" t="s">
        <v>33</v>
      </c>
      <c r="F6">
        <v>5.5</v>
      </c>
      <c r="G6" t="s">
        <v>33</v>
      </c>
      <c r="H6" t="s">
        <v>33</v>
      </c>
      <c r="I6">
        <v>6.5</v>
      </c>
      <c r="J6" t="s">
        <v>33</v>
      </c>
      <c r="K6" t="s">
        <v>33</v>
      </c>
      <c r="L6">
        <v>4.5</v>
      </c>
      <c r="M6" t="s">
        <v>33</v>
      </c>
      <c r="N6" t="s">
        <v>33</v>
      </c>
      <c r="R6" s="7">
        <f t="shared" si="0"/>
        <v>4.5</v>
      </c>
    </row>
    <row r="7" spans="1:18" x14ac:dyDescent="0.3">
      <c r="A7" t="s">
        <v>54</v>
      </c>
      <c r="B7" t="s">
        <v>42</v>
      </c>
      <c r="C7">
        <v>4.5</v>
      </c>
      <c r="D7">
        <v>-160</v>
      </c>
      <c r="E7">
        <v>125</v>
      </c>
      <c r="F7">
        <v>4.5</v>
      </c>
      <c r="G7">
        <v>-162</v>
      </c>
      <c r="H7">
        <v>126</v>
      </c>
      <c r="I7">
        <v>4.5</v>
      </c>
      <c r="J7">
        <v>-150</v>
      </c>
      <c r="K7">
        <v>115</v>
      </c>
      <c r="L7">
        <v>4.5</v>
      </c>
      <c r="M7">
        <v>130</v>
      </c>
      <c r="N7">
        <v>132</v>
      </c>
      <c r="R7" s="7">
        <f>MIN(C7,F7,I7,L7,O7)</f>
        <v>4.5</v>
      </c>
    </row>
    <row r="8" spans="1:18" x14ac:dyDescent="0.3">
      <c r="A8" t="s">
        <v>52</v>
      </c>
      <c r="B8" t="s">
        <v>50</v>
      </c>
      <c r="C8">
        <v>5.5</v>
      </c>
      <c r="D8" t="s">
        <v>33</v>
      </c>
      <c r="E8" t="s">
        <v>33</v>
      </c>
      <c r="F8">
        <v>5.5</v>
      </c>
      <c r="G8" t="s">
        <v>33</v>
      </c>
      <c r="H8" t="s">
        <v>33</v>
      </c>
      <c r="I8">
        <v>5.5</v>
      </c>
      <c r="J8" t="s">
        <v>33</v>
      </c>
      <c r="K8" t="s">
        <v>33</v>
      </c>
      <c r="L8">
        <v>4.5</v>
      </c>
      <c r="M8" t="s">
        <v>33</v>
      </c>
      <c r="N8" t="s">
        <v>33</v>
      </c>
      <c r="R8" s="7">
        <f t="shared" si="0"/>
        <v>4.5</v>
      </c>
    </row>
    <row r="9" spans="1:18" x14ac:dyDescent="0.3">
      <c r="A9" t="s">
        <v>60</v>
      </c>
      <c r="B9" t="s">
        <v>47</v>
      </c>
      <c r="C9">
        <v>3.5</v>
      </c>
      <c r="D9">
        <v>110</v>
      </c>
      <c r="E9">
        <v>-140</v>
      </c>
      <c r="F9">
        <v>3.5</v>
      </c>
      <c r="G9">
        <v>-104</v>
      </c>
      <c r="H9">
        <v>-122</v>
      </c>
      <c r="I9">
        <v>3.5</v>
      </c>
      <c r="J9">
        <v>105</v>
      </c>
      <c r="K9">
        <v>-140</v>
      </c>
      <c r="L9">
        <v>3.5</v>
      </c>
      <c r="M9">
        <v>102</v>
      </c>
      <c r="N9">
        <v>-136</v>
      </c>
      <c r="R9" s="7">
        <f t="shared" si="0"/>
        <v>3.5</v>
      </c>
    </row>
    <row r="10" spans="1:18" x14ac:dyDescent="0.3">
      <c r="A10" t="s">
        <v>55</v>
      </c>
      <c r="B10" t="s">
        <v>41</v>
      </c>
      <c r="C10">
        <v>4.5</v>
      </c>
      <c r="D10">
        <v>-130</v>
      </c>
      <c r="E10">
        <v>100</v>
      </c>
      <c r="F10">
        <v>4.5</v>
      </c>
      <c r="G10">
        <v>-128</v>
      </c>
      <c r="H10">
        <v>100</v>
      </c>
      <c r="I10">
        <v>4.5</v>
      </c>
      <c r="J10">
        <v>-130</v>
      </c>
      <c r="K10">
        <v>100</v>
      </c>
      <c r="L10">
        <v>4.5</v>
      </c>
      <c r="M10">
        <v>-125</v>
      </c>
      <c r="N10">
        <v>-106</v>
      </c>
      <c r="R10" s="7">
        <f t="shared" si="0"/>
        <v>4.5</v>
      </c>
    </row>
    <row r="11" spans="1:18" x14ac:dyDescent="0.3">
      <c r="A11" t="s">
        <v>58</v>
      </c>
      <c r="B11" t="s">
        <v>46</v>
      </c>
      <c r="C11">
        <v>6.5</v>
      </c>
      <c r="D11">
        <v>-155</v>
      </c>
      <c r="E11">
        <v>120</v>
      </c>
      <c r="F11">
        <v>5.5</v>
      </c>
      <c r="G11">
        <v>128</v>
      </c>
      <c r="H11">
        <v>-164</v>
      </c>
      <c r="I11">
        <v>6.5</v>
      </c>
      <c r="J11">
        <v>-175</v>
      </c>
      <c r="K11">
        <v>130</v>
      </c>
      <c r="L11">
        <v>6.5</v>
      </c>
      <c r="M11">
        <v>118</v>
      </c>
      <c r="N11">
        <v>128</v>
      </c>
      <c r="R11" s="7">
        <f t="shared" si="0"/>
        <v>5.5</v>
      </c>
    </row>
    <row r="12" spans="1:18" x14ac:dyDescent="0.3">
      <c r="A12" t="s">
        <v>56</v>
      </c>
      <c r="B12" t="s">
        <v>49</v>
      </c>
      <c r="C12">
        <v>4.5</v>
      </c>
      <c r="D12">
        <v>140</v>
      </c>
      <c r="E12">
        <v>-175</v>
      </c>
      <c r="F12">
        <v>4.5</v>
      </c>
      <c r="G12">
        <v>124</v>
      </c>
      <c r="H12">
        <v>-158</v>
      </c>
      <c r="I12">
        <v>4.5</v>
      </c>
      <c r="J12">
        <v>125</v>
      </c>
      <c r="K12">
        <v>-165</v>
      </c>
      <c r="L12">
        <v>5.5</v>
      </c>
      <c r="M12">
        <v>128</v>
      </c>
      <c r="N12">
        <v>125</v>
      </c>
      <c r="R12" s="7">
        <f t="shared" si="0"/>
        <v>4.5</v>
      </c>
    </row>
    <row r="13" spans="1:18" x14ac:dyDescent="0.3">
      <c r="R13" s="7">
        <f t="shared" si="0"/>
        <v>0</v>
      </c>
    </row>
    <row r="14" spans="1:18" x14ac:dyDescent="0.3">
      <c r="R14" s="7">
        <f t="shared" si="0"/>
        <v>0</v>
      </c>
    </row>
    <row r="15" spans="1:18" x14ac:dyDescent="0.3">
      <c r="R15" s="7">
        <f t="shared" si="0"/>
        <v>0</v>
      </c>
    </row>
    <row r="16" spans="1:18" x14ac:dyDescent="0.3">
      <c r="R16" s="7">
        <f t="shared" si="0"/>
        <v>0</v>
      </c>
    </row>
    <row r="17" spans="18:18" x14ac:dyDescent="0.3">
      <c r="R17" s="7">
        <f t="shared" si="0"/>
        <v>0</v>
      </c>
    </row>
    <row r="18" spans="18:18" x14ac:dyDescent="0.3">
      <c r="R18" s="7">
        <f t="shared" si="0"/>
        <v>0</v>
      </c>
    </row>
    <row r="19" spans="18:18" x14ac:dyDescent="0.3">
      <c r="R19" s="7">
        <f t="shared" si="0"/>
        <v>0</v>
      </c>
    </row>
    <row r="20" spans="18:18" x14ac:dyDescent="0.3">
      <c r="R20" s="7">
        <f t="shared" si="0"/>
        <v>0</v>
      </c>
    </row>
    <row r="21" spans="18:18" x14ac:dyDescent="0.3">
      <c r="R21" s="7">
        <f t="shared" si="0"/>
        <v>0</v>
      </c>
    </row>
    <row r="22" spans="18:18" x14ac:dyDescent="0.3">
      <c r="R22" s="7">
        <f t="shared" si="0"/>
        <v>0</v>
      </c>
    </row>
    <row r="23" spans="18:18" x14ac:dyDescent="0.3">
      <c r="R23" s="7">
        <f t="shared" si="0"/>
        <v>0</v>
      </c>
    </row>
    <row r="24" spans="18:18" x14ac:dyDescent="0.3">
      <c r="R24" s="7">
        <f t="shared" si="0"/>
        <v>0</v>
      </c>
    </row>
    <row r="25" spans="18:18" x14ac:dyDescent="0.3">
      <c r="R25" s="7">
        <f t="shared" si="0"/>
        <v>0</v>
      </c>
    </row>
    <row r="26" spans="18:18" x14ac:dyDescent="0.3">
      <c r="R26" s="7">
        <f t="shared" si="0"/>
        <v>0</v>
      </c>
    </row>
    <row r="27" spans="18:18" x14ac:dyDescent="0.3">
      <c r="R27" s="7">
        <f t="shared" si="0"/>
        <v>0</v>
      </c>
    </row>
    <row r="28" spans="18:18" x14ac:dyDescent="0.3">
      <c r="R28" s="7">
        <f t="shared" si="0"/>
        <v>0</v>
      </c>
    </row>
    <row r="29" spans="18:18" x14ac:dyDescent="0.3">
      <c r="R29" s="7">
        <f t="shared" si="0"/>
        <v>0</v>
      </c>
    </row>
    <row r="30" spans="18:18" x14ac:dyDescent="0.3">
      <c r="R30" s="7">
        <f t="shared" si="0"/>
        <v>0</v>
      </c>
    </row>
    <row r="31" spans="18:18" x14ac:dyDescent="0.3">
      <c r="R31" s="7">
        <f t="shared" si="0"/>
        <v>0</v>
      </c>
    </row>
    <row r="32" spans="18:18" x14ac:dyDescent="0.3">
      <c r="R32" s="7">
        <f>MIN(C32,F32,I32,L32,O32)</f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R33">
    <sortCondition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1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153</v>
      </c>
      <c r="B2" s="1">
        <v>5.0199999999999996</v>
      </c>
      <c r="F2" s="1"/>
      <c r="G2" s="1"/>
      <c r="H2" s="1"/>
    </row>
    <row r="3" spans="1:8" ht="15" thickBot="1" x14ac:dyDescent="0.35">
      <c r="A3" s="1">
        <v>152</v>
      </c>
      <c r="B3" s="1">
        <v>6.19</v>
      </c>
      <c r="F3" s="1"/>
      <c r="G3" s="1"/>
      <c r="H3" s="1"/>
    </row>
    <row r="4" spans="1:8" ht="15" thickBot="1" x14ac:dyDescent="0.35">
      <c r="A4" s="1">
        <v>151</v>
      </c>
      <c r="B4" s="1">
        <v>4.1500000000000004</v>
      </c>
      <c r="F4" s="1"/>
      <c r="G4" s="1"/>
      <c r="H4" s="1"/>
    </row>
    <row r="5" spans="1:8" ht="15" thickBot="1" x14ac:dyDescent="0.35">
      <c r="A5" s="1">
        <v>145</v>
      </c>
      <c r="B5" s="1">
        <v>5.82</v>
      </c>
      <c r="F5" s="1"/>
      <c r="G5" s="1"/>
      <c r="H5" s="1"/>
    </row>
    <row r="6" spans="1:8" ht="15" thickBot="1" x14ac:dyDescent="0.35">
      <c r="A6" s="1">
        <v>130</v>
      </c>
      <c r="B6" s="1">
        <v>5.05</v>
      </c>
      <c r="F6" s="1"/>
      <c r="G6" s="1"/>
      <c r="H6" s="1"/>
    </row>
    <row r="7" spans="1:8" ht="15" thickBot="1" x14ac:dyDescent="0.35">
      <c r="A7" s="1">
        <v>121</v>
      </c>
      <c r="B7" s="1">
        <v>5.87</v>
      </c>
      <c r="F7" s="1"/>
      <c r="G7" s="1"/>
      <c r="H7" s="1"/>
    </row>
    <row r="8" spans="1:8" ht="15" thickBot="1" x14ac:dyDescent="0.35">
      <c r="A8" s="1">
        <v>150</v>
      </c>
      <c r="B8" s="1">
        <v>6.06</v>
      </c>
      <c r="F8" s="1"/>
      <c r="G8" s="1"/>
      <c r="H8" s="1"/>
    </row>
    <row r="9" spans="1:8" ht="15" thickBot="1" x14ac:dyDescent="0.35">
      <c r="A9" s="1">
        <v>143</v>
      </c>
      <c r="B9" s="1">
        <v>4.4400000000000004</v>
      </c>
      <c r="F9" s="1"/>
      <c r="G9" s="1"/>
      <c r="H9" s="1"/>
    </row>
    <row r="10" spans="1:8" ht="15" thickBot="1" x14ac:dyDescent="0.35">
      <c r="A10" s="1">
        <v>122</v>
      </c>
      <c r="B10" s="1">
        <v>4.3</v>
      </c>
      <c r="F10" s="1"/>
      <c r="G10" s="1"/>
      <c r="H10" s="1"/>
    </row>
    <row r="11" spans="1:8" ht="15" thickBot="1" x14ac:dyDescent="0.35">
      <c r="A11" s="1">
        <v>129</v>
      </c>
      <c r="B11" s="1">
        <v>5.56</v>
      </c>
      <c r="F11" s="1"/>
      <c r="G11" s="1"/>
      <c r="H11" s="1"/>
    </row>
    <row r="12" spans="1:8" ht="15" thickBot="1" x14ac:dyDescent="0.35">
      <c r="A12" s="1">
        <v>510</v>
      </c>
      <c r="B12" s="1">
        <v>6.51</v>
      </c>
      <c r="F12" s="1"/>
      <c r="G12" s="1"/>
      <c r="H12" s="1"/>
    </row>
    <row r="13" spans="1:8" ht="15" thickBot="1" x14ac:dyDescent="0.35">
      <c r="A13" s="1">
        <v>148</v>
      </c>
      <c r="B13" s="1">
        <v>5.5</v>
      </c>
      <c r="F13" s="1"/>
      <c r="G13" s="1"/>
      <c r="H13" s="1"/>
    </row>
    <row r="14" spans="1:8" ht="15" thickBot="1" x14ac:dyDescent="0.35">
      <c r="F14" s="1"/>
      <c r="G14" s="1"/>
      <c r="H14" s="1"/>
    </row>
    <row r="15" spans="1:8" ht="15" thickBot="1" x14ac:dyDescent="0.35">
      <c r="F15" s="1"/>
      <c r="G15" s="1"/>
      <c r="H15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13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153</v>
      </c>
      <c r="B2" s="1">
        <v>4.6491020553040201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152</v>
      </c>
      <c r="B3" s="1">
        <v>5.6396470846569597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151</v>
      </c>
      <c r="B4" s="1">
        <v>4.5317724527781298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145</v>
      </c>
      <c r="B5" s="1">
        <v>5.3079066050252601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130</v>
      </c>
      <c r="B6" s="1">
        <v>4.8441129958103204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121</v>
      </c>
      <c r="B7" s="1">
        <v>4.7282040496461502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150</v>
      </c>
      <c r="B8" s="1">
        <v>5.8467533578076401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143</v>
      </c>
      <c r="B9" s="1">
        <v>4.4407422048970604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122</v>
      </c>
      <c r="B10" s="1">
        <v>4.8173055960047604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129</v>
      </c>
      <c r="B11" s="1">
        <v>5.0999591974468803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510</v>
      </c>
      <c r="B12" s="1">
        <v>4.8930041320235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148</v>
      </c>
      <c r="B13" s="1">
        <v>6.2488183627927603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G15" s="1">
        <v>14</v>
      </c>
      <c r="H15" s="1">
        <v>116.885004066398</v>
      </c>
      <c r="I15" s="1">
        <v>114.290766828491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1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153</v>
      </c>
      <c r="B2" s="1">
        <v>4.6804179465934803</v>
      </c>
    </row>
    <row r="3" spans="1:2" ht="15" thickBot="1" x14ac:dyDescent="0.35">
      <c r="A3" s="1">
        <v>152</v>
      </c>
      <c r="B3" s="1">
        <v>5.5975275687832697</v>
      </c>
    </row>
    <row r="4" spans="1:2" ht="15" thickBot="1" x14ac:dyDescent="0.35">
      <c r="A4" s="1">
        <v>151</v>
      </c>
      <c r="B4" s="1">
        <v>4.6094109019866698</v>
      </c>
    </row>
    <row r="5" spans="1:2" ht="15" thickBot="1" x14ac:dyDescent="0.35">
      <c r="A5" s="1">
        <v>145</v>
      </c>
      <c r="B5" s="1">
        <v>5.1571249078389796</v>
      </c>
    </row>
    <row r="6" spans="1:2" ht="15" thickBot="1" x14ac:dyDescent="0.35">
      <c r="A6" s="1">
        <v>130</v>
      </c>
      <c r="B6" s="1">
        <v>4.9681677823530297</v>
      </c>
    </row>
    <row r="7" spans="1:2" ht="15" thickBot="1" x14ac:dyDescent="0.35">
      <c r="A7" s="1">
        <v>121</v>
      </c>
      <c r="B7" s="1">
        <v>4.7811578355683597</v>
      </c>
    </row>
    <row r="8" spans="1:2" ht="15" thickBot="1" x14ac:dyDescent="0.35">
      <c r="A8" s="1">
        <v>150</v>
      </c>
      <c r="B8" s="1">
        <v>5.8740231834438497</v>
      </c>
    </row>
    <row r="9" spans="1:2" ht="15" thickBot="1" x14ac:dyDescent="0.35">
      <c r="A9" s="1">
        <v>143</v>
      </c>
      <c r="B9" s="1">
        <v>4.5831888804021803</v>
      </c>
    </row>
    <row r="10" spans="1:2" ht="15" thickBot="1" x14ac:dyDescent="0.35">
      <c r="A10" s="1">
        <v>122</v>
      </c>
      <c r="B10" s="1">
        <v>5.0256193277841499</v>
      </c>
    </row>
    <row r="11" spans="1:2" ht="15" thickBot="1" x14ac:dyDescent="0.35">
      <c r="A11" s="1">
        <v>129</v>
      </c>
      <c r="B11" s="1">
        <v>5.0687269134842001</v>
      </c>
    </row>
    <row r="12" spans="1:2" ht="15" thickBot="1" x14ac:dyDescent="0.35">
      <c r="A12" s="1">
        <v>510</v>
      </c>
      <c r="B12" s="1">
        <v>5.0203516553471799</v>
      </c>
    </row>
    <row r="13" spans="1:2" ht="15" thickBot="1" x14ac:dyDescent="0.35">
      <c r="A13" s="1">
        <v>148</v>
      </c>
      <c r="B13" s="1">
        <v>6.2331433224015997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1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4.8860294117647003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152</v>
      </c>
      <c r="B3" s="1">
        <v>7.1331168831168803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151</v>
      </c>
      <c r="B4" s="1">
        <v>4.72265625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145</v>
      </c>
      <c r="B5" s="1">
        <v>6.1009174311926602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130</v>
      </c>
      <c r="B6" s="1">
        <v>5.0622950819672097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121</v>
      </c>
      <c r="B7" s="1">
        <v>5.7988338192419802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150</v>
      </c>
      <c r="B8" s="1">
        <v>6.9403973509933703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143</v>
      </c>
      <c r="B9" s="1">
        <v>4.2953367875647599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122</v>
      </c>
      <c r="B10" s="1">
        <v>5.6777251184834103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129</v>
      </c>
      <c r="B11" s="1">
        <v>4.8860294117647003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510</v>
      </c>
      <c r="B12" s="1">
        <v>4.8860294117647003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148</v>
      </c>
      <c r="B13" s="1">
        <v>5.8067226890756301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F15" s="1">
        <v>14</v>
      </c>
      <c r="G15" s="1">
        <v>121.169014084507</v>
      </c>
      <c r="H15" s="1">
        <v>112.259259259259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1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5.0166105999999999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152</v>
      </c>
      <c r="B3" s="1">
        <v>6.9080687000000003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151</v>
      </c>
      <c r="B4" s="1">
        <v>4.9658860000000002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145</v>
      </c>
      <c r="B5" s="1">
        <v>4.8444330000000004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130</v>
      </c>
      <c r="B6" s="1">
        <v>5.3183150000000001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121</v>
      </c>
      <c r="B7" s="1">
        <v>6.4482483999999998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150</v>
      </c>
      <c r="B8" s="1">
        <v>7.3588022999999998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143</v>
      </c>
      <c r="B9" s="1">
        <v>3.7119813000000002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122</v>
      </c>
      <c r="B10" s="1">
        <v>3.2841258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129</v>
      </c>
      <c r="B11" s="1">
        <v>4.938663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510</v>
      </c>
      <c r="B12" s="1">
        <v>6.3259340000000002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148</v>
      </c>
      <c r="B13" s="1">
        <v>8.5638559999999995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F14" s="1">
        <v>13</v>
      </c>
      <c r="G14" s="1">
        <v>122.23179</v>
      </c>
      <c r="H14" s="1">
        <v>119.553856</v>
      </c>
    </row>
    <row r="15" spans="1:8" ht="15" thickBot="1" x14ac:dyDescent="0.35">
      <c r="F15" s="1">
        <v>14</v>
      </c>
      <c r="G15" s="1">
        <v>115.990685</v>
      </c>
      <c r="H15" s="1">
        <v>112.705986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1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153</v>
      </c>
      <c r="B2" s="1">
        <v>4.5723406729238301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152</v>
      </c>
      <c r="B3" s="1">
        <v>5.4438727619301597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151</v>
      </c>
      <c r="B4" s="1">
        <v>4.5070157505952899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145</v>
      </c>
      <c r="B5" s="1">
        <v>5.0859361251017301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130</v>
      </c>
      <c r="B6" s="1">
        <v>4.8265987947843501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121</v>
      </c>
      <c r="B7" s="1">
        <v>4.6963879058206599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150</v>
      </c>
      <c r="B8" s="1">
        <v>5.8264487689931199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143</v>
      </c>
      <c r="B9" s="1">
        <v>4.4741585528473804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122</v>
      </c>
      <c r="B10" s="1">
        <v>4.7736689818849998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129</v>
      </c>
      <c r="B11" s="1">
        <v>5.1185144558689801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510</v>
      </c>
      <c r="B12" s="1">
        <v>4.7588085372082096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148</v>
      </c>
      <c r="B13" s="1">
        <v>6.2168289161843804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F15" s="1">
        <v>14</v>
      </c>
      <c r="G15" s="1">
        <v>116.91304273717699</v>
      </c>
      <c r="H15" s="1">
        <v>114.391305450952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1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153</v>
      </c>
      <c r="B2" s="1">
        <v>4.7567489547333599</v>
      </c>
    </row>
    <row r="3" spans="1:5" ht="15" thickBot="1" x14ac:dyDescent="0.35">
      <c r="A3" s="1">
        <v>152</v>
      </c>
      <c r="B3" s="1">
        <v>5.56024121795393</v>
      </c>
    </row>
    <row r="4" spans="1:5" ht="15" thickBot="1" x14ac:dyDescent="0.35">
      <c r="A4" s="1">
        <v>151</v>
      </c>
      <c r="B4" s="1">
        <v>4.5773873772167697</v>
      </c>
    </row>
    <row r="5" spans="1:5" ht="15" thickBot="1" x14ac:dyDescent="0.35">
      <c r="A5" s="1">
        <v>145</v>
      </c>
      <c r="B5" s="1">
        <v>5.2435953958961399</v>
      </c>
    </row>
    <row r="6" spans="1:5" ht="15" thickBot="1" x14ac:dyDescent="0.35">
      <c r="A6" s="1">
        <v>130</v>
      </c>
      <c r="B6" s="1">
        <v>5.0003113454364998</v>
      </c>
    </row>
    <row r="7" spans="1:5" ht="15" thickBot="1" x14ac:dyDescent="0.35">
      <c r="A7" s="1">
        <v>121</v>
      </c>
      <c r="B7" s="1">
        <v>4.8118927693518501</v>
      </c>
    </row>
    <row r="8" spans="1:5" ht="15" thickBot="1" x14ac:dyDescent="0.35">
      <c r="A8" s="1">
        <v>150</v>
      </c>
      <c r="B8" s="1">
        <v>5.8693562536694399</v>
      </c>
    </row>
    <row r="9" spans="1:5" ht="15" thickBot="1" x14ac:dyDescent="0.35">
      <c r="A9" s="1">
        <v>143</v>
      </c>
      <c r="B9" s="1">
        <v>4.4250071056809697</v>
      </c>
    </row>
    <row r="10" spans="1:5" ht="15" thickBot="1" x14ac:dyDescent="0.35">
      <c r="A10" s="1">
        <v>122</v>
      </c>
      <c r="B10" s="1">
        <v>5.0353301518498297</v>
      </c>
    </row>
    <row r="11" spans="1:5" ht="15" thickBot="1" x14ac:dyDescent="0.35">
      <c r="A11" s="1">
        <v>129</v>
      </c>
      <c r="B11" s="1">
        <v>5.0028894849215702</v>
      </c>
    </row>
    <row r="12" spans="1:5" ht="15" thickBot="1" x14ac:dyDescent="0.35">
      <c r="A12" s="1">
        <v>510</v>
      </c>
      <c r="B12" s="1">
        <v>5.0392340877036297</v>
      </c>
    </row>
    <row r="13" spans="1:5" ht="15" thickBot="1" x14ac:dyDescent="0.35">
      <c r="A13" s="1">
        <v>148</v>
      </c>
      <c r="B13" s="1">
        <v>6.1985971681245902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2024-05-17T21:22:49Z</dcterms:modified>
</cp:coreProperties>
</file>