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EAB6401-69A5-475C-A64B-5AB27075D051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Batting_Test_1" sheetId="18" r:id="rId2"/>
    <sheet name="Batting_Test_2" sheetId="19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37" i="1"/>
  <c r="CW148" i="18" l="1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Q59" i="1" l="1"/>
  <c r="Q60" i="1"/>
  <c r="Q61" i="1"/>
  <c r="Q62" i="1"/>
  <c r="Q63" i="1"/>
  <c r="Q64" i="1"/>
  <c r="M59" i="1"/>
  <c r="P59" i="1" s="1"/>
  <c r="R59" i="1" s="1"/>
  <c r="N59" i="1"/>
  <c r="M60" i="1"/>
  <c r="P60" i="1" s="1"/>
  <c r="R60" i="1" s="1"/>
  <c r="N60" i="1"/>
  <c r="M61" i="1"/>
  <c r="S61" i="1" s="1"/>
  <c r="N61" i="1"/>
  <c r="M62" i="1"/>
  <c r="T62" i="1" s="1"/>
  <c r="N62" i="1"/>
  <c r="M63" i="1"/>
  <c r="S63" i="1" s="1"/>
  <c r="N63" i="1"/>
  <c r="M64" i="1"/>
  <c r="P64" i="1" s="1"/>
  <c r="R64" i="1" s="1"/>
  <c r="N64" i="1"/>
  <c r="T64" i="1" l="1"/>
  <c r="S64" i="1"/>
  <c r="S62" i="1"/>
  <c r="P62" i="1"/>
  <c r="R62" i="1" s="1"/>
  <c r="T61" i="1"/>
  <c r="P61" i="1"/>
  <c r="R61" i="1" s="1"/>
  <c r="T63" i="1"/>
  <c r="T60" i="1"/>
  <c r="P63" i="1"/>
  <c r="R63" i="1" s="1"/>
  <c r="S60" i="1"/>
  <c r="T59" i="1"/>
  <c r="S5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U59" i="1" l="1"/>
  <c r="U61" i="1"/>
  <c r="U62" i="1"/>
  <c r="U64" i="1"/>
  <c r="U60" i="1"/>
  <c r="U63" i="1"/>
  <c r="Q44" i="1"/>
  <c r="N44" i="1"/>
  <c r="M38" i="1"/>
  <c r="P38" i="1" s="1"/>
  <c r="N38" i="1"/>
  <c r="Q55" i="1"/>
  <c r="N55" i="1"/>
  <c r="M49" i="1"/>
  <c r="N49" i="1"/>
  <c r="Q42" i="1"/>
  <c r="N42" i="1"/>
  <c r="M39" i="1"/>
  <c r="P39" i="1" s="1"/>
  <c r="N39" i="1"/>
  <c r="M53" i="1"/>
  <c r="P53" i="1" s="1"/>
  <c r="N53" i="1"/>
  <c r="M58" i="1"/>
  <c r="P58" i="1" s="1"/>
  <c r="N58" i="1"/>
  <c r="Q54" i="1"/>
  <c r="N54" i="1"/>
  <c r="Q57" i="1"/>
  <c r="N57" i="1"/>
  <c r="M46" i="1"/>
  <c r="N46" i="1"/>
  <c r="Q45" i="1"/>
  <c r="N45" i="1"/>
  <c r="M47" i="1"/>
  <c r="P47" i="1" s="1"/>
  <c r="N47" i="1"/>
  <c r="Q41" i="1"/>
  <c r="N41" i="1"/>
  <c r="M52" i="1"/>
  <c r="P52" i="1" s="1"/>
  <c r="N52" i="1"/>
  <c r="Q37" i="1"/>
  <c r="N37" i="1"/>
  <c r="M43" i="1"/>
  <c r="P43" i="1" s="1"/>
  <c r="N43" i="1"/>
  <c r="M51" i="1"/>
  <c r="P51" i="1" s="1"/>
  <c r="N51" i="1"/>
  <c r="Q56" i="1"/>
  <c r="N56" i="1"/>
  <c r="Q50" i="1"/>
  <c r="N50" i="1"/>
  <c r="P49" i="1" l="1"/>
  <c r="R49" i="1" s="1"/>
  <c r="P46" i="1"/>
  <c r="R46" i="1" s="1"/>
  <c r="R58" i="1"/>
  <c r="Q46" i="1"/>
  <c r="M56" i="1"/>
  <c r="M50" i="1"/>
  <c r="Q49" i="1"/>
  <c r="Q39" i="1"/>
  <c r="Q58" i="1"/>
  <c r="M37" i="1"/>
  <c r="Q52" i="1"/>
  <c r="Q51" i="1"/>
  <c r="M57" i="1"/>
  <c r="R52" i="1"/>
  <c r="T52" i="1"/>
  <c r="Q47" i="1"/>
  <c r="M55" i="1"/>
  <c r="Q38" i="1"/>
  <c r="M45" i="1"/>
  <c r="M54" i="1"/>
  <c r="M41" i="1"/>
  <c r="Q53" i="1"/>
  <c r="R51" i="1"/>
  <c r="S51" i="1"/>
  <c r="T51" i="1"/>
  <c r="S47" i="1"/>
  <c r="R47" i="1"/>
  <c r="T43" i="1"/>
  <c r="R43" i="1"/>
  <c r="R53" i="1"/>
  <c r="T53" i="1"/>
  <c r="S53" i="1"/>
  <c r="S39" i="1"/>
  <c r="R39" i="1"/>
  <c r="S38" i="1"/>
  <c r="T38" i="1"/>
  <c r="R38" i="1"/>
  <c r="T58" i="1"/>
  <c r="M44" i="1"/>
  <c r="Q43" i="1"/>
  <c r="T46" i="1"/>
  <c r="M42" i="1"/>
  <c r="T39" i="1"/>
  <c r="S43" i="1"/>
  <c r="T49" i="1"/>
  <c r="S52" i="1"/>
  <c r="S46" i="1"/>
  <c r="S58" i="1"/>
  <c r="S49" i="1"/>
  <c r="T47" i="1"/>
  <c r="Q48" i="1"/>
  <c r="N48" i="1"/>
  <c r="P45" i="1" l="1"/>
  <c r="R45" i="1" s="1"/>
  <c r="P44" i="1"/>
  <c r="R44" i="1" s="1"/>
  <c r="P56" i="1"/>
  <c r="R56" i="1" s="1"/>
  <c r="P41" i="1"/>
  <c r="R41" i="1" s="1"/>
  <c r="S57" i="1"/>
  <c r="P57" i="1"/>
  <c r="R57" i="1" s="1"/>
  <c r="P54" i="1"/>
  <c r="R54" i="1" s="1"/>
  <c r="P42" i="1"/>
  <c r="R42" i="1" s="1"/>
  <c r="T50" i="1"/>
  <c r="P50" i="1"/>
  <c r="R50" i="1" s="1"/>
  <c r="S55" i="1"/>
  <c r="P55" i="1"/>
  <c r="R55" i="1" s="1"/>
  <c r="P37" i="1"/>
  <c r="R37" i="1" s="1"/>
  <c r="S41" i="1"/>
  <c r="U43" i="1"/>
  <c r="T56" i="1"/>
  <c r="S56" i="1"/>
  <c r="S50" i="1"/>
  <c r="S42" i="1"/>
  <c r="S54" i="1"/>
  <c r="S45" i="1"/>
  <c r="T57" i="1"/>
  <c r="U38" i="1"/>
  <c r="T37" i="1"/>
  <c r="T54" i="1"/>
  <c r="U58" i="1"/>
  <c r="S37" i="1"/>
  <c r="T45" i="1"/>
  <c r="T41" i="1"/>
  <c r="U51" i="1"/>
  <c r="U53" i="1"/>
  <c r="U47" i="1"/>
  <c r="U46" i="1"/>
  <c r="U52" i="1"/>
  <c r="T55" i="1"/>
  <c r="T44" i="1"/>
  <c r="U39" i="1"/>
  <c r="S44" i="1"/>
  <c r="T42" i="1"/>
  <c r="U49" i="1"/>
  <c r="M48" i="1"/>
  <c r="N40" i="1"/>
  <c r="Q40" i="1"/>
  <c r="P48" i="1" l="1"/>
  <c r="R48" i="1" s="1"/>
  <c r="U41" i="1"/>
  <c r="U44" i="1"/>
  <c r="U37" i="1"/>
  <c r="U57" i="1"/>
  <c r="U54" i="1"/>
  <c r="U50" i="1"/>
  <c r="U42" i="1"/>
  <c r="U45" i="1"/>
  <c r="U56" i="1"/>
  <c r="U55" i="1"/>
  <c r="T48" i="1"/>
  <c r="S48" i="1"/>
  <c r="M40" i="1"/>
  <c r="P40" i="1" s="1"/>
  <c r="R30" i="17"/>
  <c r="R31" i="17"/>
  <c r="R33" i="17"/>
  <c r="R32" i="17"/>
  <c r="U48" i="1" l="1"/>
  <c r="S40" i="1"/>
  <c r="T40" i="1"/>
  <c r="R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<sst xmlns="http://schemas.openxmlformats.org/spreadsheetml/2006/main" count="4324" uniqueCount="342">
  <si>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</si>
  <si>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</si>
  <si>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</si>
  <si>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</si>
  <si>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</si>
  <si>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</si>
  <si>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</si>
  <si>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</si>
  <si>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</si>
  <si>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</si>
  <si>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</si>
  <si>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</si>
  <si>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</si>
  <si>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</si>
  <si>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</si>
  <si>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</si>
  <si>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</si>
  <si>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</si>
  <si>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</si>
  <si>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</si>
  <si>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</si>
  <si>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</si>
  <si>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</si>
  <si>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</si>
  <si>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</si>
  <si>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</si>
  <si>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</si>
  <si>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</si>
  <si>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</si>
  <si>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</si>
  <si>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</si>
  <si>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</si>
  <si>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</si>
  <si>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</si>
  <si>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Seasonal K's</t>
  </si>
  <si>
    <t>Difference Season</t>
  </si>
  <si>
    <t>Exceed Stars</t>
  </si>
  <si>
    <t>Percent Exceed O/U Last 10</t>
  </si>
  <si>
    <t>Last 10 Starts Avg Stars</t>
  </si>
  <si>
    <t>SDP</t>
  </si>
  <si>
    <t>TOR</t>
  </si>
  <si>
    <t>BAL</t>
  </si>
  <si>
    <t>CIN</t>
  </si>
  <si>
    <t>COL</t>
  </si>
  <si>
    <t>WSN</t>
  </si>
  <si>
    <t>STL</t>
  </si>
  <si>
    <t>WSH</t>
  </si>
  <si>
    <t>ARI</t>
  </si>
  <si>
    <t>KCR</t>
  </si>
  <si>
    <t>CLE</t>
  </si>
  <si>
    <t>LAD</t>
  </si>
  <si>
    <t>PIT</t>
  </si>
  <si>
    <t>NYY</t>
  </si>
  <si>
    <t>ATL</t>
  </si>
  <si>
    <t>BOS</t>
  </si>
  <si>
    <t>CHW</t>
  </si>
  <si>
    <t>CHC</t>
  </si>
  <si>
    <t>SEA</t>
  </si>
  <si>
    <t>OAK</t>
  </si>
  <si>
    <t>KC</t>
  </si>
  <si>
    <t>SD</t>
  </si>
  <si>
    <t>Tobias Myers</t>
  </si>
  <si>
    <t>Reese Olson</t>
  </si>
  <si>
    <t>Joe Ryan</t>
  </si>
  <si>
    <t>Mitch Keller</t>
  </si>
  <si>
    <t>Chris Sale</t>
  </si>
  <si>
    <t>Jake Irvin</t>
  </si>
  <si>
    <t>Cole Irvin</t>
  </si>
  <si>
    <t>Aaron Civale</t>
  </si>
  <si>
    <t>Yoshinobu Yamamoto</t>
  </si>
  <si>
    <t>Cody Poteet</t>
  </si>
  <si>
    <t>Justin Steele</t>
  </si>
  <si>
    <t>Nick Lodolo</t>
  </si>
  <si>
    <t>Logan Allen</t>
  </si>
  <si>
    <t>Ryan Weathers</t>
  </si>
  <si>
    <t>Logan Webb</t>
  </si>
  <si>
    <t>Michael Lorenzen</t>
  </si>
  <si>
    <t>Cooper Criswell</t>
  </si>
  <si>
    <t>Garrett Crochet</t>
  </si>
  <si>
    <t>Bryce Miller</t>
  </si>
  <si>
    <t>Daniel Lynch</t>
  </si>
  <si>
    <t>Austin Gomber</t>
  </si>
  <si>
    <t>Lance Lynn</t>
  </si>
  <si>
    <t>Framber Valdez</t>
  </si>
  <si>
    <t>Griffin Canning</t>
  </si>
  <si>
    <t>Brandon Pfaadt</t>
  </si>
  <si>
    <t>Michael King</t>
  </si>
  <si>
    <t>Chris Bassitt</t>
  </si>
  <si>
    <t>Hogan Harris</t>
  </si>
  <si>
    <t>MIL</t>
  </si>
  <si>
    <t>DET</t>
  </si>
  <si>
    <t>TBR</t>
  </si>
  <si>
    <t>MIA</t>
  </si>
  <si>
    <t>SFG</t>
  </si>
  <si>
    <t>TEX</t>
  </si>
  <si>
    <t>HOU</t>
  </si>
  <si>
    <t>LAA</t>
  </si>
  <si>
    <t>SF</t>
  </si>
  <si>
    <t>TB</t>
  </si>
  <si>
    <t>1st start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</si>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</sst>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</font>
    <font>
      <b/>
      <sz val="11"/>
      <color rgb="FF2121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0" fillId="4" borderId="2" xfId="0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29" zoomScale="80" zoomScaleNormal="80" workbookViewId="0">
      <selection activeCell="M64" sqref="M64:V64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61</v>
      </c>
      <c r="B2" s="5">
        <f>RF!B2</f>
        <v>2.93</v>
      </c>
      <c r="C2" s="5">
        <f>LR!B2</f>
        <v>3.7734793219580398</v>
      </c>
      <c r="D2" s="5">
        <f>Adaboost!B2</f>
        <v>4.4884353741496597</v>
      </c>
      <c r="E2" s="5">
        <f>XGBR!B2</f>
        <v>4.1687940000000001</v>
      </c>
      <c r="F2" s="5">
        <f>Huber!B2</f>
        <v>3.6993344398959098</v>
      </c>
      <c r="G2" s="5">
        <f>BayesRidge!B2</f>
        <v>3.8129872380615901</v>
      </c>
      <c r="H2" s="5">
        <f>Elastic!B2</f>
        <v>4.5950444875540297</v>
      </c>
      <c r="I2" s="5">
        <f>GBR!B2</f>
        <v>3.8865103967932599</v>
      </c>
      <c r="J2" s="6">
        <f t="shared" ref="J2:J35" si="0">AVERAGE(B2:I2,B37)</f>
        <v>3.89875491407276</v>
      </c>
      <c r="K2">
        <f t="shared" ref="K2:K31" si="1">MAX(B2:I2,B37)</f>
        <v>4.5950444875540297</v>
      </c>
      <c r="L2">
        <f t="shared" ref="L2:L31" si="2">MIN(B2:I2,B37)</f>
        <v>2.93</v>
      </c>
      <c r="AC2" s="6"/>
    </row>
    <row r="3" spans="1:29" ht="15" thickBot="1" x14ac:dyDescent="0.35">
      <c r="A3" t="s">
        <v>62</v>
      </c>
      <c r="B3" s="5">
        <f>RF!B3</f>
        <v>5.73</v>
      </c>
      <c r="C3" s="5">
        <f>LR!B3</f>
        <v>5.4638788469183499</v>
      </c>
      <c r="D3" s="5">
        <f>Adaboost!B3</f>
        <v>5.5089285714285703</v>
      </c>
      <c r="E3" s="5">
        <f>XGBR!B3</f>
        <v>5.0025864000000002</v>
      </c>
      <c r="F3" s="5">
        <f>Huber!B3</f>
        <v>5.4376562875360497</v>
      </c>
      <c r="G3" s="5">
        <f>BayesRidge!B3</f>
        <v>5.3900162916218504</v>
      </c>
      <c r="H3" s="5">
        <f>Elastic!B3</f>
        <v>4.9622702421173397</v>
      </c>
      <c r="I3" s="5">
        <f>GBR!B3</f>
        <v>6.0272054124368601</v>
      </c>
      <c r="J3" s="6">
        <f t="shared" si="0"/>
        <v>5.4361946770259948</v>
      </c>
      <c r="K3">
        <f t="shared" si="1"/>
        <v>6.0272054124368601</v>
      </c>
      <c r="L3">
        <f t="shared" si="2"/>
        <v>4.9622702421173397</v>
      </c>
      <c r="AC3" s="6"/>
    </row>
    <row r="4" spans="1:29" ht="15" thickBot="1" x14ac:dyDescent="0.35">
      <c r="A4" t="s">
        <v>63</v>
      </c>
      <c r="B4" s="5">
        <f>RF!B4</f>
        <v>5.57</v>
      </c>
      <c r="C4" s="5">
        <f>LR!B4</f>
        <v>5.55442684252787</v>
      </c>
      <c r="D4" s="5">
        <f>Adaboost!B4</f>
        <v>6.2946058091286297</v>
      </c>
      <c r="E4" s="5">
        <f>XGBR!B4</f>
        <v>5.2024609999999996</v>
      </c>
      <c r="F4" s="5">
        <f>Huber!B4</f>
        <v>5.4248841306024396</v>
      </c>
      <c r="G4" s="5">
        <f>BayesRidge!B4</f>
        <v>5.5947921077507701</v>
      </c>
      <c r="H4" s="5">
        <f>Elastic!B4</f>
        <v>5.1123557680326099</v>
      </c>
      <c r="I4" s="5">
        <f>GBR!B4</f>
        <v>5.85171031296849</v>
      </c>
      <c r="J4" s="6">
        <f t="shared" si="0"/>
        <v>5.5693368398664269</v>
      </c>
      <c r="K4">
        <f t="shared" si="1"/>
        <v>6.2946058091286297</v>
      </c>
      <c r="L4">
        <f t="shared" si="2"/>
        <v>5.1123557680326099</v>
      </c>
      <c r="AC4" s="6"/>
    </row>
    <row r="5" spans="1:29" ht="15" thickBot="1" x14ac:dyDescent="0.35">
      <c r="A5" t="s">
        <v>64</v>
      </c>
      <c r="B5" s="5">
        <f>RF!B5</f>
        <v>6.73</v>
      </c>
      <c r="C5" s="5">
        <f>LR!B5</f>
        <v>5.5347897730425402</v>
      </c>
      <c r="D5" s="5">
        <f>Adaboost!B5</f>
        <v>5.4385964912280702</v>
      </c>
      <c r="E5" s="5">
        <f>XGBR!B5</f>
        <v>6.4946203000000002</v>
      </c>
      <c r="F5" s="5">
        <f>Huber!B5</f>
        <v>5.4450179238449703</v>
      </c>
      <c r="G5" s="5">
        <f>BayesRidge!B5</f>
        <v>5.5085005431487497</v>
      </c>
      <c r="H5" s="5">
        <f>Elastic!B5</f>
        <v>5.1420578511222903</v>
      </c>
      <c r="I5" s="5">
        <f>GBR!B5</f>
        <v>5.7705915586572099</v>
      </c>
      <c r="J5" s="6">
        <f t="shared" si="0"/>
        <v>5.7265595505365132</v>
      </c>
      <c r="K5">
        <f t="shared" si="1"/>
        <v>6.73</v>
      </c>
      <c r="L5">
        <f t="shared" si="2"/>
        <v>5.1420578511222903</v>
      </c>
      <c r="AC5" s="6"/>
    </row>
    <row r="6" spans="1:29" ht="15" thickBot="1" x14ac:dyDescent="0.35">
      <c r="A6" t="s">
        <v>65</v>
      </c>
      <c r="B6" s="5">
        <f>RF!B6</f>
        <v>5.66</v>
      </c>
      <c r="C6" s="5">
        <f>LR!B6</f>
        <v>5.6947347338409902</v>
      </c>
      <c r="D6" s="5">
        <f>Adaboost!B6</f>
        <v>6.2946058091286297</v>
      </c>
      <c r="E6" s="5">
        <f>XGBR!B6</f>
        <v>5.3264556000000001</v>
      </c>
      <c r="F6" s="5">
        <f>Huber!B6</f>
        <v>5.5841452480170002</v>
      </c>
      <c r="G6" s="5">
        <f>BayesRidge!B6</f>
        <v>5.70184651853004</v>
      </c>
      <c r="H6" s="5">
        <f>Elastic!B6</f>
        <v>5.1620842556297202</v>
      </c>
      <c r="I6" s="5">
        <f>GBR!B6</f>
        <v>5.99629188293257</v>
      </c>
      <c r="J6" s="6">
        <f t="shared" si="0"/>
        <v>5.6654860658965784</v>
      </c>
      <c r="K6">
        <f t="shared" si="1"/>
        <v>6.2946058091286297</v>
      </c>
      <c r="L6">
        <f t="shared" si="2"/>
        <v>5.1620842556297202</v>
      </c>
      <c r="AC6" s="6"/>
    </row>
    <row r="7" spans="1:29" ht="15" thickBot="1" x14ac:dyDescent="0.35">
      <c r="A7" t="s">
        <v>66</v>
      </c>
      <c r="B7" s="5">
        <f>RF!B7</f>
        <v>5.25</v>
      </c>
      <c r="C7" s="5">
        <f>LR!B7</f>
        <v>5.2951688972441797</v>
      </c>
      <c r="D7" s="5">
        <f>Adaboost!B7</f>
        <v>6.4249422632794397</v>
      </c>
      <c r="E7" s="5">
        <f>XGBR!B7</f>
        <v>5.9919209999999996</v>
      </c>
      <c r="F7" s="5">
        <f>Huber!B7</f>
        <v>5.1872954211236699</v>
      </c>
      <c r="G7" s="5">
        <f>BayesRidge!B7</f>
        <v>5.3096241678539302</v>
      </c>
      <c r="H7" s="5">
        <f>Elastic!B7</f>
        <v>5.0381005603084104</v>
      </c>
      <c r="I7" s="5">
        <f>GBR!B7</f>
        <v>5.7970492225459704</v>
      </c>
      <c r="J7" s="6">
        <f t="shared" si="0"/>
        <v>5.4456912066265861</v>
      </c>
      <c r="K7">
        <f t="shared" si="1"/>
        <v>6.4249422632794397</v>
      </c>
      <c r="L7">
        <f t="shared" si="2"/>
        <v>4.7171193272836698</v>
      </c>
      <c r="AC7" s="6"/>
    </row>
    <row r="8" spans="1:29" ht="15" thickBot="1" x14ac:dyDescent="0.35">
      <c r="A8" t="s">
        <v>67</v>
      </c>
      <c r="B8" s="5">
        <f>RF!B8</f>
        <v>5.16</v>
      </c>
      <c r="C8" s="5">
        <f>LR!B8</f>
        <v>4.9509142701251596</v>
      </c>
      <c r="D8" s="5">
        <f>Adaboost!B8</f>
        <v>5.4249999999999998</v>
      </c>
      <c r="E8" s="5">
        <f>XGBR!B8</f>
        <v>4.4681243999999998</v>
      </c>
      <c r="F8" s="5">
        <f>Huber!B8</f>
        <v>4.8384349747939002</v>
      </c>
      <c r="G8" s="5">
        <f>BayesRidge!B8</f>
        <v>4.9392513319672098</v>
      </c>
      <c r="H8" s="5">
        <f>Elastic!B8</f>
        <v>4.9910722620830796</v>
      </c>
      <c r="I8" s="5">
        <f>GBR!B8</f>
        <v>5.4362788994438196</v>
      </c>
      <c r="J8" s="6">
        <f t="shared" si="0"/>
        <v>5.0566012508716582</v>
      </c>
      <c r="K8">
        <f t="shared" si="1"/>
        <v>5.4362788994438196</v>
      </c>
      <c r="L8">
        <f t="shared" si="2"/>
        <v>4.4681243999999998</v>
      </c>
      <c r="AC8" s="6"/>
    </row>
    <row r="9" spans="1:29" ht="15" thickBot="1" x14ac:dyDescent="0.35">
      <c r="A9" t="s">
        <v>68</v>
      </c>
      <c r="B9" s="5">
        <f>RF!B9</f>
        <v>4.72</v>
      </c>
      <c r="C9" s="5">
        <f>LR!B9</f>
        <v>5.0220202854003198</v>
      </c>
      <c r="D9" s="5">
        <f>Adaboost!B9</f>
        <v>5.4772532188841199</v>
      </c>
      <c r="E9" s="5">
        <f>XGBR!B9</f>
        <v>4.1365059999999998</v>
      </c>
      <c r="F9" s="5">
        <f>Huber!B9</f>
        <v>5.0054596273938703</v>
      </c>
      <c r="G9" s="5">
        <f>BayesRidge!B9</f>
        <v>4.9982889692493497</v>
      </c>
      <c r="H9" s="5">
        <f>Elastic!B9</f>
        <v>4.8301859786806496</v>
      </c>
      <c r="I9" s="5">
        <f>GBR!B9</f>
        <v>5.06950614874214</v>
      </c>
      <c r="J9" s="6">
        <f t="shared" si="0"/>
        <v>4.93300576193203</v>
      </c>
      <c r="K9">
        <f t="shared" si="1"/>
        <v>5.4772532188841199</v>
      </c>
      <c r="L9">
        <f t="shared" si="2"/>
        <v>4.1365059999999998</v>
      </c>
      <c r="AC9" s="6"/>
    </row>
    <row r="10" spans="1:29" ht="15" thickBot="1" x14ac:dyDescent="0.35">
      <c r="A10" t="s">
        <v>69</v>
      </c>
      <c r="B10" s="5">
        <f>RF!B10</f>
        <v>5.01</v>
      </c>
      <c r="C10" s="5">
        <f>LR!B10</f>
        <v>5.1709023255236</v>
      </c>
      <c r="D10" s="5">
        <f>Adaboost!B10</f>
        <v>5.8227424749163799</v>
      </c>
      <c r="E10" s="5">
        <f>XGBR!B10</f>
        <v>5.6936035</v>
      </c>
      <c r="F10" s="5">
        <f>Huber!B10</f>
        <v>5.0681746958273699</v>
      </c>
      <c r="G10" s="5">
        <f>BayesRidge!B10</f>
        <v>5.17091174891004</v>
      </c>
      <c r="H10" s="5">
        <f>Elastic!B10</f>
        <v>4.9390936166761499</v>
      </c>
      <c r="I10" s="5">
        <f>GBR!B10</f>
        <v>5.5959382504815096</v>
      </c>
      <c r="J10" s="6">
        <f t="shared" si="0"/>
        <v>5.2850916349934218</v>
      </c>
      <c r="K10">
        <f t="shared" si="1"/>
        <v>5.8227424749163799</v>
      </c>
      <c r="L10">
        <f t="shared" si="2"/>
        <v>4.9390936166761499</v>
      </c>
      <c r="AC10" s="6"/>
    </row>
    <row r="11" spans="1:29" ht="15" thickBot="1" x14ac:dyDescent="0.35">
      <c r="A11" t="s">
        <v>70</v>
      </c>
      <c r="B11" s="5">
        <f>RF!B11</f>
        <v>5.7</v>
      </c>
      <c r="C11" s="5">
        <f>LR!B11</f>
        <v>5.1844093676586098</v>
      </c>
      <c r="D11" s="5">
        <f>Adaboost!B11</f>
        <v>6.0311457174638399</v>
      </c>
      <c r="E11" s="5">
        <f>XGBR!B11</f>
        <v>6.6817229999999999</v>
      </c>
      <c r="F11" s="5">
        <f>Huber!B11</f>
        <v>5.0716714484705596</v>
      </c>
      <c r="G11" s="5">
        <f>BayesRidge!B11</f>
        <v>5.1970772953416198</v>
      </c>
      <c r="H11" s="5">
        <f>Elastic!B11</f>
        <v>4.9811715677198602</v>
      </c>
      <c r="I11" s="5">
        <f>GBR!B11</f>
        <v>6.4259142510575398</v>
      </c>
      <c r="J11" s="6">
        <f t="shared" si="0"/>
        <v>5.6101182898055466</v>
      </c>
      <c r="K11">
        <f t="shared" si="1"/>
        <v>6.6817229999999999</v>
      </c>
      <c r="L11">
        <f t="shared" si="2"/>
        <v>4.9811715677198602</v>
      </c>
      <c r="AC11" s="6"/>
    </row>
    <row r="12" spans="1:29" ht="15" thickBot="1" x14ac:dyDescent="0.35">
      <c r="A12" t="s">
        <v>71</v>
      </c>
      <c r="B12" s="5">
        <f>RF!B12</f>
        <v>4.8</v>
      </c>
      <c r="C12" s="5">
        <f>LR!B12</f>
        <v>4.9639851919255102</v>
      </c>
      <c r="D12" s="5">
        <f>Adaboost!B12</f>
        <v>5.3455284552845503</v>
      </c>
      <c r="E12" s="5">
        <f>XGBR!B12</f>
        <v>6.4396719999999998</v>
      </c>
      <c r="F12" s="5">
        <f>Huber!B12</f>
        <v>4.8459569811044902</v>
      </c>
      <c r="G12" s="5">
        <f>BayesRidge!B12</f>
        <v>4.95057667847093</v>
      </c>
      <c r="H12" s="5">
        <f>Elastic!B12</f>
        <v>4.8623632353611397</v>
      </c>
      <c r="I12" s="5">
        <f>GBR!B12</f>
        <v>5.2137108134503602</v>
      </c>
      <c r="J12" s="6">
        <f t="shared" si="0"/>
        <v>5.149939784258537</v>
      </c>
      <c r="K12">
        <f t="shared" si="1"/>
        <v>6.4396719999999998</v>
      </c>
      <c r="L12">
        <f t="shared" si="2"/>
        <v>4.8</v>
      </c>
      <c r="AC12" s="6"/>
    </row>
    <row r="13" spans="1:29" ht="15" thickBot="1" x14ac:dyDescent="0.35">
      <c r="A13" t="s">
        <v>72</v>
      </c>
      <c r="B13" s="5">
        <f>RF!B13</f>
        <v>5.49</v>
      </c>
      <c r="C13" s="5">
        <f>LR!B13</f>
        <v>5.4028406664887498</v>
      </c>
      <c r="D13" s="5">
        <f>Adaboost!B13</f>
        <v>5.4772532188841199</v>
      </c>
      <c r="E13" s="5">
        <f>XGBR!B13</f>
        <v>7.0660534000000004</v>
      </c>
      <c r="F13" s="5">
        <f>Huber!B13</f>
        <v>5.3037447929220596</v>
      </c>
      <c r="G13" s="5">
        <f>BayesRidge!B13</f>
        <v>5.39164890072602</v>
      </c>
      <c r="H13" s="5">
        <f>Elastic!B13</f>
        <v>5.0331502131267998</v>
      </c>
      <c r="I13" s="5">
        <f>GBR!B13</f>
        <v>5.5333769428109703</v>
      </c>
      <c r="J13" s="6">
        <f t="shared" si="0"/>
        <v>5.5647626108616173</v>
      </c>
      <c r="K13">
        <f t="shared" si="1"/>
        <v>7.0660534000000004</v>
      </c>
      <c r="L13">
        <f t="shared" si="2"/>
        <v>5.0331502131267998</v>
      </c>
      <c r="AC13" s="6"/>
    </row>
    <row r="14" spans="1:29" ht="15" thickBot="1" x14ac:dyDescent="0.35">
      <c r="A14" t="s">
        <v>73</v>
      </c>
      <c r="B14" s="5">
        <f>RF!B14</f>
        <v>3.97</v>
      </c>
      <c r="C14" s="5">
        <f>LR!B14</f>
        <v>4.07501615297853</v>
      </c>
      <c r="D14" s="5">
        <f>Adaboost!B14</f>
        <v>4.7934990439770502</v>
      </c>
      <c r="E14" s="5">
        <f>XGBR!B14</f>
        <v>4.1111510000000004</v>
      </c>
      <c r="F14" s="5">
        <f>Huber!B14</f>
        <v>4.00000167806252</v>
      </c>
      <c r="G14" s="5">
        <f>BayesRidge!B14</f>
        <v>4.0921957976464496</v>
      </c>
      <c r="H14" s="5">
        <f>Elastic!B14</f>
        <v>4.71880316709436</v>
      </c>
      <c r="I14" s="5">
        <f>GBR!B14</f>
        <v>4.0068426538898203</v>
      </c>
      <c r="J14" s="6">
        <f t="shared" si="0"/>
        <v>4.1981468407684046</v>
      </c>
      <c r="K14">
        <f t="shared" si="1"/>
        <v>4.7934990439770502</v>
      </c>
      <c r="L14">
        <f t="shared" si="2"/>
        <v>3.97</v>
      </c>
      <c r="AC14" s="6"/>
    </row>
    <row r="15" spans="1:29" ht="15" thickBot="1" x14ac:dyDescent="0.35">
      <c r="A15" t="s">
        <v>74</v>
      </c>
      <c r="B15" s="5">
        <f>RF!B15</f>
        <v>5.94</v>
      </c>
      <c r="C15" s="5">
        <f>LR!B15</f>
        <v>5.4679806462478799</v>
      </c>
      <c r="D15" s="5">
        <f>Adaboost!B15</f>
        <v>5.4385964912280702</v>
      </c>
      <c r="E15" s="5">
        <f>XGBR!B15</f>
        <v>5.6668687000000002</v>
      </c>
      <c r="F15" s="5">
        <f>Huber!B15</f>
        <v>5.4471126100771201</v>
      </c>
      <c r="G15" s="5">
        <f>BayesRidge!B15</f>
        <v>5.4242555616266701</v>
      </c>
      <c r="H15" s="5">
        <f>Elastic!B15</f>
        <v>5.0356253867175997</v>
      </c>
      <c r="I15" s="5">
        <f>GBR!B15</f>
        <v>5.7423776302532197</v>
      </c>
      <c r="J15" s="6">
        <f t="shared" si="0"/>
        <v>5.5110003191434966</v>
      </c>
      <c r="K15">
        <f t="shared" si="1"/>
        <v>5.94</v>
      </c>
      <c r="L15">
        <f t="shared" si="2"/>
        <v>5.0356253867175997</v>
      </c>
      <c r="AC15" s="6"/>
    </row>
    <row r="16" spans="1:29" ht="15" thickBot="1" x14ac:dyDescent="0.35">
      <c r="A16" t="s">
        <v>75</v>
      </c>
      <c r="B16" s="5">
        <f>RF!B16</f>
        <v>4.8899999999999997</v>
      </c>
      <c r="C16" s="5">
        <f>LR!B16</f>
        <v>5.0762794596986804</v>
      </c>
      <c r="D16" s="5">
        <f>Adaboost!B16</f>
        <v>5.2865384615384601</v>
      </c>
      <c r="E16" s="5">
        <f>XGBR!B16</f>
        <v>6.4080186000000001</v>
      </c>
      <c r="F16" s="5">
        <f>Huber!B16</f>
        <v>5.0073221516042796</v>
      </c>
      <c r="G16" s="5">
        <f>BayesRidge!B16</f>
        <v>5.1302437182240297</v>
      </c>
      <c r="H16" s="5">
        <f>Elastic!B16</f>
        <v>5.1388210856573897</v>
      </c>
      <c r="I16" s="5">
        <f>GBR!B16</f>
        <v>5.1985092494829299</v>
      </c>
      <c r="J16" s="6">
        <f t="shared" si="0"/>
        <v>5.2245852123715553</v>
      </c>
      <c r="K16">
        <f t="shared" si="1"/>
        <v>6.4080186000000001</v>
      </c>
      <c r="L16">
        <f t="shared" si="2"/>
        <v>4.8855341851382299</v>
      </c>
      <c r="AC16" s="6"/>
    </row>
    <row r="17" spans="1:29" ht="15" thickBot="1" x14ac:dyDescent="0.35">
      <c r="A17" t="s">
        <v>76</v>
      </c>
      <c r="B17" s="5">
        <f>RF!B17</f>
        <v>5.58</v>
      </c>
      <c r="C17" s="5">
        <f>LR!B17</f>
        <v>5.21105107181035</v>
      </c>
      <c r="D17" s="5">
        <f>Adaboost!B17</f>
        <v>5.2865384615384601</v>
      </c>
      <c r="E17" s="5">
        <f>XGBR!B17</f>
        <v>7.2200759999999997</v>
      </c>
      <c r="F17" s="5">
        <f>Huber!B17</f>
        <v>5.21348908052639</v>
      </c>
      <c r="G17" s="5">
        <f>BayesRidge!B17</f>
        <v>5.2513933176777199</v>
      </c>
      <c r="H17" s="5">
        <f>Elastic!B17</f>
        <v>5.13628244607707</v>
      </c>
      <c r="I17" s="5">
        <f>GBR!B17</f>
        <v>5.5345686730050998</v>
      </c>
      <c r="J17" s="6">
        <f t="shared" si="0"/>
        <v>5.5025745665623536</v>
      </c>
      <c r="K17">
        <f t="shared" si="1"/>
        <v>7.2200759999999997</v>
      </c>
      <c r="L17">
        <f t="shared" si="2"/>
        <v>5.0897720484261004</v>
      </c>
      <c r="AC17" s="6"/>
    </row>
    <row r="18" spans="1:29" ht="15" thickBot="1" x14ac:dyDescent="0.35">
      <c r="A18" t="s">
        <v>77</v>
      </c>
      <c r="B18" s="5">
        <f>RF!B18</f>
        <v>4.4000000000000004</v>
      </c>
      <c r="C18" s="5">
        <f>LR!B18</f>
        <v>4.2919629262977201</v>
      </c>
      <c r="D18" s="5">
        <f>Adaboost!B18</f>
        <v>5.5263157894736796</v>
      </c>
      <c r="E18" s="5">
        <f>XGBR!B18</f>
        <v>5.2705735999999996</v>
      </c>
      <c r="F18" s="5">
        <f>Huber!B18</f>
        <v>4.1387719313502496</v>
      </c>
      <c r="G18" s="5">
        <f>BayesRidge!B18</f>
        <v>4.3571458624378696</v>
      </c>
      <c r="H18" s="5">
        <f>Elastic!B18</f>
        <v>4.6808505053686602</v>
      </c>
      <c r="I18" s="5">
        <f>GBR!B18</f>
        <v>5.10043835585103</v>
      </c>
      <c r="J18" s="6">
        <f t="shared" si="0"/>
        <v>4.6756172796691313</v>
      </c>
      <c r="K18">
        <f t="shared" si="1"/>
        <v>5.5263157894736796</v>
      </c>
      <c r="L18">
        <f t="shared" si="2"/>
        <v>4.1387719313502496</v>
      </c>
      <c r="AC18" s="6"/>
    </row>
    <row r="19" spans="1:29" ht="15" thickBot="1" x14ac:dyDescent="0.35">
      <c r="A19" t="s">
        <v>78</v>
      </c>
      <c r="B19" s="5">
        <f>RF!B19</f>
        <v>6.46</v>
      </c>
      <c r="C19" s="5">
        <f>LR!B19</f>
        <v>5.2284318596757204</v>
      </c>
      <c r="D19" s="5">
        <f>Adaboost!B19</f>
        <v>5.97435897435897</v>
      </c>
      <c r="E19" s="5">
        <f>XGBR!B19</f>
        <v>7.4828749999999999</v>
      </c>
      <c r="F19" s="5">
        <f>Huber!B19</f>
        <v>5.12926173473282</v>
      </c>
      <c r="G19" s="5">
        <f>BayesRidge!B19</f>
        <v>5.1886574421958098</v>
      </c>
      <c r="H19" s="5">
        <f>Elastic!B19</f>
        <v>4.9286217284073501</v>
      </c>
      <c r="I19" s="5">
        <f>GBR!B19</f>
        <v>6.4534402992083599</v>
      </c>
      <c r="J19" s="6">
        <f t="shared" si="0"/>
        <v>5.784289717993766</v>
      </c>
      <c r="K19">
        <f t="shared" si="1"/>
        <v>7.4828749999999999</v>
      </c>
      <c r="L19">
        <f t="shared" si="2"/>
        <v>4.9286217284073501</v>
      </c>
      <c r="AC19" s="6"/>
    </row>
    <row r="20" spans="1:29" ht="15" thickBot="1" x14ac:dyDescent="0.35">
      <c r="A20" t="s">
        <v>79</v>
      </c>
      <c r="B20" s="5">
        <f>RF!B20</f>
        <v>4.91</v>
      </c>
      <c r="C20" s="5">
        <f>LR!B20</f>
        <v>5.5317329871040997</v>
      </c>
      <c r="D20" s="5">
        <f>Adaboost!B20</f>
        <v>5.5089285714285703</v>
      </c>
      <c r="E20" s="5">
        <f>XGBR!B20</f>
        <v>5.7859144000000002</v>
      </c>
      <c r="F20" s="5">
        <f>Huber!B20</f>
        <v>5.3872869163706403</v>
      </c>
      <c r="G20" s="5">
        <f>BayesRidge!B20</f>
        <v>5.5590071553536404</v>
      </c>
      <c r="H20" s="5">
        <f>Elastic!B20</f>
        <v>5.0851288585337402</v>
      </c>
      <c r="I20" s="5">
        <f>GBR!B20</f>
        <v>4.9007750735694202</v>
      </c>
      <c r="J20" s="6">
        <f t="shared" si="0"/>
        <v>5.3464635952917412</v>
      </c>
      <c r="K20">
        <f t="shared" si="1"/>
        <v>5.7859144000000002</v>
      </c>
      <c r="L20">
        <f t="shared" si="2"/>
        <v>4.9007750735694202</v>
      </c>
      <c r="AC20" s="6"/>
    </row>
    <row r="21" spans="1:29" ht="15" thickBot="1" x14ac:dyDescent="0.35">
      <c r="A21" t="s">
        <v>80</v>
      </c>
      <c r="B21" s="5">
        <f>RF!B21</f>
        <v>4.55</v>
      </c>
      <c r="C21" s="5">
        <f>LR!B21</f>
        <v>4.7958285475802898</v>
      </c>
      <c r="D21" s="5">
        <f>Adaboost!B21</f>
        <v>5.0398230088495497</v>
      </c>
      <c r="E21" s="5">
        <f>XGBR!B21</f>
        <v>5.4766655000000002</v>
      </c>
      <c r="F21" s="5">
        <f>Huber!B21</f>
        <v>4.65891281831132</v>
      </c>
      <c r="G21" s="5">
        <f>BayesRidge!B21</f>
        <v>4.7405974104204098</v>
      </c>
      <c r="H21" s="5">
        <f>Elastic!B21</f>
        <v>4.8473381156736499</v>
      </c>
      <c r="I21" s="5">
        <f>GBR!B21</f>
        <v>6.3294996519968301</v>
      </c>
      <c r="J21" s="6">
        <f t="shared" si="0"/>
        <v>5.047545428978319</v>
      </c>
      <c r="K21">
        <f t="shared" si="1"/>
        <v>6.3294996519968301</v>
      </c>
      <c r="L21">
        <f t="shared" si="2"/>
        <v>4.55</v>
      </c>
      <c r="AC21" s="6"/>
    </row>
    <row r="22" spans="1:29" ht="15" thickBot="1" x14ac:dyDescent="0.35">
      <c r="A22" t="s">
        <v>81</v>
      </c>
      <c r="B22" s="5">
        <f>RF!B22</f>
        <v>4.8899999999999997</v>
      </c>
      <c r="C22" s="5">
        <f>LR!B22</f>
        <v>4.9792861341450703</v>
      </c>
      <c r="D22" s="5">
        <f>Adaboost!B22</f>
        <v>5.0592592592592496</v>
      </c>
      <c r="E22" s="5">
        <f>XGBR!B22</f>
        <v>3.9455488000000001</v>
      </c>
      <c r="F22" s="5">
        <f>Huber!B22</f>
        <v>4.8794146131729201</v>
      </c>
      <c r="G22" s="5">
        <f>BayesRidge!B22</f>
        <v>5.0007222818245101</v>
      </c>
      <c r="H22" s="5">
        <f>Elastic!B22</f>
        <v>4.9811715677198602</v>
      </c>
      <c r="I22" s="5">
        <f>GBR!B22</f>
        <v>4.7032296601047703</v>
      </c>
      <c r="J22" s="6">
        <f t="shared" si="0"/>
        <v>4.8069693462731351</v>
      </c>
      <c r="K22">
        <f t="shared" si="1"/>
        <v>5.0592592592592496</v>
      </c>
      <c r="L22">
        <f t="shared" si="2"/>
        <v>3.9455488000000001</v>
      </c>
      <c r="AC22" s="6"/>
    </row>
    <row r="23" spans="1:29" ht="15" thickBot="1" x14ac:dyDescent="0.35">
      <c r="A23" t="s">
        <v>82</v>
      </c>
      <c r="B23" s="5">
        <f>RF!B23</f>
        <v>5.84</v>
      </c>
      <c r="C23" s="5">
        <f>LR!B23</f>
        <v>4.9238553428255099</v>
      </c>
      <c r="D23" s="5">
        <f>Adaboost!B23</f>
        <v>5.4249999999999998</v>
      </c>
      <c r="E23" s="5">
        <f>XGBR!B23</f>
        <v>5.4341809999999997</v>
      </c>
      <c r="F23" s="5">
        <f>Huber!B23</f>
        <v>4.8505460909213802</v>
      </c>
      <c r="G23" s="5">
        <f>BayesRidge!B23</f>
        <v>4.9262767628489099</v>
      </c>
      <c r="H23" s="5">
        <f>Elastic!B23</f>
        <v>4.8425618466346902</v>
      </c>
      <c r="I23" s="5">
        <f>GBR!B23</f>
        <v>5.3939305104740596</v>
      </c>
      <c r="J23" s="6">
        <f t="shared" si="0"/>
        <v>5.1800493977976627</v>
      </c>
      <c r="K23">
        <f t="shared" si="1"/>
        <v>5.84</v>
      </c>
      <c r="L23">
        <f t="shared" si="2"/>
        <v>4.8425618466346902</v>
      </c>
      <c r="AC23" s="6"/>
    </row>
    <row r="24" spans="1:29" ht="15" thickBot="1" x14ac:dyDescent="0.35">
      <c r="A24" t="s">
        <v>83</v>
      </c>
      <c r="B24" s="5">
        <f>RF!B24</f>
        <v>5.42</v>
      </c>
      <c r="C24" s="5">
        <f>LR!B24</f>
        <v>4.84794051515816</v>
      </c>
      <c r="D24" s="5">
        <f>Adaboost!B24</f>
        <v>5.1904761904761898</v>
      </c>
      <c r="E24" s="5">
        <f>XGBR!B24</f>
        <v>5.25861</v>
      </c>
      <c r="F24" s="5">
        <f>Huber!B24</f>
        <v>4.8012094794974196</v>
      </c>
      <c r="G24" s="5">
        <f>BayesRidge!B24</f>
        <v>4.9345085948037601</v>
      </c>
      <c r="H24" s="5">
        <f>Elastic!B24</f>
        <v>5.1131808258962099</v>
      </c>
      <c r="I24" s="5">
        <f>GBR!B24</f>
        <v>5.1254313338383897</v>
      </c>
      <c r="J24" s="6">
        <f t="shared" si="0"/>
        <v>5.0414384310575979</v>
      </c>
      <c r="K24">
        <f t="shared" si="1"/>
        <v>5.42</v>
      </c>
      <c r="L24">
        <f t="shared" si="2"/>
        <v>4.6815889398482504</v>
      </c>
      <c r="AC24" s="6"/>
    </row>
    <row r="25" spans="1:29" ht="15" thickBot="1" x14ac:dyDescent="0.35">
      <c r="A25" t="s">
        <v>84</v>
      </c>
      <c r="B25" s="5">
        <f>RF!B25</f>
        <v>5.14</v>
      </c>
      <c r="C25" s="5">
        <f>LR!B25</f>
        <v>4.7931196353857199</v>
      </c>
      <c r="D25" s="5">
        <f>Adaboost!B25</f>
        <v>5.0516129032258004</v>
      </c>
      <c r="E25" s="5">
        <f>XGBR!B25</f>
        <v>3.6840427</v>
      </c>
      <c r="F25" s="5">
        <f>Huber!B25</f>
        <v>4.8164369644433096</v>
      </c>
      <c r="G25" s="5">
        <f>BayesRidge!B25</f>
        <v>4.7542512902465699</v>
      </c>
      <c r="H25" s="5">
        <f>Elastic!B25</f>
        <v>4.8747391033151697</v>
      </c>
      <c r="I25" s="5">
        <f>GBR!B25</f>
        <v>4.72665183437823</v>
      </c>
      <c r="J25" s="6">
        <f t="shared" si="0"/>
        <v>4.7300051248947712</v>
      </c>
      <c r="K25">
        <f t="shared" si="1"/>
        <v>5.14</v>
      </c>
      <c r="L25">
        <f t="shared" si="2"/>
        <v>3.6840427</v>
      </c>
      <c r="AC25" s="6"/>
    </row>
    <row r="26" spans="1:29" ht="15" thickBot="1" x14ac:dyDescent="0.35">
      <c r="A26" t="s">
        <v>85</v>
      </c>
      <c r="B26" s="5">
        <f>RF!B26</f>
        <v>4.92</v>
      </c>
      <c r="C26" s="5">
        <f>LR!B26</f>
        <v>5.5264990915397201</v>
      </c>
      <c r="D26" s="5">
        <f>Adaboost!B26</f>
        <v>5.4385964912280702</v>
      </c>
      <c r="E26" s="5">
        <f>XGBR!B26</f>
        <v>5.8611608000000004</v>
      </c>
      <c r="F26" s="5">
        <f>Huber!B26</f>
        <v>5.4173140744047803</v>
      </c>
      <c r="G26" s="5">
        <f>BayesRidge!B26</f>
        <v>5.5408761833082698</v>
      </c>
      <c r="H26" s="5">
        <f>Elastic!B26</f>
        <v>5.13710750394067</v>
      </c>
      <c r="I26" s="5">
        <f>GBR!B26</f>
        <v>5.2699254220187299</v>
      </c>
      <c r="J26" s="6">
        <f t="shared" si="0"/>
        <v>5.3930068160658475</v>
      </c>
      <c r="K26">
        <f t="shared" si="1"/>
        <v>5.8611608000000004</v>
      </c>
      <c r="L26">
        <f t="shared" si="2"/>
        <v>4.92</v>
      </c>
      <c r="AC26" s="6"/>
    </row>
    <row r="27" spans="1:29" ht="15" thickBot="1" x14ac:dyDescent="0.35">
      <c r="A27" t="s">
        <v>86</v>
      </c>
      <c r="B27" s="5">
        <f>RF!B27</f>
        <v>5.28</v>
      </c>
      <c r="C27" s="5">
        <f>LR!B27</f>
        <v>5.4850911692665898</v>
      </c>
      <c r="D27" s="5">
        <f>Adaboost!B27</f>
        <v>5.4385964912280702</v>
      </c>
      <c r="E27" s="5">
        <f>XGBR!B27</f>
        <v>6.3004065000000002</v>
      </c>
      <c r="F27" s="5">
        <f>Huber!B27</f>
        <v>5.46652075604365</v>
      </c>
      <c r="G27" s="5">
        <f>BayesRidge!B27</f>
        <v>5.43174996869765</v>
      </c>
      <c r="H27" s="5">
        <f>Elastic!B27</f>
        <v>5.0257246923543804</v>
      </c>
      <c r="I27" s="5">
        <f>GBR!B27</f>
        <v>5.6319859479529502</v>
      </c>
      <c r="J27" s="6">
        <f t="shared" si="0"/>
        <v>5.4991358515090809</v>
      </c>
      <c r="K27">
        <f t="shared" si="1"/>
        <v>6.3004065000000002</v>
      </c>
      <c r="L27">
        <f t="shared" si="2"/>
        <v>5.0257246923543804</v>
      </c>
      <c r="AC27" s="6"/>
    </row>
    <row r="28" spans="1:29" ht="15" thickBot="1" x14ac:dyDescent="0.35">
      <c r="A28" t="s">
        <v>87</v>
      </c>
      <c r="B28" s="5">
        <f>RF!B28</f>
        <v>5.36</v>
      </c>
      <c r="C28" s="5">
        <f>LR!B28</f>
        <v>4.7958269302295102</v>
      </c>
      <c r="D28" s="5">
        <f>Adaboost!B28</f>
        <v>5.0516129032258004</v>
      </c>
      <c r="E28" s="5">
        <f>XGBR!B28</f>
        <v>6.4216340000000001</v>
      </c>
      <c r="F28" s="5">
        <f>Huber!B28</f>
        <v>4.7360514538230802</v>
      </c>
      <c r="G28" s="5">
        <f>BayesRidge!B28</f>
        <v>4.8230197880730499</v>
      </c>
      <c r="H28" s="5">
        <f>Elastic!B28</f>
        <v>4.9069163599956598</v>
      </c>
      <c r="I28" s="5">
        <f>GBR!B28</f>
        <v>5.2623964175751698</v>
      </c>
      <c r="J28" s="6">
        <f t="shared" si="0"/>
        <v>5.1162813948260428</v>
      </c>
      <c r="K28">
        <f t="shared" si="1"/>
        <v>6.4216340000000001</v>
      </c>
      <c r="L28">
        <f t="shared" si="2"/>
        <v>4.6890747005121103</v>
      </c>
      <c r="AC28" s="6"/>
    </row>
    <row r="29" spans="1:29" ht="15" thickBot="1" x14ac:dyDescent="0.35">
      <c r="A29" t="s">
        <v>88</v>
      </c>
      <c r="B29" s="5">
        <f>RF!B29</f>
        <v>6.08</v>
      </c>
      <c r="C29" s="5">
        <f>LR!B29</f>
        <v>4.5792414953544602</v>
      </c>
      <c r="D29" s="5">
        <f>Adaboost!B29</f>
        <v>5.4385964912280702</v>
      </c>
      <c r="E29" s="5">
        <f>XGBR!B29</f>
        <v>6.4191756</v>
      </c>
      <c r="F29" s="5">
        <f>Huber!B29</f>
        <v>4.5579104248216602</v>
      </c>
      <c r="G29" s="5">
        <f>BayesRidge!B29</f>
        <v>4.6109964313237803</v>
      </c>
      <c r="H29" s="5">
        <f>Elastic!B29</f>
        <v>4.89206531845082</v>
      </c>
      <c r="I29" s="5">
        <f>GBR!B29</f>
        <v>5.33820978985975</v>
      </c>
      <c r="J29" s="6">
        <f t="shared" si="0"/>
        <v>5.1696838575817701</v>
      </c>
      <c r="K29">
        <f t="shared" si="1"/>
        <v>6.4191756</v>
      </c>
      <c r="L29">
        <f t="shared" si="2"/>
        <v>4.5579104248216602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34</v>
      </c>
      <c r="H36" s="7" t="s">
        <v>29</v>
      </c>
      <c r="I36" s="7" t="s">
        <v>15</v>
      </c>
      <c r="J36" s="7" t="s">
        <v>14</v>
      </c>
      <c r="K36" s="7" t="s">
        <v>28</v>
      </c>
      <c r="L36" s="7" t="s">
        <v>27</v>
      </c>
      <c r="M36" s="7" t="s">
        <v>17</v>
      </c>
      <c r="N36" s="7" t="s">
        <v>35</v>
      </c>
      <c r="O36" s="7" t="s">
        <v>37</v>
      </c>
      <c r="P36" s="7" t="s">
        <v>18</v>
      </c>
      <c r="Q36" s="7" t="s">
        <v>26</v>
      </c>
      <c r="R36" s="7" t="s">
        <v>25</v>
      </c>
      <c r="S36" s="7" t="s">
        <v>38</v>
      </c>
      <c r="T36" s="7" t="s">
        <v>36</v>
      </c>
      <c r="U36" s="7" t="s">
        <v>24</v>
      </c>
      <c r="V36" s="7" t="s">
        <v>6</v>
      </c>
      <c r="Y36"/>
      <c r="AC36" s="6"/>
    </row>
    <row r="37" spans="1:29" ht="15" thickBot="1" x14ac:dyDescent="0.35">
      <c r="A37" t="str">
        <f>A2</f>
        <v>Tobias Myers</v>
      </c>
      <c r="B37" s="5">
        <f>Neural!B2</f>
        <v>3.73420896824235</v>
      </c>
      <c r="D37" s="7">
        <v>1</v>
      </c>
      <c r="E37" s="7" t="s">
        <v>61</v>
      </c>
      <c r="F37" s="7" t="s">
        <v>89</v>
      </c>
      <c r="G37" s="7">
        <v>4.166666666666667</v>
      </c>
      <c r="H37" s="7">
        <v>3.89875491407276</v>
      </c>
      <c r="I37" s="7">
        <v>4.5950444875540297</v>
      </c>
      <c r="J37" s="7">
        <v>2.93</v>
      </c>
      <c r="K37" s="10">
        <v>3.5</v>
      </c>
      <c r="L37" s="10">
        <f>IF(ABS(G37 - K37) &gt; MAX(ABS(H37 - K37), ABS(I37 - K37), ABS(J37 - K37)), G37, IF(ABS(H37 - K37) &gt; MAX(ABS(I37 - K37), ABS(J37 - K37)), H37, IF(ABS(I37 - K37) &gt; ABS(J37 - K37), I37, J37)))-K37</f>
        <v>1.0950444875540297</v>
      </c>
      <c r="M37" s="19" t="str">
        <f>IF(L37 &lt; 0, "Under", "Over")</f>
        <v>Over</v>
      </c>
      <c r="N37" s="19">
        <f>G37-K37</f>
        <v>0.66666666666666696</v>
      </c>
      <c r="O37" s="19">
        <v>0.83333333333333337</v>
      </c>
      <c r="P37" s="19">
        <f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0.66666666666666663</v>
      </c>
      <c r="Q37" s="19">
        <f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2.5</v>
      </c>
      <c r="R37" s="19">
        <f>IF(P37=1,3,IF(P37=2/3,2,IF(P37=1/3,1,0)))</f>
        <v>2</v>
      </c>
      <c r="S37" s="19">
        <f>IF(AND(M37="Over", G37&gt;K37), 2, IF(AND(M37="Under", G37&lt;=K37), 2, 0))</f>
        <v>2</v>
      </c>
      <c r="T37" s="19">
        <f>IF(AND(M37="Over", O37&gt;0.5), 2, IF(AND(M37="Under", O37&lt;=0.5), 2, 0))</f>
        <v>2</v>
      </c>
      <c r="U37" s="19">
        <f>SUM(Q37:T37)</f>
        <v>8.5</v>
      </c>
      <c r="V37" s="19">
        <v>5</v>
      </c>
      <c r="W37" s="6">
        <f>IF(ABS(G37 - K37) &gt; MAX(ABS(H37 - K37), ABS(I37 - K37)), G37 - K37, IF(ABS(H37 - K37) &gt; ABS(I37 - K37), H37 - K37, I37 - K37))</f>
        <v>1.0950444875540297</v>
      </c>
      <c r="Y37"/>
      <c r="AC37" s="6"/>
    </row>
    <row r="38" spans="1:29" ht="15" thickBot="1" x14ac:dyDescent="0.35">
      <c r="A38" t="str">
        <f>A3</f>
        <v>Reese Olson</v>
      </c>
      <c r="B38" s="5">
        <f>Neural!B3</f>
        <v>5.4032100411749298</v>
      </c>
      <c r="D38" s="7">
        <v>2</v>
      </c>
      <c r="E38" s="7" t="s">
        <v>62</v>
      </c>
      <c r="F38" s="7" t="s">
        <v>90</v>
      </c>
      <c r="G38" s="7">
        <v>4.7272727272727284</v>
      </c>
      <c r="H38" s="7">
        <v>5.4361946770259948</v>
      </c>
      <c r="I38" s="7">
        <v>6.0272054124368601</v>
      </c>
      <c r="J38" s="7">
        <v>4.9622702421173397</v>
      </c>
      <c r="K38" s="10">
        <v>4.5</v>
      </c>
      <c r="L38" s="10">
        <f>IF(ABS(G38 - K38) &gt; MAX(ABS(H38 - K38), ABS(I38 - K38), ABS(J38 - K38)), G38, IF(ABS(H38 - K38) &gt; MAX(ABS(I38 - K38), ABS(J38 - K38)), H38, IF(ABS(I38 - K38) &gt; ABS(J38 - K38), I38, J38)))-K38</f>
        <v>1.5272054124368601</v>
      </c>
      <c r="M38" s="19" t="str">
        <f>IF(L38 &lt; 0, "Under", "Over")</f>
        <v>Over</v>
      </c>
      <c r="N38" s="19">
        <f>G38-K38</f>
        <v>0.2272727272727284</v>
      </c>
      <c r="O38" s="19">
        <v>0.5</v>
      </c>
      <c r="P38" s="19">
        <f>IF(M38="Over", IF(AND(H38&gt;K38, I38&gt;K38, J38&gt;K38), 1, IF(OR(AND(H38&gt;K38, I38&gt;K38), AND(H38&gt;K38, J38&gt;K38), AND(H38&gt;K38, J38&gt;K38)), 2/3, IF(OR(AND(H38&gt;K38, I38&lt;=K38), AND(H38&gt;K38, J38&lt;=K38), AND(I38&gt;K38, J38&lt;=K38), AND(H38&lt;=K38, I38&gt;K38), AND(H38&lt;=K38, J38&gt;K38), AND(I38&lt;=K38, J38&gt;K38)), 1/3, 0))), IF(AND(H38&lt;K38, I38&lt;K38, J38&lt;K38), 1, IF(OR(AND(H38&lt;K38, I38&lt;K38), AND(H38&lt;K38, J38&lt;K38), AND(H38&lt;K38, J38&lt;K38)), 2/3, IF(OR(AND(H38&lt;K38, I38&gt;=K38), AND(H38&lt;K38, J38&gt;=K38), AND(I38&lt;K38, J38&gt;=K38), AND(H38&gt;=K38, I38&lt;K38), AND(H38&gt;=K38, J38&lt;K38), AND(I38&gt;=K38, J38&lt;K38)), 1/3, 0))))</f>
        <v>1</v>
      </c>
      <c r="Q38" s="19">
        <f>IF(OR(L38&gt;1.5,L38&lt;-1.5),3,
IF(OR(AND(L38&lt;=1.5,L38&gt;=1),AND(L38&gt;=-1.5,L38&lt;=-1)),2.5,
IF(OR(AND(L38&lt;=1,L38&gt;=0.75),AND(L38&gt;=-1,L38&lt;=-0.75)),2,
IF(OR(AND(L38&lt;=0.75,L38&gt;=0.5),AND(L38&gt;=-0.75,L38&lt;=-0.5)),1.5,
IF(OR(L38&lt;=0.5,L38&gt;=-0.5),1,"")
)
)
))</f>
        <v>3</v>
      </c>
      <c r="R38" s="19">
        <f>IF(P38=1,3,IF(P38=2/3,2,IF(P38=1/3,1,0)))</f>
        <v>3</v>
      </c>
      <c r="S38" s="19">
        <f>IF(AND(M38="Over", G38&gt;K38), 2, IF(AND(M38="Under", G38&lt;=K38), 2, 0))</f>
        <v>2</v>
      </c>
      <c r="T38" s="19">
        <f>IF(AND(M38="Over", O38&gt;0.5), 2, IF(AND(M38="Under", O38&lt;=0.5), 2, 0))</f>
        <v>0</v>
      </c>
      <c r="U38" s="19">
        <f>SUM(Q38:T38)</f>
        <v>8</v>
      </c>
      <c r="V38" s="19">
        <v>6</v>
      </c>
      <c r="W38" s="6">
        <f t="shared" ref="W38:W64" si="5">IF(ABS(G38 - K38) &gt; MAX(ABS(H38 - K38), ABS(I38 - K38)), G38 - K38, IF(ABS(H38 - K38) &gt; ABS(I38 - K38), H38 - K38, I38 - K38))</f>
        <v>1.5272054124368601</v>
      </c>
      <c r="Y38"/>
      <c r="AC38" s="6"/>
    </row>
    <row r="39" spans="1:29" ht="15" thickBot="1" x14ac:dyDescent="0.35">
      <c r="A39" t="str">
        <f>A4</f>
        <v>Joe Ryan</v>
      </c>
      <c r="B39" s="5">
        <f>Neural!B4</f>
        <v>5.5187955877870403</v>
      </c>
      <c r="D39" s="7">
        <v>3</v>
      </c>
      <c r="E39" s="7" t="s">
        <v>63</v>
      </c>
      <c r="F39" s="7" t="s">
        <v>14</v>
      </c>
      <c r="G39" s="7">
        <v>6.416666666666667</v>
      </c>
      <c r="H39" s="7">
        <v>5.5693368398664269</v>
      </c>
      <c r="I39" s="7">
        <v>6.2946058091286297</v>
      </c>
      <c r="J39" s="7">
        <v>5.1123557680326099</v>
      </c>
      <c r="K39" s="10">
        <v>5.5</v>
      </c>
      <c r="L39" s="10">
        <f>IF(ABS(G39 - K39) &gt; MAX(ABS(H39 - K39), ABS(I39 - K39), ABS(J39 - K39)), G39, IF(ABS(H39 - K39) &gt; MAX(ABS(I39 - K39), ABS(J39 - K39)), H39, IF(ABS(I39 - K39) &gt; ABS(J39 - K39), I39, J39)))-K39</f>
        <v>0.91666666666666696</v>
      </c>
      <c r="M39" s="19" t="str">
        <f>IF(L39 &lt; 0, "Under", "Over")</f>
        <v>Over</v>
      </c>
      <c r="N39" s="19">
        <f>G39-K39</f>
        <v>0.91666666666666696</v>
      </c>
      <c r="O39" s="19">
        <v>0.6</v>
      </c>
      <c r="P39" s="19">
        <f>IF(M39="Over", IF(AND(H39&gt;K39, I39&gt;K39, J39&gt;K39), 1, IF(OR(AND(H39&gt;K39, I39&gt;K39), AND(H39&gt;K39, J39&gt;K39), AND(H39&gt;K39, J39&gt;K39)), 2/3, IF(OR(AND(H39&gt;K39, I39&lt;=K39), AND(H39&gt;K39, J39&lt;=K39), AND(I39&gt;K39, J39&lt;=K39), AND(H39&lt;=K39, I39&gt;K39), AND(H39&lt;=K39, J39&gt;K39), AND(I39&lt;=K39, J39&gt;K39)), 1/3, 0))), IF(AND(H39&lt;K39, I39&lt;K39, J39&lt;K39), 1, IF(OR(AND(H39&lt;K39, I39&lt;K39), AND(H39&lt;K39, J39&lt;K39), AND(H39&lt;K39, J39&lt;K39)), 2/3, IF(OR(AND(H39&lt;K39, I39&gt;=K39), AND(H39&lt;K39, J39&gt;=K39), AND(I39&lt;K39, J39&gt;=K39), AND(H39&gt;=K39, I39&lt;K39), AND(H39&gt;=K39, J39&lt;K39), AND(I39&gt;=K39, J39&lt;K39)), 1/3, 0))))</f>
        <v>0.66666666666666663</v>
      </c>
      <c r="Q39" s="19">
        <f>IF(OR(L39&gt;1.5,L39&lt;-1.5),3,
IF(OR(AND(L39&lt;=1.5,L39&gt;=1),AND(L39&gt;=-1.5,L39&lt;=-1)),2.5,
IF(OR(AND(L39&lt;=1,L39&gt;=0.75),AND(L39&gt;=-1,L39&lt;=-0.75)),2,
IF(OR(AND(L39&lt;=0.75,L39&gt;=0.5),AND(L39&gt;=-0.75,L39&lt;=-0.5)),1.5,
IF(OR(L39&lt;=0.5,L39&gt;=-0.5),1,"")
)
)
))</f>
        <v>2</v>
      </c>
      <c r="R39" s="19">
        <f>IF(P39=1,3,IF(P39=2/3,2,IF(P39=1/3,1,0)))</f>
        <v>2</v>
      </c>
      <c r="S39" s="19">
        <f>IF(AND(M39="Over", G39&gt;K39), 2, IF(AND(M39="Under", G39&lt;=K39), 2, 0))</f>
        <v>2</v>
      </c>
      <c r="T39" s="19">
        <f>IF(AND(M39="Over", O39&gt;0.5), 2, IF(AND(M39="Under", O39&lt;=0.5), 2, 0))</f>
        <v>2</v>
      </c>
      <c r="U39" s="19">
        <f>SUM(Q39:T39)</f>
        <v>8</v>
      </c>
      <c r="V39" s="19">
        <v>8</v>
      </c>
      <c r="W39" s="6">
        <f t="shared" si="5"/>
        <v>0.91666666666666696</v>
      </c>
      <c r="Y39"/>
      <c r="AC39" s="6"/>
    </row>
    <row r="40" spans="1:29" ht="15" thickBot="1" x14ac:dyDescent="0.35">
      <c r="A40" t="str">
        <f>A5</f>
        <v>Mitch Keller</v>
      </c>
      <c r="B40" s="5">
        <f>Neural!B5</f>
        <v>5.4748615137847896</v>
      </c>
      <c r="D40" s="7">
        <v>4</v>
      </c>
      <c r="E40" s="7" t="s">
        <v>64</v>
      </c>
      <c r="F40" s="7" t="s">
        <v>51</v>
      </c>
      <c r="G40" s="7">
        <v>5.5</v>
      </c>
      <c r="H40" s="7">
        <v>5.7265595505365132</v>
      </c>
      <c r="I40" s="7">
        <v>6.73</v>
      </c>
      <c r="J40" s="7">
        <v>5.1420578511222903</v>
      </c>
      <c r="K40" s="10">
        <v>5.5</v>
      </c>
      <c r="L40" s="10">
        <f>IF(ABS(G40 - K40) &gt; MAX(ABS(H40 - K40), ABS(I40 - K40), ABS(J40 - K40)), G40, IF(ABS(H40 - K40) &gt; MAX(ABS(I40 - K40), ABS(J40 - K40)), H40, IF(ABS(I40 - K40) &gt; ABS(J40 - K40), I40, J40)))-K40</f>
        <v>1.2300000000000004</v>
      </c>
      <c r="M40" s="19" t="str">
        <f>IF(L40 &lt; 0, "Under", "Over")</f>
        <v>Over</v>
      </c>
      <c r="N40" s="19">
        <f>G40-K40</f>
        <v>0</v>
      </c>
      <c r="O40" s="19">
        <v>0.5</v>
      </c>
      <c r="P40" s="19">
        <f>IF(M40="Over", IF(AND(H40&gt;K40, I40&gt;K40, J40&gt;K40), 1, IF(OR(AND(H40&gt;K40, I40&gt;K40), AND(H40&gt;K40, J40&gt;K40), AND(H40&gt;K40, J40&gt;K40)), 2/3, IF(OR(AND(H40&gt;K40, I40&lt;=K40), AND(H40&gt;K40, J40&lt;=K40), AND(I40&gt;K40, J40&lt;=K40), AND(H40&lt;=K40, I40&gt;K40), AND(H40&lt;=K40, J40&gt;K40), AND(I40&lt;=K40, J40&gt;K40)), 1/3, 0))), IF(AND(H40&lt;K40, I40&lt;K40, J40&lt;K40), 1, IF(OR(AND(H40&lt;K40, I40&lt;K40), AND(H40&lt;K40, J40&lt;K40), AND(H40&lt;K40, J40&lt;K40)), 2/3, IF(OR(AND(H40&lt;K40, I40&gt;=K40), AND(H40&lt;K40, J40&gt;=K40), AND(I40&lt;K40, J40&gt;=K40), AND(H40&gt;=K40, I40&lt;K40), AND(H40&gt;=K40, J40&lt;K40), AND(I40&gt;=K40, J40&lt;K40)), 1/3, 0))))</f>
        <v>0.66666666666666663</v>
      </c>
      <c r="Q40" s="19">
        <f>IF(OR(L40&gt;1.5,L40&lt;-1.5),3,
IF(OR(AND(L40&lt;=1.5,L40&gt;=1),AND(L40&gt;=-1.5,L40&lt;=-1)),2.5,
IF(OR(AND(L40&lt;=1,L40&gt;=0.75),AND(L40&gt;=-1,L40&lt;=-0.75)),2,
IF(OR(AND(L40&lt;=0.75,L40&gt;=0.5),AND(L40&gt;=-0.75,L40&lt;=-0.5)),1.5,
IF(OR(L40&lt;=0.5,L40&gt;=-0.5),1,"")
)
)
))</f>
        <v>2.5</v>
      </c>
      <c r="R40" s="19">
        <f>IF(P40=1,3,IF(P40=2/3,2,IF(P40=1/3,1,0)))</f>
        <v>2</v>
      </c>
      <c r="S40" s="19">
        <f>IF(AND(M40="Over", G40&gt;K40), 2, IF(AND(M40="Under", G40&lt;=K40), 2, 0))</f>
        <v>0</v>
      </c>
      <c r="T40" s="19">
        <f>IF(AND(M40="Over", O40&gt;0.5), 2, IF(AND(M40="Under", O40&lt;=0.5), 2, 0))</f>
        <v>0</v>
      </c>
      <c r="U40" s="19">
        <f>SUM(Q40:T40)</f>
        <v>4.5</v>
      </c>
      <c r="V40" s="19">
        <v>8</v>
      </c>
      <c r="W40" s="6">
        <f t="shared" si="5"/>
        <v>1.2300000000000004</v>
      </c>
      <c r="Y40"/>
      <c r="AC40" s="6"/>
    </row>
    <row r="41" spans="1:29" ht="15" thickBot="1" x14ac:dyDescent="0.35">
      <c r="A41" t="str">
        <f>A6</f>
        <v>Chris Sale</v>
      </c>
      <c r="B41" s="5">
        <f>Neural!B6</f>
        <v>5.56921054499026</v>
      </c>
      <c r="D41" s="7">
        <v>5</v>
      </c>
      <c r="E41" s="7" t="s">
        <v>65</v>
      </c>
      <c r="F41" s="7" t="s">
        <v>53</v>
      </c>
      <c r="G41" s="7">
        <v>7.4545454545454541</v>
      </c>
      <c r="H41" s="7">
        <v>5.6654860658965784</v>
      </c>
      <c r="I41" s="7">
        <v>6.2946058091286297</v>
      </c>
      <c r="J41" s="7">
        <v>5.1620842556297202</v>
      </c>
      <c r="K41" s="10">
        <v>6.5</v>
      </c>
      <c r="L41" s="10">
        <f>IF(ABS(G41 - K41) &gt; MAX(ABS(H41 - K41), ABS(I41 - K41), ABS(J41 - K41)), G41, IF(ABS(H41 - K41) &gt; MAX(ABS(I41 - K41), ABS(J41 - K41)), H41, IF(ABS(I41 - K41) &gt; ABS(J41 - K41), I41, J41)))-K41</f>
        <v>-1.3379157443702798</v>
      </c>
      <c r="M41" s="20" t="str">
        <f>IF(L41 &lt; 0, "Under", "Over")</f>
        <v>Under</v>
      </c>
      <c r="N41" s="20">
        <f>G41-K41</f>
        <v>0.95454545454545414</v>
      </c>
      <c r="O41" s="20">
        <v>0.7</v>
      </c>
      <c r="P41" s="20">
        <f>IF(M41="Over", IF(AND(H41&gt;K41, I41&gt;K41, J41&gt;K41), 1, IF(OR(AND(H41&gt;K41, I41&gt;K41), AND(H41&gt;K41, J41&gt;K41), AND(H41&gt;K41, J41&gt;K41)), 2/3, IF(OR(AND(H41&gt;K41, I41&lt;=K41), AND(H41&gt;K41, J41&lt;=K41), AND(I41&gt;K41, J41&lt;=K41), AND(H41&lt;=K41, I41&gt;K41), AND(H41&lt;=K41, J41&gt;K41), AND(I41&lt;=K41, J41&gt;K41)), 1/3, 0))), IF(AND(H41&lt;K41, I41&lt;K41, J41&lt;K41), 1, IF(OR(AND(H41&lt;K41, I41&lt;K41), AND(H41&lt;K41, J41&lt;K41), AND(H41&lt;K41, J41&lt;K41)), 2/3, IF(OR(AND(H41&lt;K41, I41&gt;=K41), AND(H41&lt;K41, J41&gt;=K41), AND(I41&lt;K41, J41&gt;=K41), AND(H41&gt;=K41, I41&lt;K41), AND(H41&gt;=K41, J41&lt;K41), AND(I41&gt;=K41, J41&lt;K41)), 1/3, 0))))</f>
        <v>1</v>
      </c>
      <c r="Q41" s="20">
        <f>IF(OR(L41&gt;1.5,L41&lt;-1.5),3,
IF(OR(AND(L41&lt;=1.5,L41&gt;=1),AND(L41&gt;=-1.5,L41&lt;=-1)),2.5,
IF(OR(AND(L41&lt;=1,L41&gt;=0.75),AND(L41&gt;=-1,L41&lt;=-0.75)),2,
IF(OR(AND(L41&lt;=0.75,L41&gt;=0.5),AND(L41&gt;=-0.75,L41&lt;=-0.5)),1.5,
IF(OR(L41&lt;=0.5,L41&gt;=-0.5),1,"")
)
)
))</f>
        <v>2.5</v>
      </c>
      <c r="R41" s="20">
        <f>IF(P41=1,3,IF(P41=2/3,2,IF(P41=1/3,1,0)))</f>
        <v>3</v>
      </c>
      <c r="S41" s="20">
        <f>IF(AND(M41="Over", G41&gt;K41), 2, IF(AND(M41="Under", G41&lt;=K41), 2, 0))</f>
        <v>0</v>
      </c>
      <c r="T41" s="20">
        <f>IF(AND(M41="Over", O41&gt;0.5), 2, IF(AND(M41="Under", O41&lt;=0.5), 2, 0))</f>
        <v>0</v>
      </c>
      <c r="U41" s="20">
        <f>SUM(Q41:T41)</f>
        <v>5.5</v>
      </c>
      <c r="V41" s="20">
        <v>10</v>
      </c>
      <c r="W41" s="6">
        <f t="shared" si="5"/>
        <v>0.95454545454545414</v>
      </c>
      <c r="Y41"/>
      <c r="AC41" s="6"/>
    </row>
    <row r="42" spans="1:29" ht="15" thickBot="1" x14ac:dyDescent="0.35">
      <c r="A42" t="str">
        <f>A8</f>
        <v>Cole Irvin</v>
      </c>
      <c r="B42" s="5">
        <f>Neural!B8</f>
        <v>4.7171193272836698</v>
      </c>
      <c r="D42" s="7">
        <v>6</v>
      </c>
      <c r="E42" s="7" t="s">
        <v>66</v>
      </c>
      <c r="F42" s="7" t="s">
        <v>44</v>
      </c>
      <c r="G42" s="7">
        <v>5</v>
      </c>
      <c r="H42" s="7">
        <v>5.4456912066265861</v>
      </c>
      <c r="I42" s="7">
        <v>6.4249422632794397</v>
      </c>
      <c r="J42" s="7">
        <v>4.7171193272836698</v>
      </c>
      <c r="K42" s="10">
        <v>5.5</v>
      </c>
      <c r="L42" s="10">
        <f>IF(ABS(G42 - K42) &gt; MAX(ABS(H42 - K42), ABS(I42 - K42), ABS(J42 - K42)), G42, IF(ABS(H42 - K42) &gt; MAX(ABS(I42 - K42), ABS(J42 - K42)), H42, IF(ABS(I42 - K42) &gt; ABS(J42 - K42), I42, J42)))-K42</f>
        <v>0.92494226327943974</v>
      </c>
      <c r="M42" s="20" t="str">
        <f>IF(L42 &lt; 0, "Under", "Over")</f>
        <v>Over</v>
      </c>
      <c r="N42" s="20">
        <f>G42-K42</f>
        <v>-0.5</v>
      </c>
      <c r="O42" s="20">
        <v>0.5</v>
      </c>
      <c r="P42" s="20">
        <f>IF(M42="Over", IF(AND(H42&gt;K42, I42&gt;K42, J42&gt;K42), 1, IF(OR(AND(H42&gt;K42, I42&gt;K42), AND(H42&gt;K42, J42&gt;K42), AND(H42&gt;K42, J42&gt;K42)), 2/3, IF(OR(AND(H42&gt;K42, I42&lt;=K42), AND(H42&gt;K42, J42&lt;=K42), AND(I42&gt;K42, J42&lt;=K42), AND(H42&lt;=K42, I42&gt;K42), AND(H42&lt;=K42, J42&gt;K42), AND(I42&lt;=K42, J42&gt;K42)), 1/3, 0))), IF(AND(H42&lt;K42, I42&lt;K42, J42&lt;K42), 1, IF(OR(AND(H42&lt;K42, I42&lt;K42), AND(H42&lt;K42, J42&lt;K42), AND(H42&lt;K42, J42&lt;K42)), 2/3, IF(OR(AND(H42&lt;K42, I42&gt;=K42), AND(H42&lt;K42, J42&gt;=K42), AND(I42&lt;K42, J42&gt;=K42), AND(H42&gt;=K42, I42&lt;K42), AND(H42&gt;=K42, J42&lt;K42), AND(I42&gt;=K42, J42&lt;K42)), 1/3, 0))))</f>
        <v>0.33333333333333331</v>
      </c>
      <c r="Q42" s="20">
        <f>IF(OR(L42&gt;1.5,L42&lt;-1.5),3,
IF(OR(AND(L42&lt;=1.5,L42&gt;=1),AND(L42&gt;=-1.5,L42&lt;=-1)),2.5,
IF(OR(AND(L42&lt;=1,L42&gt;=0.75),AND(L42&gt;=-1,L42&lt;=-0.75)),2,
IF(OR(AND(L42&lt;=0.75,L42&gt;=0.5),AND(L42&gt;=-0.75,L42&lt;=-0.5)),1.5,
IF(OR(L42&lt;=0.5,L42&gt;=-0.5),1,"")
)
)
))</f>
        <v>2</v>
      </c>
      <c r="R42" s="20">
        <f>IF(P42=1,3,IF(P42=2/3,2,IF(P42=1/3,1,0)))</f>
        <v>1</v>
      </c>
      <c r="S42" s="20">
        <f>IF(AND(M42="Over", G42&gt;K42), 2, IF(AND(M42="Under", G42&lt;=K42), 2, 0))</f>
        <v>0</v>
      </c>
      <c r="T42" s="20">
        <f>IF(AND(M42="Over", O42&gt;0.5), 2, IF(AND(M42="Under", O42&lt;=0.5), 2, 0))</f>
        <v>0</v>
      </c>
      <c r="U42" s="20">
        <f>SUM(Q42:T42)</f>
        <v>3</v>
      </c>
      <c r="V42" s="20">
        <v>4</v>
      </c>
      <c r="W42" s="6">
        <f t="shared" si="5"/>
        <v>0.92494226327943974</v>
      </c>
      <c r="Y42"/>
      <c r="AC42" s="6"/>
    </row>
    <row r="43" spans="1:29" ht="15" thickBot="1" x14ac:dyDescent="0.35">
      <c r="A43" t="str">
        <f>A7</f>
        <v>Jake Irvin</v>
      </c>
      <c r="B43" s="5">
        <f>Neural!B7</f>
        <v>5.3003351194317601</v>
      </c>
      <c r="D43" s="7">
        <v>7</v>
      </c>
      <c r="E43" s="7" t="s">
        <v>67</v>
      </c>
      <c r="F43" s="7" t="s">
        <v>41</v>
      </c>
      <c r="G43" s="7">
        <v>3.8888888888888888</v>
      </c>
      <c r="H43" s="7">
        <v>5.0566012508716582</v>
      </c>
      <c r="I43" s="7">
        <v>5.4362788994438196</v>
      </c>
      <c r="J43" s="7">
        <v>4.4681243999999998</v>
      </c>
      <c r="K43" s="10">
        <v>4.5</v>
      </c>
      <c r="L43" s="10">
        <f>IF(ABS(G43 - K43) &gt; MAX(ABS(H43 - K43), ABS(I43 - K43), ABS(J43 - K43)), G43, IF(ABS(H43 - K43) &gt; MAX(ABS(I43 - K43), ABS(J43 - K43)), H43, IF(ABS(I43 - K43) &gt; ABS(J43 - K43), I43, J43)))-K43</f>
        <v>0.93627889944381959</v>
      </c>
      <c r="M43" s="19" t="str">
        <f>IF(L43 &lt; 0, "Under", "Over")</f>
        <v>Over</v>
      </c>
      <c r="N43" s="19">
        <f>G43-K43</f>
        <v>-0.61111111111111116</v>
      </c>
      <c r="O43" s="19">
        <v>0.33333333333333331</v>
      </c>
      <c r="P43" s="19">
        <f>IF(M43="Over", IF(AND(H43&gt;K43, I43&gt;K43, J43&gt;K43), 1, IF(OR(AND(H43&gt;K43, I43&gt;K43), AND(H43&gt;K43, J43&gt;K43), AND(H43&gt;K43, J43&gt;K43)), 2/3, IF(OR(AND(H43&gt;K43, I43&lt;=K43), AND(H43&gt;K43, J43&lt;=K43), AND(I43&gt;K43, J43&lt;=K43), AND(H43&lt;=K43, I43&gt;K43), AND(H43&lt;=K43, J43&gt;K43), AND(I43&lt;=K43, J43&gt;K43)), 1/3, 0))), IF(AND(H43&lt;K43, I43&lt;K43, J43&lt;K43), 1, IF(OR(AND(H43&lt;K43, I43&lt;K43), AND(H43&lt;K43, J43&lt;K43), AND(H43&lt;K43, J43&lt;K43)), 2/3, IF(OR(AND(H43&lt;K43, I43&gt;=K43), AND(H43&lt;K43, J43&gt;=K43), AND(I43&lt;K43, J43&gt;=K43), AND(H43&gt;=K43, I43&lt;K43), AND(H43&gt;=K43, J43&lt;K43), AND(I43&gt;=K43, J43&lt;K43)), 1/3, 0))))</f>
        <v>0.66666666666666663</v>
      </c>
      <c r="Q43" s="19">
        <f>IF(OR(L43&gt;1.5,L43&lt;-1.5),3,
IF(OR(AND(L43&lt;=1.5,L43&gt;=1),AND(L43&gt;=-1.5,L43&lt;=-1)),2.5,
IF(OR(AND(L43&lt;=1,L43&gt;=0.75),AND(L43&gt;=-1,L43&lt;=-0.75)),2,
IF(OR(AND(L43&lt;=0.75,L43&gt;=0.5),AND(L43&gt;=-0.75,L43&lt;=-0.5)),1.5,
IF(OR(L43&lt;=0.5,L43&gt;=-0.5),1,"")
)
)
))</f>
        <v>2</v>
      </c>
      <c r="R43" s="19">
        <f>IF(P43=1,3,IF(P43=2/3,2,IF(P43=1/3,1,0)))</f>
        <v>2</v>
      </c>
      <c r="S43" s="19">
        <f>IF(AND(M43="Over", G43&gt;K43), 2, IF(AND(M43="Under", G43&lt;=K43), 2, 0))</f>
        <v>0</v>
      </c>
      <c r="T43" s="19">
        <f>IF(AND(M43="Over", O43&gt;0.5), 2, IF(AND(M43="Under", O43&lt;=0.5), 2, 0))</f>
        <v>0</v>
      </c>
      <c r="U43" s="19">
        <f>SUM(Q43:T43)</f>
        <v>4</v>
      </c>
      <c r="V43" s="19">
        <v>6</v>
      </c>
      <c r="W43" s="6">
        <f t="shared" si="5"/>
        <v>0.93627889944381959</v>
      </c>
      <c r="Y43"/>
      <c r="AC43" s="6"/>
    </row>
    <row r="44" spans="1:29" ht="15" thickBot="1" x14ac:dyDescent="0.35">
      <c r="A44" t="str">
        <f t="shared" ref="A44:A70" si="6">A9</f>
        <v>Aaron Civale</v>
      </c>
      <c r="B44" s="5">
        <f>Neural!B9</f>
        <v>5.1378316290378203</v>
      </c>
      <c r="D44" s="7">
        <v>8</v>
      </c>
      <c r="E44" s="7" t="s">
        <v>68</v>
      </c>
      <c r="F44" s="7" t="s">
        <v>91</v>
      </c>
      <c r="G44" s="7">
        <v>5</v>
      </c>
      <c r="H44" s="7">
        <v>4.93300576193203</v>
      </c>
      <c r="I44" s="7">
        <v>5.4772532188841199</v>
      </c>
      <c r="J44" s="7">
        <v>4.1365059999999998</v>
      </c>
      <c r="K44" s="10">
        <v>4.5</v>
      </c>
      <c r="L44" s="10">
        <f>IF(ABS(G44 - K44) &gt; MAX(ABS(H44 - K44), ABS(I44 - K44), ABS(J44 - K44)), G44, IF(ABS(H44 - K44) &gt; MAX(ABS(I44 - K44), ABS(J44 - K44)), H44, IF(ABS(I44 - K44) &gt; ABS(J44 - K44), I44, J44)))-K44</f>
        <v>0.97725321888411987</v>
      </c>
      <c r="M44" s="19" t="str">
        <f>IF(L44 &lt; 0, "Under", "Over")</f>
        <v>Over</v>
      </c>
      <c r="N44" s="19">
        <f>G44-K44</f>
        <v>0.5</v>
      </c>
      <c r="O44" s="19">
        <v>0.5</v>
      </c>
      <c r="P44" s="19">
        <f>IF(M44="Over", IF(AND(H44&gt;K44, I44&gt;K44, J44&gt;K44), 1, IF(OR(AND(H44&gt;K44, I44&gt;K44), AND(H44&gt;K44, J44&gt;K44), AND(H44&gt;K44, J44&gt;K44)), 2/3, IF(OR(AND(H44&gt;K44, I44&lt;=K44), AND(H44&gt;K44, J44&lt;=K44), AND(I44&gt;K44, J44&lt;=K44), AND(H44&lt;=K44, I44&gt;K44), AND(H44&lt;=K44, J44&gt;K44), AND(I44&lt;=K44, J44&gt;K44)), 1/3, 0))), IF(AND(H44&lt;K44, I44&lt;K44, J44&lt;K44), 1, IF(OR(AND(H44&lt;K44, I44&lt;K44), AND(H44&lt;K44, J44&lt;K44), AND(H44&lt;K44, J44&lt;K44)), 2/3, IF(OR(AND(H44&lt;K44, I44&gt;=K44), AND(H44&lt;K44, J44&gt;=K44), AND(I44&lt;K44, J44&gt;=K44), AND(H44&gt;=K44, I44&lt;K44), AND(H44&gt;=K44, J44&lt;K44), AND(I44&gt;=K44, J44&lt;K44)), 1/3, 0))))</f>
        <v>0.66666666666666663</v>
      </c>
      <c r="Q44" s="19">
        <f>IF(OR(L44&gt;1.5,L44&lt;-1.5),3,
IF(OR(AND(L44&lt;=1.5,L44&gt;=1),AND(L44&gt;=-1.5,L44&lt;=-1)),2.5,
IF(OR(AND(L44&lt;=1,L44&gt;=0.75),AND(L44&gt;=-1,L44&lt;=-0.75)),2,
IF(OR(AND(L44&lt;=0.75,L44&gt;=0.5),AND(L44&gt;=-0.75,L44&lt;=-0.5)),1.5,
IF(OR(L44&lt;=0.5,L44&gt;=-0.5),1,"")
)
)
))</f>
        <v>2</v>
      </c>
      <c r="R44" s="19">
        <f>IF(P44=1,3,IF(P44=2/3,2,IF(P44=1/3,1,0)))</f>
        <v>2</v>
      </c>
      <c r="S44" s="19">
        <f>IF(AND(M44="Over", G44&gt;K44), 2, IF(AND(M44="Under", G44&lt;=K44), 2, 0))</f>
        <v>2</v>
      </c>
      <c r="T44" s="19">
        <f>IF(AND(M44="Over", O44&gt;0.5), 2, IF(AND(M44="Under", O44&lt;=0.5), 2, 0))</f>
        <v>0</v>
      </c>
      <c r="U44" s="19">
        <f>SUM(Q44:T44)</f>
        <v>6</v>
      </c>
      <c r="V44" s="19">
        <v>8</v>
      </c>
      <c r="W44" s="6">
        <f t="shared" si="5"/>
        <v>0.97725321888411987</v>
      </c>
      <c r="Y44"/>
      <c r="AC44" s="6"/>
    </row>
    <row r="45" spans="1:29" ht="15" thickBot="1" x14ac:dyDescent="0.35">
      <c r="A45" t="str">
        <f t="shared" si="6"/>
        <v>Yoshinobu Yamamoto</v>
      </c>
      <c r="B45" s="5">
        <f>Neural!B10</f>
        <v>5.09445810260575</v>
      </c>
      <c r="D45" s="7">
        <v>9</v>
      </c>
      <c r="E45" s="7" t="s">
        <v>69</v>
      </c>
      <c r="F45" s="7" t="s">
        <v>50</v>
      </c>
      <c r="G45" s="7">
        <v>6.333333333333333</v>
      </c>
      <c r="H45" s="7">
        <v>5.2850916349934218</v>
      </c>
      <c r="I45" s="7">
        <v>5.8227424749163799</v>
      </c>
      <c r="J45" s="7">
        <v>4.9390936166761499</v>
      </c>
      <c r="K45" s="10">
        <v>5.5</v>
      </c>
      <c r="L45" s="10">
        <f>IF(ABS(G45 - K45) &gt; MAX(ABS(H45 - K45), ABS(I45 - K45), ABS(J45 - K45)), G45, IF(ABS(H45 - K45) &gt; MAX(ABS(I45 - K45), ABS(J45 - K45)), H45, IF(ABS(I45 - K45) &gt; ABS(J45 - K45), I45, J45)))-K45</f>
        <v>0.83333333333333304</v>
      </c>
      <c r="M45" s="19" t="str">
        <f>IF(L45 &lt; 0, "Under", "Over")</f>
        <v>Over</v>
      </c>
      <c r="N45" s="19">
        <f>G45-K45</f>
        <v>0.83333333333333304</v>
      </c>
      <c r="O45" s="19">
        <v>0.8</v>
      </c>
      <c r="P45" s="19">
        <f>IF(M45="Over", IF(AND(H45&gt;K45, I45&gt;K45, J45&gt;K45), 1, IF(OR(AND(H45&gt;K45, I45&gt;K45), AND(H45&gt;K45, J45&gt;K45), AND(H45&gt;K45, J45&gt;K45)), 2/3, IF(OR(AND(H45&gt;K45, I45&lt;=K45), AND(H45&gt;K45, J45&lt;=K45), AND(I45&gt;K45, J45&lt;=K45), AND(H45&lt;=K45, I45&gt;K45), AND(H45&lt;=K45, J45&gt;K45), AND(I45&lt;=K45, J45&gt;K45)), 1/3, 0))), IF(AND(H45&lt;K45, I45&lt;K45, J45&lt;K45), 1, IF(OR(AND(H45&lt;K45, I45&lt;K45), AND(H45&lt;K45, J45&lt;K45), AND(H45&lt;K45, J45&lt;K45)), 2/3, IF(OR(AND(H45&lt;K45, I45&gt;=K45), AND(H45&lt;K45, J45&gt;=K45), AND(I45&lt;K45, J45&gt;=K45), AND(H45&gt;=K45, I45&lt;K45), AND(H45&gt;=K45, J45&lt;K45), AND(I45&gt;=K45, J45&lt;K45)), 1/3, 0))))</f>
        <v>0.33333333333333331</v>
      </c>
      <c r="Q45" s="19">
        <f>IF(OR(L45&gt;1.5,L45&lt;-1.5),3,
IF(OR(AND(L45&lt;=1.5,L45&gt;=1),AND(L45&gt;=-1.5,L45&lt;=-1)),2.5,
IF(OR(AND(L45&lt;=1,L45&gt;=0.75),AND(L45&gt;=-1,L45&lt;=-0.75)),2,
IF(OR(AND(L45&lt;=0.75,L45&gt;=0.5),AND(L45&gt;=-0.75,L45&lt;=-0.5)),1.5,
IF(OR(L45&lt;=0.5,L45&gt;=-0.5),1,"")
)
)
))</f>
        <v>2</v>
      </c>
      <c r="R45" s="19">
        <f>IF(P45=1,3,IF(P45=2/3,2,IF(P45=1/3,1,0)))</f>
        <v>1</v>
      </c>
      <c r="S45" s="19">
        <f>IF(AND(M45="Over", G45&gt;K45), 2, IF(AND(M45="Under", G45&lt;=K45), 2, 0))</f>
        <v>2</v>
      </c>
      <c r="T45" s="19">
        <f>IF(AND(M45="Over", O45&gt;0.5), 2, IF(AND(M45="Under", O45&lt;=0.5), 2, 0))</f>
        <v>2</v>
      </c>
      <c r="U45" s="19">
        <f>SUM(Q45:T45)</f>
        <v>7</v>
      </c>
      <c r="V45" s="19">
        <v>7</v>
      </c>
      <c r="W45" s="6">
        <f t="shared" si="5"/>
        <v>0.83333333333333304</v>
      </c>
      <c r="Y45"/>
      <c r="AC45" s="6"/>
    </row>
    <row r="46" spans="1:29" ht="15" thickBot="1" x14ac:dyDescent="0.35">
      <c r="A46" t="str">
        <f t="shared" si="6"/>
        <v>Cody Poteet</v>
      </c>
      <c r="B46" s="5">
        <f>Neural!B11</f>
        <v>5.2179519605378903</v>
      </c>
      <c r="D46" s="7">
        <v>10</v>
      </c>
      <c r="E46" s="7" t="s">
        <v>70</v>
      </c>
      <c r="F46" s="7" t="s">
        <v>52</v>
      </c>
      <c r="G46" s="7">
        <v>5</v>
      </c>
      <c r="H46" s="7">
        <v>5.6101182898055466</v>
      </c>
      <c r="I46" s="7">
        <v>6.6817229999999999</v>
      </c>
      <c r="J46" s="7">
        <v>4.9811715677198602</v>
      </c>
      <c r="K46" s="11">
        <v>3.5</v>
      </c>
      <c r="L46" s="11">
        <f>IF(ABS(G46 - K46) &gt; MAX(ABS(H46 - K46), ABS(I46 - K46), ABS(J46 - K46)), G46, IF(ABS(H46 - K46) &gt; MAX(ABS(I46 - K46), ABS(J46 - K46)), H46, IF(ABS(I46 - K46) &gt; ABS(J46 - K46), I46, J46)))-K46</f>
        <v>3.1817229999999999</v>
      </c>
      <c r="M46" s="20" t="str">
        <f>IF(L46 &lt; 0, "Under", "Over")</f>
        <v>Over</v>
      </c>
      <c r="N46" s="20">
        <f>G46-K46</f>
        <v>1.5</v>
      </c>
      <c r="O46" s="20">
        <v>1</v>
      </c>
      <c r="P46" s="20">
        <f>IF(M46="Over", IF(AND(H46&gt;K46, I46&gt;K46, J46&gt;K46), 1, IF(OR(AND(H46&gt;K46, I46&gt;K46), AND(H46&gt;K46, J46&gt;K46), AND(H46&gt;K46, J46&gt;K46)), 2/3, IF(OR(AND(H46&gt;K46, I46&lt;=K46), AND(H46&gt;K46, J46&lt;=K46), AND(I46&gt;K46, J46&lt;=K46), AND(H46&lt;=K46, I46&gt;K46), AND(H46&lt;=K46, J46&gt;K46), AND(I46&lt;=K46, J46&gt;K46)), 1/3, 0))), IF(AND(H46&lt;K46, I46&lt;K46, J46&lt;K46), 1, IF(OR(AND(H46&lt;K46, I46&lt;K46), AND(H46&lt;K46, J46&lt;K46), AND(H46&lt;K46, J46&lt;K46)), 2/3, IF(OR(AND(H46&lt;K46, I46&gt;=K46), AND(H46&lt;K46, J46&gt;=K46), AND(I46&lt;K46, J46&gt;=K46), AND(H46&gt;=K46, I46&lt;K46), AND(H46&gt;=K46, J46&lt;K46), AND(I46&gt;=K46, J46&lt;K46)), 1/3, 0))))</f>
        <v>1</v>
      </c>
      <c r="Q46" s="20">
        <f>IF(OR(L46&gt;1.5,L46&lt;-1.5),3,
IF(OR(AND(L46&lt;=1.5,L46&gt;=1),AND(L46&gt;=-1.5,L46&lt;=-1)),2.5,
IF(OR(AND(L46&lt;=1,L46&gt;=0.75),AND(L46&gt;=-1,L46&lt;=-0.75)),2,
IF(OR(AND(L46&lt;=0.75,L46&gt;=0.5),AND(L46&gt;=-0.75,L46&lt;=-0.5)),1.5,
IF(OR(L46&lt;=0.5,L46&gt;=-0.5),1,"")
)
)
))</f>
        <v>3</v>
      </c>
      <c r="R46" s="20">
        <f>IF(P46=1,3,IF(P46=2/3,2,IF(P46=1/3,1,0)))</f>
        <v>3</v>
      </c>
      <c r="S46" s="20">
        <f>IF(AND(M46="Over", G46&gt;K46), 2, IF(AND(M46="Under", G46&lt;=K46), 2, 0))</f>
        <v>2</v>
      </c>
      <c r="T46" s="20">
        <f>IF(AND(M46="Over", O46&gt;0.5), 2, IF(AND(M46="Under", O46&lt;=0.5), 2, 0))</f>
        <v>2</v>
      </c>
      <c r="U46" s="20">
        <f>SUM(Q46:T46)</f>
        <v>10</v>
      </c>
      <c r="V46" s="20">
        <v>1</v>
      </c>
      <c r="W46" s="6">
        <f t="shared" si="5"/>
        <v>3.1817229999999999</v>
      </c>
      <c r="Y46"/>
      <c r="AC46" s="6"/>
    </row>
    <row r="47" spans="1:29" ht="15" thickBot="1" x14ac:dyDescent="0.35">
      <c r="A47" t="str">
        <f t="shared" si="6"/>
        <v>Justin Steele</v>
      </c>
      <c r="B47" s="5">
        <f>Neural!B12</f>
        <v>4.9276647027298504</v>
      </c>
      <c r="D47" s="7">
        <v>11</v>
      </c>
      <c r="E47" s="7" t="s">
        <v>71</v>
      </c>
      <c r="F47" s="7" t="s">
        <v>56</v>
      </c>
      <c r="G47" s="7">
        <v>5.1428571428571432</v>
      </c>
      <c r="H47" s="7">
        <v>5.149939784258537</v>
      </c>
      <c r="I47" s="7">
        <v>6.4396719999999998</v>
      </c>
      <c r="J47" s="7">
        <v>4.8</v>
      </c>
      <c r="K47" s="10">
        <v>5.5</v>
      </c>
      <c r="L47" s="10">
        <f>IF(ABS(G47 - K47) &gt; MAX(ABS(H47 - K47), ABS(I47 - K47), ABS(J47 - K47)), G47, IF(ABS(H47 - K47) &gt; MAX(ABS(I47 - K47), ABS(J47 - K47)), H47, IF(ABS(I47 - K47) &gt; ABS(J47 - K47), I47, J47)))-K47</f>
        <v>0.93967199999999984</v>
      </c>
      <c r="M47" s="19" t="str">
        <f>IF(L47 &lt; 0, "Under", "Over")</f>
        <v>Over</v>
      </c>
      <c r="N47" s="19">
        <f>G47-K47</f>
        <v>-0.35714285714285676</v>
      </c>
      <c r="O47" s="19">
        <v>0.42857142857142849</v>
      </c>
      <c r="P47" s="19">
        <f>IF(M47="Over", IF(AND(H47&gt;K47, I47&gt;K47, J47&gt;K47), 1, IF(OR(AND(H47&gt;K47, I47&gt;K47), AND(H47&gt;K47, J47&gt;K47), AND(H47&gt;K47, J47&gt;K47)), 2/3, IF(OR(AND(H47&gt;K47, I47&lt;=K47), AND(H47&gt;K47, J47&lt;=K47), AND(I47&gt;K47, J47&lt;=K47), AND(H47&lt;=K47, I47&gt;K47), AND(H47&lt;=K47, J47&gt;K47), AND(I47&lt;=K47, J47&gt;K47)), 1/3, 0))), IF(AND(H47&lt;K47, I47&lt;K47, J47&lt;K47), 1, IF(OR(AND(H47&lt;K47, I47&lt;K47), AND(H47&lt;K47, J47&lt;K47), AND(H47&lt;K47, J47&lt;K47)), 2/3, IF(OR(AND(H47&lt;K47, I47&gt;=K47), AND(H47&lt;K47, J47&gt;=K47), AND(I47&lt;K47, J47&gt;=K47), AND(H47&gt;=K47, I47&lt;K47), AND(H47&gt;=K47, J47&lt;K47), AND(I47&gt;=K47, J47&lt;K47)), 1/3, 0))))</f>
        <v>0.33333333333333331</v>
      </c>
      <c r="Q47" s="19">
        <f>IF(OR(L47&gt;1.5,L47&lt;-1.5),3,
IF(OR(AND(L47&lt;=1.5,L47&gt;=1),AND(L47&gt;=-1.5,L47&lt;=-1)),2.5,
IF(OR(AND(L47&lt;=1,L47&gt;=0.75),AND(L47&gt;=-1,L47&lt;=-0.75)),2,
IF(OR(AND(L47&lt;=0.75,L47&gt;=0.5),AND(L47&gt;=-0.75,L47&lt;=-0.5)),1.5,
IF(OR(L47&lt;=0.5,L47&gt;=-0.5),1,"")
)
)
))</f>
        <v>2</v>
      </c>
      <c r="R47" s="19">
        <f>IF(P47=1,3,IF(P47=2/3,2,IF(P47=1/3,1,0)))</f>
        <v>1</v>
      </c>
      <c r="S47" s="19">
        <f>IF(AND(M47="Over", G47&gt;K47), 2, IF(AND(M47="Under", G47&lt;=K47), 2, 0))</f>
        <v>0</v>
      </c>
      <c r="T47" s="19">
        <f>IF(AND(M47="Over", O47&gt;0.5), 2, IF(AND(M47="Under", O47&lt;=0.5), 2, 0))</f>
        <v>0</v>
      </c>
      <c r="U47" s="19">
        <f>SUM(Q47:T47)</f>
        <v>3</v>
      </c>
      <c r="V47" s="19">
        <v>7</v>
      </c>
      <c r="W47" s="6">
        <f t="shared" si="5"/>
        <v>0.93967199999999984</v>
      </c>
      <c r="Y47"/>
      <c r="AC47" s="6"/>
    </row>
    <row r="48" spans="1:29" ht="15" thickBot="1" x14ac:dyDescent="0.35">
      <c r="A48" t="str">
        <f t="shared" si="6"/>
        <v>Nick Lodolo</v>
      </c>
      <c r="B48" s="5">
        <f>Neural!B13</f>
        <v>5.3847953627958303</v>
      </c>
      <c r="D48" s="7">
        <v>12</v>
      </c>
      <c r="E48" s="7" t="s">
        <v>72</v>
      </c>
      <c r="F48" s="7" t="s">
        <v>42</v>
      </c>
      <c r="G48" s="7">
        <v>6.125</v>
      </c>
      <c r="H48" s="7">
        <v>5.5647626108616173</v>
      </c>
      <c r="I48" s="7">
        <v>7.0660534000000004</v>
      </c>
      <c r="J48" s="7">
        <v>5.0331502131267998</v>
      </c>
      <c r="K48" s="10">
        <v>6.5</v>
      </c>
      <c r="L48" s="10">
        <f>IF(ABS(G48 - K48) &gt; MAX(ABS(H48 - K48), ABS(I48 - K48), ABS(J48 - K48)), G48, IF(ABS(H48 - K48) &gt; MAX(ABS(I48 - K48), ABS(J48 - K48)), H48, IF(ABS(I48 - K48) &gt; ABS(J48 - K48), I48, J48)))-K48</f>
        <v>-1.4668497868732002</v>
      </c>
      <c r="M48" s="20" t="str">
        <f>IF(L48 &lt; 0, "Under", "Over")</f>
        <v>Under</v>
      </c>
      <c r="N48" s="20">
        <f>G48-K48</f>
        <v>-0.375</v>
      </c>
      <c r="O48" s="20">
        <v>0.25</v>
      </c>
      <c r="P48" s="20">
        <f>IF(M48="Over", IF(AND(H48&gt;K48, I48&gt;K48, J48&gt;K48), 1, IF(OR(AND(H48&gt;K48, I48&gt;K48), AND(H48&gt;K48, J48&gt;K48), AND(H48&gt;K48, J48&gt;K48)), 2/3, IF(OR(AND(H48&gt;K48, I48&lt;=K48), AND(H48&gt;K48, J48&lt;=K48), AND(I48&gt;K48, J48&lt;=K48), AND(H48&lt;=K48, I48&gt;K48), AND(H48&lt;=K48, J48&gt;K48), AND(I48&lt;=K48, J48&gt;K48)), 1/3, 0))), IF(AND(H48&lt;K48, I48&lt;K48, J48&lt;K48), 1, IF(OR(AND(H48&lt;K48, I48&lt;K48), AND(H48&lt;K48, J48&lt;K48), AND(H48&lt;K48, J48&lt;K48)), 2/3, IF(OR(AND(H48&lt;K48, I48&gt;=K48), AND(H48&lt;K48, J48&gt;=K48), AND(I48&lt;K48, J48&gt;=K48), AND(H48&gt;=K48, I48&lt;K48), AND(H48&gt;=K48, J48&lt;K48), AND(I48&gt;=K48, J48&lt;K48)), 1/3, 0))))</f>
        <v>0.66666666666666663</v>
      </c>
      <c r="Q48" s="20">
        <f>IF(OR(L48&gt;1.5,L48&lt;-1.5),3,
IF(OR(AND(L48&lt;=1.5,L48&gt;=1),AND(L48&gt;=-1.5,L48&lt;=-1)),2.5,
IF(OR(AND(L48&lt;=1,L48&gt;=0.75),AND(L48&gt;=-1,L48&lt;=-0.75)),2,
IF(OR(AND(L48&lt;=0.75,L48&gt;=0.5),AND(L48&gt;=-0.75,L48&lt;=-0.5)),1.5,
IF(OR(L48&lt;=0.5,L48&gt;=-0.5),1,"")
)
)
))</f>
        <v>2.5</v>
      </c>
      <c r="R48" s="20">
        <f>IF(P48=1,3,IF(P48=2/3,2,IF(P48=1/3,1,0)))</f>
        <v>2</v>
      </c>
      <c r="S48" s="20">
        <f>IF(AND(M48="Over", G48&gt;K48), 2, IF(AND(M48="Under", G48&lt;=K48), 2, 0))</f>
        <v>2</v>
      </c>
      <c r="T48" s="20">
        <f>IF(AND(M48="Over", O48&gt;0.5), 2, IF(AND(M48="Under", O48&lt;=0.5), 2, 0))</f>
        <v>2</v>
      </c>
      <c r="U48" s="20">
        <f>SUM(Q48:T48)</f>
        <v>8.5</v>
      </c>
      <c r="V48" s="20">
        <v>7</v>
      </c>
      <c r="W48" s="6">
        <f t="shared" si="5"/>
        <v>-0.93523738913838272</v>
      </c>
      <c r="Y48"/>
      <c r="AC48" s="6"/>
    </row>
    <row r="49" spans="1:29" ht="15" thickBot="1" x14ac:dyDescent="0.35">
      <c r="A49" t="str">
        <f t="shared" si="6"/>
        <v>Logan Allen</v>
      </c>
      <c r="B49" s="5">
        <f>Neural!B14</f>
        <v>4.0158120732669103</v>
      </c>
      <c r="D49" s="7">
        <v>13</v>
      </c>
      <c r="E49" s="7" t="s">
        <v>73</v>
      </c>
      <c r="F49" s="7" t="s">
        <v>49</v>
      </c>
      <c r="G49" s="7">
        <v>4.25</v>
      </c>
      <c r="H49" s="7">
        <v>4.1981468407684046</v>
      </c>
      <c r="I49" s="7">
        <v>4.7934990439770502</v>
      </c>
      <c r="J49" s="7">
        <v>3.97</v>
      </c>
      <c r="K49" s="10">
        <v>4.5</v>
      </c>
      <c r="L49" s="10">
        <f>IF(ABS(G49 - K49) &gt; MAX(ABS(H49 - K49), ABS(I49 - K49), ABS(J49 - K49)), G49, IF(ABS(H49 - K49) &gt; MAX(ABS(I49 - K49), ABS(J49 - K49)), H49, IF(ABS(I49 - K49) &gt; ABS(J49 - K49), I49, J49)))-K49</f>
        <v>-0.5299999999999998</v>
      </c>
      <c r="M49" s="19" t="str">
        <f>IF(L49 &lt; 0, "Under", "Over")</f>
        <v>Under</v>
      </c>
      <c r="N49" s="19">
        <f>G49-K49</f>
        <v>-0.25</v>
      </c>
      <c r="O49" s="19">
        <v>0.4</v>
      </c>
      <c r="P49" s="19">
        <f>IF(M49="Over", IF(AND(H49&gt;K49, I49&gt;K49, J49&gt;K49), 1, IF(OR(AND(H49&gt;K49, I49&gt;K49), AND(H49&gt;K49, J49&gt;K49), AND(H49&gt;K49, J49&gt;K49)), 2/3, IF(OR(AND(H49&gt;K49, I49&lt;=K49), AND(H49&gt;K49, J49&lt;=K49), AND(I49&gt;K49, J49&lt;=K49), AND(H49&lt;=K49, I49&gt;K49), AND(H49&lt;=K49, J49&gt;K49), AND(I49&lt;=K49, J49&gt;K49)), 1/3, 0))), IF(AND(H49&lt;K49, I49&lt;K49, J49&lt;K49), 1, IF(OR(AND(H49&lt;K49, I49&lt;K49), AND(H49&lt;K49, J49&lt;K49), AND(H49&lt;K49, J49&lt;K49)), 2/3, IF(OR(AND(H49&lt;K49, I49&gt;=K49), AND(H49&lt;K49, J49&gt;=K49), AND(I49&lt;K49, J49&gt;=K49), AND(H49&gt;=K49, I49&lt;K49), AND(H49&gt;=K49, J49&lt;K49), AND(I49&gt;=K49, J49&lt;K49)), 1/3, 0))))</f>
        <v>0.66666666666666663</v>
      </c>
      <c r="Q49" s="19">
        <f>IF(OR(L49&gt;1.5,L49&lt;-1.5),3,
IF(OR(AND(L49&lt;=1.5,L49&gt;=1),AND(L49&gt;=-1.5,L49&lt;=-1)),2.5,
IF(OR(AND(L49&lt;=1,L49&gt;=0.75),AND(L49&gt;=-1,L49&lt;=-0.75)),2,
IF(OR(AND(L49&lt;=0.75,L49&gt;=0.5),AND(L49&gt;=-0.75,L49&lt;=-0.5)),1.5,
IF(OR(L49&lt;=0.5,L49&gt;=-0.5),1,"")
)
)
))</f>
        <v>1.5</v>
      </c>
      <c r="R49" s="19">
        <f>IF(P49=1,3,IF(P49=2/3,2,IF(P49=1/3,1,0)))</f>
        <v>2</v>
      </c>
      <c r="S49" s="19">
        <f>IF(AND(M49="Over", G49&gt;K49), 2, IF(AND(M49="Under", G49&lt;=K49), 2, 0))</f>
        <v>2</v>
      </c>
      <c r="T49" s="19">
        <f>IF(AND(M49="Over", O49&gt;0.5), 2, IF(AND(M49="Under", O49&lt;=0.5), 2, 0))</f>
        <v>2</v>
      </c>
      <c r="U49" s="19">
        <f>SUM(Q49:T49)</f>
        <v>7.5</v>
      </c>
      <c r="V49" s="19">
        <v>3</v>
      </c>
      <c r="W49" s="6">
        <f t="shared" si="5"/>
        <v>-0.30185315923159539</v>
      </c>
      <c r="Y49"/>
      <c r="AC49" s="6"/>
    </row>
    <row r="50" spans="1:29" ht="15" thickBot="1" x14ac:dyDescent="0.35">
      <c r="A50" t="str">
        <f t="shared" si="6"/>
        <v>Ryan Weathers</v>
      </c>
      <c r="B50" s="5">
        <f>Neural!B15</f>
        <v>5.4361858461409103</v>
      </c>
      <c r="D50" s="7">
        <v>14</v>
      </c>
      <c r="E50" s="7" t="s">
        <v>74</v>
      </c>
      <c r="F50" s="7" t="s">
        <v>92</v>
      </c>
      <c r="G50" s="7">
        <v>5.333333333333333</v>
      </c>
      <c r="H50" s="7">
        <v>5.5110003191434966</v>
      </c>
      <c r="I50" s="7">
        <v>5.94</v>
      </c>
      <c r="J50" s="7">
        <v>5.0356253867175997</v>
      </c>
      <c r="K50" s="10">
        <v>4.5</v>
      </c>
      <c r="L50" s="10">
        <f>IF(ABS(G50 - K50) &gt; MAX(ABS(H50 - K50), ABS(I50 - K50), ABS(J50 - K50)), G50, IF(ABS(H50 - K50) &gt; MAX(ABS(I50 - K50), ABS(J50 - K50)), H50, IF(ABS(I50 - K50) &gt; ABS(J50 - K50), I50, J50)))-K50</f>
        <v>1.4400000000000004</v>
      </c>
      <c r="M50" s="20" t="str">
        <f>IF(L50 &lt; 0, "Under", "Over")</f>
        <v>Over</v>
      </c>
      <c r="N50" s="20">
        <f>G50-K50</f>
        <v>0.83333333333333304</v>
      </c>
      <c r="O50" s="20">
        <v>0.5</v>
      </c>
      <c r="P50" s="20">
        <f>IF(M50="Over", IF(AND(H50&gt;K50, I50&gt;K50, J50&gt;K50), 1, IF(OR(AND(H50&gt;K50, I50&gt;K50), AND(H50&gt;K50, J50&gt;K50), AND(H50&gt;K50, J50&gt;K50)), 2/3, IF(OR(AND(H50&gt;K50, I50&lt;=K50), AND(H50&gt;K50, J50&lt;=K50), AND(I50&gt;K50, J50&lt;=K50), AND(H50&lt;=K50, I50&gt;K50), AND(H50&lt;=K50, J50&gt;K50), AND(I50&lt;=K50, J50&gt;K50)), 1/3, 0))), IF(AND(H50&lt;K50, I50&lt;K50, J50&lt;K50), 1, IF(OR(AND(H50&lt;K50, I50&lt;K50), AND(H50&lt;K50, J50&lt;K50), AND(H50&lt;K50, J50&lt;K50)), 2/3, IF(OR(AND(H50&lt;K50, I50&gt;=K50), AND(H50&lt;K50, J50&gt;=K50), AND(I50&lt;K50, J50&gt;=K50), AND(H50&gt;=K50, I50&lt;K50), AND(H50&gt;=K50, J50&lt;K50), AND(I50&gt;=K50, J50&lt;K50)), 1/3, 0))))</f>
        <v>1</v>
      </c>
      <c r="Q50" s="20">
        <f>IF(OR(L50&gt;1.5,L50&lt;-1.5),3,
IF(OR(AND(L50&lt;=1.5,L50&gt;=1),AND(L50&gt;=-1.5,L50&lt;=-1)),2.5,
IF(OR(AND(L50&lt;=1,L50&gt;=0.75),AND(L50&gt;=-1,L50&lt;=-0.75)),2,
IF(OR(AND(L50&lt;=0.75,L50&gt;=0.5),AND(L50&gt;=-0.75,L50&lt;=-0.5)),1.5,
IF(OR(L50&lt;=0.5,L50&gt;=-0.5),1,"")
)
)
))</f>
        <v>2.5</v>
      </c>
      <c r="R50" s="20">
        <f>IF(P50=1,3,IF(P50=2/3,2,IF(P50=1/3,1,0)))</f>
        <v>3</v>
      </c>
      <c r="S50" s="20">
        <f>IF(AND(M50="Over", G50&gt;K50), 2, IF(AND(M50="Under", G50&lt;=K50), 2, 0))</f>
        <v>2</v>
      </c>
      <c r="T50" s="20">
        <f>IF(AND(M50="Over", O50&gt;0.5), 2, IF(AND(M50="Under", O50&lt;=0.5), 2, 0))</f>
        <v>0</v>
      </c>
      <c r="U50" s="20">
        <f>SUM(Q50:T50)</f>
        <v>7.5</v>
      </c>
      <c r="V50" s="20">
        <v>3</v>
      </c>
      <c r="W50" s="6">
        <f t="shared" si="5"/>
        <v>1.4400000000000004</v>
      </c>
      <c r="Y50"/>
      <c r="AC50" s="6"/>
    </row>
    <row r="51" spans="1:29" ht="15" thickBot="1" x14ac:dyDescent="0.35">
      <c r="A51" t="str">
        <f t="shared" si="6"/>
        <v>Logan Webb</v>
      </c>
      <c r="B51" s="5">
        <f>Neural!B16</f>
        <v>4.8855341851382299</v>
      </c>
      <c r="D51" s="7">
        <v>15</v>
      </c>
      <c r="E51" s="7" t="s">
        <v>75</v>
      </c>
      <c r="F51" s="7" t="s">
        <v>93</v>
      </c>
      <c r="G51" s="7">
        <v>5.1538461538461542</v>
      </c>
      <c r="H51" s="7">
        <v>5.2245852123715553</v>
      </c>
      <c r="I51" s="7">
        <v>6.4080186000000001</v>
      </c>
      <c r="J51" s="7">
        <v>4.8855341851382299</v>
      </c>
      <c r="K51" s="11">
        <v>4.5</v>
      </c>
      <c r="L51" s="11">
        <f>IF(ABS(G51 - K51) &gt; MAX(ABS(H51 - K51), ABS(I51 - K51), ABS(J51 - K51)), G51, IF(ABS(H51 - K51) &gt; MAX(ABS(I51 - K51), ABS(J51 - K51)), H51, IF(ABS(I51 - K51) &gt; ABS(J51 - K51), I51, J51)))-K51</f>
        <v>1.9080186000000001</v>
      </c>
      <c r="M51" s="19" t="str">
        <f>IF(L51 &lt; 0, "Under", "Over")</f>
        <v>Over</v>
      </c>
      <c r="N51" s="19">
        <f>G51-K51</f>
        <v>0.65384615384615419</v>
      </c>
      <c r="O51" s="19">
        <v>0.7</v>
      </c>
      <c r="P51" s="19">
        <f>IF(M51="Over", IF(AND(H51&gt;K51, I51&gt;K51, J51&gt;K51), 1, IF(OR(AND(H51&gt;K51, I51&gt;K51), AND(H51&gt;K51, J51&gt;K51), AND(H51&gt;K51, J51&gt;K51)), 2/3, IF(OR(AND(H51&gt;K51, I51&lt;=K51), AND(H51&gt;K51, J51&lt;=K51), AND(I51&gt;K51, J51&lt;=K51), AND(H51&lt;=K51, I51&gt;K51), AND(H51&lt;=K51, J51&gt;K51), AND(I51&lt;=K51, J51&gt;K51)), 1/3, 0))), IF(AND(H51&lt;K51, I51&lt;K51, J51&lt;K51), 1, IF(OR(AND(H51&lt;K51, I51&lt;K51), AND(H51&lt;K51, J51&lt;K51), AND(H51&lt;K51, J51&lt;K51)), 2/3, IF(OR(AND(H51&lt;K51, I51&gt;=K51), AND(H51&lt;K51, J51&gt;=K51), AND(I51&lt;K51, J51&gt;=K51), AND(H51&gt;=K51, I51&lt;K51), AND(H51&gt;=K51, J51&lt;K51), AND(I51&gt;=K51, J51&lt;K51)), 1/3, 0))))</f>
        <v>1</v>
      </c>
      <c r="Q51" s="19">
        <f>IF(OR(L51&gt;1.5,L51&lt;-1.5),3,
IF(OR(AND(L51&lt;=1.5,L51&gt;=1),AND(L51&gt;=-1.5,L51&lt;=-1)),2.5,
IF(OR(AND(L51&lt;=1,L51&gt;=0.75),AND(L51&gt;=-1,L51&lt;=-0.75)),2,
IF(OR(AND(L51&lt;=0.75,L51&gt;=0.5),AND(L51&gt;=-0.75,L51&lt;=-0.5)),1.5,
IF(OR(L51&lt;=0.5,L51&gt;=-0.5),1,"")
)
)
))</f>
        <v>3</v>
      </c>
      <c r="R51" s="19">
        <f>IF(P51=1,3,IF(P51=2/3,2,IF(P51=1/3,1,0)))</f>
        <v>3</v>
      </c>
      <c r="S51" s="19">
        <f>IF(AND(M51="Over", G51&gt;K51), 2, IF(AND(M51="Under", G51&lt;=K51), 2, 0))</f>
        <v>2</v>
      </c>
      <c r="T51" s="19">
        <f>IF(AND(M51="Over", O51&gt;0.5), 2, IF(AND(M51="Under", O51&lt;=0.5), 2, 0))</f>
        <v>2</v>
      </c>
      <c r="U51" s="19">
        <f>SUM(Q51:T51)</f>
        <v>10</v>
      </c>
      <c r="V51" s="19">
        <v>6</v>
      </c>
      <c r="W51" s="6">
        <f t="shared" si="5"/>
        <v>1.9080186000000001</v>
      </c>
      <c r="Y51"/>
      <c r="AC51" s="6"/>
    </row>
    <row r="52" spans="1:29" ht="15" thickBot="1" x14ac:dyDescent="0.35">
      <c r="A52" t="str">
        <f t="shared" si="6"/>
        <v>Michael Lorenzen</v>
      </c>
      <c r="B52" s="5">
        <f>Neural!B17</f>
        <v>5.0897720484261004</v>
      </c>
      <c r="D52" s="7">
        <v>16</v>
      </c>
      <c r="E52" s="7" t="s">
        <v>76</v>
      </c>
      <c r="F52" s="7" t="s">
        <v>94</v>
      </c>
      <c r="G52" s="7">
        <v>4.8888888888888893</v>
      </c>
      <c r="H52" s="7">
        <v>5.5025745665623536</v>
      </c>
      <c r="I52" s="7">
        <v>7.2200759999999997</v>
      </c>
      <c r="J52" s="7">
        <v>5.0897720484261004</v>
      </c>
      <c r="K52" s="10">
        <v>4.5</v>
      </c>
      <c r="L52" s="10">
        <f>IF(ABS(G52 - K52) &gt; MAX(ABS(H52 - K52), ABS(I52 - K52), ABS(J52 - K52)), G52, IF(ABS(H52 - K52) &gt; MAX(ABS(I52 - K52), ABS(J52 - K52)), H52, IF(ABS(I52 - K52) &gt; ABS(J52 - K52), I52, J52)))-K52</f>
        <v>2.7200759999999997</v>
      </c>
      <c r="M52" s="20" t="str">
        <f>IF(L52 &lt; 0, "Under", "Over")</f>
        <v>Over</v>
      </c>
      <c r="N52" s="20">
        <f>G52-K52</f>
        <v>0.38888888888888928</v>
      </c>
      <c r="O52" s="20">
        <v>0.44444444444444442</v>
      </c>
      <c r="P52" s="20">
        <f>IF(M52="Over", IF(AND(H52&gt;K52, I52&gt;K52, J52&gt;K52), 1, IF(OR(AND(H52&gt;K52, I52&gt;K52), AND(H52&gt;K52, J52&gt;K52), AND(H52&gt;K52, J52&gt;K52)), 2/3, IF(OR(AND(H52&gt;K52, I52&lt;=K52), AND(H52&gt;K52, J52&lt;=K52), AND(I52&gt;K52, J52&lt;=K52), AND(H52&lt;=K52, I52&gt;K52), AND(H52&lt;=K52, J52&gt;K52), AND(I52&lt;=K52, J52&gt;K52)), 1/3, 0))), IF(AND(H52&lt;K52, I52&lt;K52, J52&lt;K52), 1, IF(OR(AND(H52&lt;K52, I52&lt;K52), AND(H52&lt;K52, J52&lt;K52), AND(H52&lt;K52, J52&lt;K52)), 2/3, IF(OR(AND(H52&lt;K52, I52&gt;=K52), AND(H52&lt;K52, J52&gt;=K52), AND(I52&lt;K52, J52&gt;=K52), AND(H52&gt;=K52, I52&lt;K52), AND(H52&gt;=K52, J52&lt;K52), AND(I52&gt;=K52, J52&lt;K52)), 1/3, 0))))</f>
        <v>1</v>
      </c>
      <c r="Q52" s="20">
        <f>IF(OR(L52&gt;1.5,L52&lt;-1.5),3,
IF(OR(AND(L52&lt;=1.5,L52&gt;=1),AND(L52&gt;=-1.5,L52&lt;=-1)),2.5,
IF(OR(AND(L52&lt;=1,L52&gt;=0.75),AND(L52&gt;=-1,L52&lt;=-0.75)),2,
IF(OR(AND(L52&lt;=0.75,L52&gt;=0.5),AND(L52&gt;=-0.75,L52&lt;=-0.5)),1.5,
IF(OR(L52&lt;=0.5,L52&gt;=-0.5),1,"")
)
)
))</f>
        <v>3</v>
      </c>
      <c r="R52" s="20">
        <f>IF(P52=1,3,IF(P52=2/3,2,IF(P52=1/3,1,0)))</f>
        <v>3</v>
      </c>
      <c r="S52" s="20">
        <f>IF(AND(M52="Over", G52&gt;K52), 2, IF(AND(M52="Under", G52&lt;=K52), 2, 0))</f>
        <v>2</v>
      </c>
      <c r="T52" s="20">
        <f>IF(AND(M52="Over", O52&gt;0.5), 2, IF(AND(M52="Under", O52&lt;=0.5), 2, 0))</f>
        <v>0</v>
      </c>
      <c r="U52" s="20">
        <f>SUM(Q52:T52)</f>
        <v>8</v>
      </c>
      <c r="V52" s="20">
        <v>1</v>
      </c>
      <c r="W52" s="6">
        <f t="shared" si="5"/>
        <v>2.7200759999999997</v>
      </c>
      <c r="Y52"/>
      <c r="AC52" s="6"/>
    </row>
    <row r="53" spans="1:29" ht="15" thickBot="1" x14ac:dyDescent="0.35">
      <c r="A53" t="str">
        <f t="shared" si="6"/>
        <v>Cooper Criswell</v>
      </c>
      <c r="B53" s="5">
        <f>Neural!B18</f>
        <v>4.3144965462429701</v>
      </c>
      <c r="D53" s="7">
        <v>17</v>
      </c>
      <c r="E53" s="7" t="s">
        <v>77</v>
      </c>
      <c r="F53" s="7" t="s">
        <v>54</v>
      </c>
      <c r="G53" s="7">
        <v>4.5555555555555554</v>
      </c>
      <c r="H53" s="7">
        <v>4.6756172796691313</v>
      </c>
      <c r="I53" s="7">
        <v>5.5263157894736796</v>
      </c>
      <c r="J53" s="7">
        <v>4.1387719313502496</v>
      </c>
      <c r="K53" s="10">
        <v>4.5</v>
      </c>
      <c r="L53" s="10">
        <f>IF(ABS(G53 - K53) &gt; MAX(ABS(H53 - K53), ABS(I53 - K53), ABS(J53 - K53)), G53, IF(ABS(H53 - K53) &gt; MAX(ABS(I53 - K53), ABS(J53 - K53)), H53, IF(ABS(I53 - K53) &gt; ABS(J53 - K53), I53, J53)))-K53</f>
        <v>1.0263157894736796</v>
      </c>
      <c r="M53" s="20" t="str">
        <f>IF(L53 &lt; 0, "Under", "Over")</f>
        <v>Over</v>
      </c>
      <c r="N53" s="20">
        <f>G53-K53</f>
        <v>5.5555555555555358E-2</v>
      </c>
      <c r="O53" s="20">
        <v>0.44444444444444442</v>
      </c>
      <c r="P53" s="20">
        <f>IF(M53="Over", IF(AND(H53&gt;K53, I53&gt;K53, J53&gt;K53), 1, IF(OR(AND(H53&gt;K53, I53&gt;K53), AND(H53&gt;K53, J53&gt;K53), AND(H53&gt;K53, J53&gt;K53)), 2/3, IF(OR(AND(H53&gt;K53, I53&lt;=K53), AND(H53&gt;K53, J53&lt;=K53), AND(I53&gt;K53, J53&lt;=K53), AND(H53&lt;=K53, I53&gt;K53), AND(H53&lt;=K53, J53&gt;K53), AND(I53&lt;=K53, J53&gt;K53)), 1/3, 0))), IF(AND(H53&lt;K53, I53&lt;K53, J53&lt;K53), 1, IF(OR(AND(H53&lt;K53, I53&lt;K53), AND(H53&lt;K53, J53&lt;K53), AND(H53&lt;K53, J53&lt;K53)), 2/3, IF(OR(AND(H53&lt;K53, I53&gt;=K53), AND(H53&lt;K53, J53&gt;=K53), AND(I53&lt;K53, J53&gt;=K53), AND(H53&gt;=K53, I53&lt;K53), AND(H53&gt;=K53, J53&lt;K53), AND(I53&gt;=K53, J53&lt;K53)), 1/3, 0))))</f>
        <v>0.66666666666666663</v>
      </c>
      <c r="Q53" s="20">
        <f>IF(OR(L53&gt;1.5,L53&lt;-1.5),3,
IF(OR(AND(L53&lt;=1.5,L53&gt;=1),AND(L53&gt;=-1.5,L53&lt;=-1)),2.5,
IF(OR(AND(L53&lt;=1,L53&gt;=0.75),AND(L53&gt;=-1,L53&lt;=-0.75)),2,
IF(OR(AND(L53&lt;=0.75,L53&gt;=0.5),AND(L53&gt;=-0.75,L53&lt;=-0.5)),1.5,
IF(OR(L53&lt;=0.5,L53&gt;=-0.5),1,"")
)
)
))</f>
        <v>2.5</v>
      </c>
      <c r="R53" s="20">
        <f>IF(P53=1,3,IF(P53=2/3,2,IF(P53=1/3,1,0)))</f>
        <v>2</v>
      </c>
      <c r="S53" s="20">
        <f>IF(AND(M53="Over", G53&gt;K53), 2, IF(AND(M53="Under", G53&lt;=K53), 2, 0))</f>
        <v>2</v>
      </c>
      <c r="T53" s="20">
        <f>IF(AND(M53="Over", O53&gt;0.5), 2, IF(AND(M53="Under", O53&lt;=0.5), 2, 0))</f>
        <v>0</v>
      </c>
      <c r="U53" s="20">
        <f>SUM(Q53:T53)</f>
        <v>6.5</v>
      </c>
      <c r="V53" s="20">
        <v>2</v>
      </c>
      <c r="W53" s="6">
        <f t="shared" si="5"/>
        <v>1.0263157894736796</v>
      </c>
      <c r="Y53"/>
      <c r="AC53" s="6"/>
    </row>
    <row r="54" spans="1:29" ht="15" thickBot="1" x14ac:dyDescent="0.35">
      <c r="A54" t="str">
        <f t="shared" si="6"/>
        <v>Garrett Crochet</v>
      </c>
      <c r="B54" s="5">
        <f>Neural!B19</f>
        <v>5.2129604233648603</v>
      </c>
      <c r="D54" s="7">
        <v>18</v>
      </c>
      <c r="E54" s="7" t="s">
        <v>78</v>
      </c>
      <c r="F54" s="7" t="s">
        <v>55</v>
      </c>
      <c r="G54" s="7">
        <v>7.1538461538461542</v>
      </c>
      <c r="H54" s="7">
        <v>5.784289717993766</v>
      </c>
      <c r="I54" s="7">
        <v>7.4828749999999999</v>
      </c>
      <c r="J54" s="7">
        <v>4.9286217284073501</v>
      </c>
      <c r="K54" s="11">
        <v>7.5</v>
      </c>
      <c r="L54" s="11">
        <f>IF(ABS(G54 - K54) &gt; MAX(ABS(H54 - K54), ABS(I54 - K54), ABS(J54 - K54)), G54, IF(ABS(H54 - K54) &gt; MAX(ABS(I54 - K54), ABS(J54 - K54)), H54, IF(ABS(I54 - K54) &gt; ABS(J54 - K54), I54, J54)))-K54</f>
        <v>-2.5713782715926499</v>
      </c>
      <c r="M54" s="20" t="str">
        <f>IF(L54 &lt; 0, "Under", "Over")</f>
        <v>Under</v>
      </c>
      <c r="N54" s="20">
        <f>G54-K54</f>
        <v>-0.34615384615384581</v>
      </c>
      <c r="O54" s="20">
        <v>0.4</v>
      </c>
      <c r="P54" s="20">
        <f>IF(M54="Over", IF(AND(H54&gt;K54, I54&gt;K54, J54&gt;K54), 1, IF(OR(AND(H54&gt;K54, I54&gt;K54), AND(H54&gt;K54, J54&gt;K54), AND(H54&gt;K54, J54&gt;K54)), 2/3, IF(OR(AND(H54&gt;K54, I54&lt;=K54), AND(H54&gt;K54, J54&lt;=K54), AND(I54&gt;K54, J54&lt;=K54), AND(H54&lt;=K54, I54&gt;K54), AND(H54&lt;=K54, J54&gt;K54), AND(I54&lt;=K54, J54&gt;K54)), 1/3, 0))), IF(AND(H54&lt;K54, I54&lt;K54, J54&lt;K54), 1, IF(OR(AND(H54&lt;K54, I54&lt;K54), AND(H54&lt;K54, J54&lt;K54), AND(H54&lt;K54, J54&lt;K54)), 2/3, IF(OR(AND(H54&lt;K54, I54&gt;=K54), AND(H54&lt;K54, J54&gt;=K54), AND(I54&lt;K54, J54&gt;=K54), AND(H54&gt;=K54, I54&lt;K54), AND(H54&gt;=K54, J54&lt;K54), AND(I54&gt;=K54, J54&lt;K54)), 1/3, 0))))</f>
        <v>1</v>
      </c>
      <c r="Q54" s="20">
        <f>IF(OR(L54&gt;1.5,L54&lt;-1.5),3,
IF(OR(AND(L54&lt;=1.5,L54&gt;=1),AND(L54&gt;=-1.5,L54&lt;=-1)),2.5,
IF(OR(AND(L54&lt;=1,L54&gt;=0.75),AND(L54&gt;=-1,L54&lt;=-0.75)),2,
IF(OR(AND(L54&lt;=0.75,L54&gt;=0.5),AND(L54&gt;=-0.75,L54&lt;=-0.5)),1.5,
IF(OR(L54&lt;=0.5,L54&gt;=-0.5),1,"")
)
)
))</f>
        <v>3</v>
      </c>
      <c r="R54" s="20">
        <f>IF(P54=1,3,IF(P54=2/3,2,IF(P54=1/3,1,0)))</f>
        <v>3</v>
      </c>
      <c r="S54" s="20">
        <f>IF(AND(M54="Over", G54&gt;K54), 2, IF(AND(M54="Under", G54&lt;=K54), 2, 0))</f>
        <v>2</v>
      </c>
      <c r="T54" s="20">
        <f>IF(AND(M54="Over", O54&gt;0.5), 2, IF(AND(M54="Under", O54&lt;=0.5), 2, 0))</f>
        <v>2</v>
      </c>
      <c r="U54" s="20">
        <f>SUM(Q54:T54)</f>
        <v>10</v>
      </c>
      <c r="V54" s="20">
        <v>10</v>
      </c>
      <c r="W54" s="6">
        <f t="shared" si="5"/>
        <v>-1.715710282006234</v>
      </c>
      <c r="Y54"/>
      <c r="AC54" s="6"/>
    </row>
    <row r="55" spans="1:29" ht="15" thickBot="1" x14ac:dyDescent="0.35">
      <c r="A55" t="str">
        <f t="shared" si="6"/>
        <v>Bryce Miller</v>
      </c>
      <c r="B55" s="5">
        <f>Neural!B20</f>
        <v>5.4493983952655602</v>
      </c>
      <c r="D55" s="7">
        <v>19</v>
      </c>
      <c r="E55" s="7" t="s">
        <v>79</v>
      </c>
      <c r="F55" s="7" t="s">
        <v>57</v>
      </c>
      <c r="G55" s="7">
        <v>5.916666666666667</v>
      </c>
      <c r="H55" s="7">
        <v>5.3464635952917412</v>
      </c>
      <c r="I55" s="7">
        <v>5.7859144000000002</v>
      </c>
      <c r="J55" s="7">
        <v>4.9007750735694202</v>
      </c>
      <c r="K55" s="11">
        <v>4.5</v>
      </c>
      <c r="L55" s="11">
        <f>IF(ABS(G55 - K55) &gt; MAX(ABS(H55 - K55), ABS(I55 - K55), ABS(J55 - K55)), G55, IF(ABS(H55 - K55) &gt; MAX(ABS(I55 - K55), ABS(J55 - K55)), H55, IF(ABS(I55 - K55) &gt; ABS(J55 - K55), I55, J55)))-K55</f>
        <v>1.416666666666667</v>
      </c>
      <c r="M55" s="20" t="str">
        <f>IF(L55 &lt; 0, "Under", "Over")</f>
        <v>Over</v>
      </c>
      <c r="N55" s="20">
        <f>G55-K55</f>
        <v>1.416666666666667</v>
      </c>
      <c r="O55" s="20">
        <v>0.6</v>
      </c>
      <c r="P55" s="20">
        <f>IF(M55="Over", IF(AND(H55&gt;K55, I55&gt;K55, J55&gt;K55), 1, IF(OR(AND(H55&gt;K55, I55&gt;K55), AND(H55&gt;K55, J55&gt;K55), AND(H55&gt;K55, J55&gt;K55)), 2/3, IF(OR(AND(H55&gt;K55, I55&lt;=K55), AND(H55&gt;K55, J55&lt;=K55), AND(I55&gt;K55, J55&lt;=K55), AND(H55&lt;=K55, I55&gt;K55), AND(H55&lt;=K55, J55&gt;K55), AND(I55&lt;=K55, J55&gt;K55)), 1/3, 0))), IF(AND(H55&lt;K55, I55&lt;K55, J55&lt;K55), 1, IF(OR(AND(H55&lt;K55, I55&lt;K55), AND(H55&lt;K55, J55&lt;K55), AND(H55&lt;K55, J55&lt;K55)), 2/3, IF(OR(AND(H55&lt;K55, I55&gt;=K55), AND(H55&lt;K55, J55&gt;=K55), AND(I55&lt;K55, J55&gt;=K55), AND(H55&gt;=K55, I55&lt;K55), AND(H55&gt;=K55, J55&lt;K55), AND(I55&gt;=K55, J55&lt;K55)), 1/3, 0))))</f>
        <v>1</v>
      </c>
      <c r="Q55" s="20">
        <f>IF(OR(L55&gt;1.5,L55&lt;-1.5),3,
IF(OR(AND(L55&lt;=1.5,L55&gt;=1),AND(L55&gt;=-1.5,L55&lt;=-1)),2.5,
IF(OR(AND(L55&lt;=1,L55&gt;=0.75),AND(L55&gt;=-1,L55&lt;=-0.75)),2,
IF(OR(AND(L55&lt;=0.75,L55&gt;=0.5),AND(L55&gt;=-0.75,L55&lt;=-0.5)),1.5,
IF(OR(L55&lt;=0.5,L55&gt;=-0.5),1,"")
)
)
))</f>
        <v>2.5</v>
      </c>
      <c r="R55" s="20">
        <f>IF(P55=1,3,IF(P55=2/3,2,IF(P55=1/3,1,0)))</f>
        <v>3</v>
      </c>
      <c r="S55" s="20">
        <f>IF(AND(M55="Over", G55&gt;K55), 2, IF(AND(M55="Under", G55&lt;=K55), 2, 0))</f>
        <v>2</v>
      </c>
      <c r="T55" s="20">
        <f>IF(AND(M55="Over", O55&gt;0.5), 2, IF(AND(M55="Under", O55&lt;=0.5), 2, 0))</f>
        <v>2</v>
      </c>
      <c r="U55" s="20">
        <f>SUM(Q55:T55)</f>
        <v>9.5</v>
      </c>
      <c r="V55" s="20">
        <v>1</v>
      </c>
      <c r="W55" s="6">
        <f t="shared" si="5"/>
        <v>1.416666666666667</v>
      </c>
      <c r="Y55"/>
      <c r="AC55" s="6"/>
    </row>
    <row r="56" spans="1:29" ht="15" thickBot="1" x14ac:dyDescent="0.35">
      <c r="A56" t="str">
        <f t="shared" si="6"/>
        <v>Daniel Lynch</v>
      </c>
      <c r="B56" s="5">
        <f>Neural!B21</f>
        <v>4.9892438079728203</v>
      </c>
      <c r="D56" s="7">
        <v>20</v>
      </c>
      <c r="E56" s="7" t="s">
        <v>80</v>
      </c>
      <c r="F56" s="7" t="s">
        <v>48</v>
      </c>
      <c r="G56" s="7">
        <v>4.8677655677655673</v>
      </c>
      <c r="H56" s="7">
        <v>5.047545428978319</v>
      </c>
      <c r="I56" s="7">
        <v>6.3294996519968301</v>
      </c>
      <c r="J56" s="7">
        <v>4.55</v>
      </c>
      <c r="K56" s="11">
        <v>4.5</v>
      </c>
      <c r="L56" s="11">
        <f>IF(ABS(G56 - K56) &gt; MAX(ABS(H56 - K56), ABS(I56 - K56), ABS(J56 - K56)), G56, IF(ABS(H56 - K56) &gt; MAX(ABS(I56 - K56), ABS(J56 - K56)), H56, IF(ABS(I56 - K56) &gt; ABS(J56 - K56), I56, J56)))-K56</f>
        <v>1.8294996519968301</v>
      </c>
      <c r="M56" s="20" t="str">
        <f>IF(L56 &lt; 0, "Under", "Over")</f>
        <v>Over</v>
      </c>
      <c r="N56" s="20">
        <f>G56-K56</f>
        <v>0.36776556776556735</v>
      </c>
      <c r="O56" s="20" t="s">
        <v>99</v>
      </c>
      <c r="P56" s="20">
        <f>IF(M56="Over", IF(AND(H56&gt;K56, I56&gt;K56, J56&gt;K56), 1, IF(OR(AND(H56&gt;K56, I56&gt;K56), AND(H56&gt;K56, J56&gt;K56), AND(H56&gt;K56, J56&gt;K56)), 2/3, IF(OR(AND(H56&gt;K56, I56&lt;=K56), AND(H56&gt;K56, J56&lt;=K56), AND(I56&gt;K56, J56&lt;=K56), AND(H56&lt;=K56, I56&gt;K56), AND(H56&lt;=K56, J56&gt;K56), AND(I56&lt;=K56, J56&gt;K56)), 1/3, 0))), IF(AND(H56&lt;K56, I56&lt;K56, J56&lt;K56), 1, IF(OR(AND(H56&lt;K56, I56&lt;K56), AND(H56&lt;K56, J56&lt;K56), AND(H56&lt;K56, J56&lt;K56)), 2/3, IF(OR(AND(H56&lt;K56, I56&gt;=K56), AND(H56&lt;K56, J56&gt;=K56), AND(I56&lt;K56, J56&gt;=K56), AND(H56&gt;=K56, I56&lt;K56), AND(H56&gt;=K56, J56&lt;K56), AND(I56&gt;=K56, J56&lt;K56)), 1/3, 0))))</f>
        <v>1</v>
      </c>
      <c r="Q56" s="20">
        <f>IF(OR(L56&gt;1.5,L56&lt;-1.5),3,
IF(OR(AND(L56&lt;=1.5,L56&gt;=1),AND(L56&gt;=-1.5,L56&lt;=-1)),2.5,
IF(OR(AND(L56&lt;=1,L56&gt;=0.75),AND(L56&gt;=-1,L56&lt;=-0.75)),2,
IF(OR(AND(L56&lt;=0.75,L56&gt;=0.5),AND(L56&gt;=-0.75,L56&lt;=-0.5)),1.5,
IF(OR(L56&lt;=0.5,L56&gt;=-0.5),1,"")
)
)
))</f>
        <v>3</v>
      </c>
      <c r="R56" s="20">
        <f>IF(P56=1,3,IF(P56=2/3,2,IF(P56=1/3,1,0)))</f>
        <v>3</v>
      </c>
      <c r="S56" s="20">
        <f>IF(AND(M56="Over", G56&gt;K56), 2, IF(AND(M56="Under", G56&lt;=K56), 2, 0))</f>
        <v>2</v>
      </c>
      <c r="T56" s="20">
        <f>IF(AND(M56="Over", O56&gt;0.5), 2, IF(AND(M56="Under", O56&lt;=0.5), 2, 0))</f>
        <v>2</v>
      </c>
      <c r="U56" s="20">
        <f>SUM(Q56:T56)</f>
        <v>10</v>
      </c>
      <c r="V56" s="20">
        <v>4</v>
      </c>
      <c r="W56" s="6">
        <f t="shared" si="5"/>
        <v>1.8294996519968301</v>
      </c>
      <c r="Y56"/>
      <c r="AC56" s="6"/>
    </row>
    <row r="57" spans="1:29" ht="15" thickBot="1" x14ac:dyDescent="0.35">
      <c r="A57" t="str">
        <f t="shared" si="6"/>
        <v>Austin Gomber</v>
      </c>
      <c r="B57" s="5">
        <f>Neural!B22</f>
        <v>4.8240918002318303</v>
      </c>
      <c r="D57" s="7">
        <v>21</v>
      </c>
      <c r="E57" s="7" t="s">
        <v>81</v>
      </c>
      <c r="F57" s="7" t="s">
        <v>43</v>
      </c>
      <c r="G57" s="7">
        <v>3.9090909090909092</v>
      </c>
      <c r="H57" s="7">
        <v>4.8069693462731351</v>
      </c>
      <c r="I57" s="7">
        <v>5.0592592592592496</v>
      </c>
      <c r="J57" s="7">
        <v>3.9455488000000001</v>
      </c>
      <c r="K57" s="9">
        <v>3.5</v>
      </c>
      <c r="L57" s="11">
        <f>IF(ABS(G57 - K57) &gt; MAX(ABS(H57 - K57), ABS(I57 - K57), ABS(J57 - K57)), G57, IF(ABS(H57 - K57) &gt; MAX(ABS(I57 - K57), ABS(J57 - K57)), H57, IF(ABS(I57 - K57) &gt; ABS(J57 - K57), I57, J57)))-K57</f>
        <v>1.5592592592592496</v>
      </c>
      <c r="M57" s="19" t="str">
        <f>IF(L57 &lt; 0, "Under", "Over")</f>
        <v>Over</v>
      </c>
      <c r="N57" s="19">
        <f>G57-K57</f>
        <v>0.40909090909090917</v>
      </c>
      <c r="O57" s="19">
        <v>0.6</v>
      </c>
      <c r="P57" s="19">
        <f>IF(M57="Over", IF(AND(H57&gt;K57, I57&gt;K57, J57&gt;K57), 1, IF(OR(AND(H57&gt;K57, I57&gt;K57), AND(H57&gt;K57, J57&gt;K57), AND(H57&gt;K57, J57&gt;K57)), 2/3, IF(OR(AND(H57&gt;K57, I57&lt;=K57), AND(H57&gt;K57, J57&lt;=K57), AND(I57&gt;K57, J57&lt;=K57), AND(H57&lt;=K57, I57&gt;K57), AND(H57&lt;=K57, J57&gt;K57), AND(I57&lt;=K57, J57&gt;K57)), 1/3, 0))), IF(AND(H57&lt;K57, I57&lt;K57, J57&lt;K57), 1, IF(OR(AND(H57&lt;K57, I57&lt;K57), AND(H57&lt;K57, J57&lt;K57), AND(H57&lt;K57, J57&lt;K57)), 2/3, IF(OR(AND(H57&lt;K57, I57&gt;=K57), AND(H57&lt;K57, J57&gt;=K57), AND(I57&lt;K57, J57&gt;=K57), AND(H57&gt;=K57, I57&lt;K57), AND(H57&gt;=K57, J57&lt;K57), AND(I57&gt;=K57, J57&lt;K57)), 1/3, 0))))</f>
        <v>1</v>
      </c>
      <c r="Q57" s="19">
        <f>IF(OR(L57&gt;1.5,L57&lt;-1.5),3,
IF(OR(AND(L57&lt;=1.5,L57&gt;=1),AND(L57&gt;=-1.5,L57&lt;=-1)),2.5,
IF(OR(AND(L57&lt;=1,L57&gt;=0.75),AND(L57&gt;=-1,L57&lt;=-0.75)),2,
IF(OR(AND(L57&lt;=0.75,L57&gt;=0.5),AND(L57&gt;=-0.75,L57&lt;=-0.5)),1.5,
IF(OR(L57&lt;=0.5,L57&gt;=-0.5),1,"")
)
)
))</f>
        <v>3</v>
      </c>
      <c r="R57" s="19">
        <f>IF(P57=1,3,IF(P57=2/3,2,IF(P57=1/3,1,0)))</f>
        <v>3</v>
      </c>
      <c r="S57" s="19">
        <f>IF(AND(M57="Over", G57&gt;K57), 2, IF(AND(M57="Under", G57&lt;=K57), 2, 0))</f>
        <v>2</v>
      </c>
      <c r="T57" s="19">
        <f>IF(AND(M57="Over", O57&gt;0.5), 2, IF(AND(M57="Under", O57&lt;=0.5), 2, 0))</f>
        <v>2</v>
      </c>
      <c r="U57" s="19">
        <f>SUM(Q57:T57)</f>
        <v>10</v>
      </c>
      <c r="V57" s="19">
        <v>4</v>
      </c>
      <c r="W57" s="6">
        <f t="shared" si="5"/>
        <v>1.5592592592592496</v>
      </c>
      <c r="Y57"/>
      <c r="AC57" s="6"/>
    </row>
    <row r="58" spans="1:29" ht="15" thickBot="1" x14ac:dyDescent="0.35">
      <c r="A58" t="str">
        <f t="shared" si="6"/>
        <v>Lance Lynn</v>
      </c>
      <c r="B58" s="5">
        <f>Neural!B23</f>
        <v>4.9840930264744197</v>
      </c>
      <c r="D58" s="7">
        <v>22</v>
      </c>
      <c r="E58" s="7" t="s">
        <v>82</v>
      </c>
      <c r="F58" s="7" t="s">
        <v>45</v>
      </c>
      <c r="G58" s="7">
        <v>4.75</v>
      </c>
      <c r="H58" s="7">
        <v>5.1800493977976627</v>
      </c>
      <c r="I58" s="7">
        <v>5.84</v>
      </c>
      <c r="J58" s="7">
        <v>4.8425618466346902</v>
      </c>
      <c r="K58" s="7">
        <v>5.5</v>
      </c>
      <c r="L58" s="10">
        <f>IF(ABS(G58 - K58) &gt; MAX(ABS(H58 - K58), ABS(I58 - K58), ABS(J58 - K58)), G58, IF(ABS(H58 - K58) &gt; MAX(ABS(I58 - K58), ABS(J58 - K58)), H58, IF(ABS(I58 - K58) &gt; ABS(J58 - K58), I58, J58)))-K58</f>
        <v>-0.75</v>
      </c>
      <c r="M58" s="20" t="str">
        <f>IF(L58 &lt; 0, "Under", "Over")</f>
        <v>Under</v>
      </c>
      <c r="N58" s="20">
        <f>G58-K58</f>
        <v>-0.75</v>
      </c>
      <c r="O58" s="20">
        <v>0.2</v>
      </c>
      <c r="P58" s="20">
        <f>IF(M58="Over", IF(AND(H58&gt;K58, I58&gt;K58, J58&gt;K58), 1, IF(OR(AND(H58&gt;K58, I58&gt;K58), AND(H58&gt;K58, J58&gt;K58), AND(H58&gt;K58, J58&gt;K58)), 2/3, IF(OR(AND(H58&gt;K58, I58&lt;=K58), AND(H58&gt;K58, J58&lt;=K58), AND(I58&gt;K58, J58&lt;=K58), AND(H58&lt;=K58, I58&gt;K58), AND(H58&lt;=K58, J58&gt;K58), AND(I58&lt;=K58, J58&gt;K58)), 1/3, 0))), IF(AND(H58&lt;K58, I58&lt;K58, J58&lt;K58), 1, IF(OR(AND(H58&lt;K58, I58&lt;K58), AND(H58&lt;K58, J58&lt;K58), AND(H58&lt;K58, J58&lt;K58)), 2/3, IF(OR(AND(H58&lt;K58, I58&gt;=K58), AND(H58&lt;K58, J58&gt;=K58), AND(I58&lt;K58, J58&gt;=K58), AND(H58&gt;=K58, I58&lt;K58), AND(H58&gt;=K58, J58&lt;K58), AND(I58&gt;=K58, J58&lt;K58)), 1/3, 0))))</f>
        <v>0.66666666666666663</v>
      </c>
      <c r="Q58" s="20">
        <f>IF(OR(L58&gt;1.5,L58&lt;-1.5),3,
IF(OR(AND(L58&lt;=1.5,L58&gt;=1),AND(L58&gt;=-1.5,L58&lt;=-1)),2.5,
IF(OR(AND(L58&lt;=1,L58&gt;=0.75),AND(L58&gt;=-1,L58&lt;=-0.75)),2,
IF(OR(AND(L58&lt;=0.75,L58&gt;=0.5),AND(L58&gt;=-0.75,L58&lt;=-0.5)),1.5,
IF(OR(L58&lt;=0.5,L58&gt;=-0.5),1,"")
)
)
))</f>
        <v>2</v>
      </c>
      <c r="R58" s="20">
        <f>IF(P58=1,3,IF(P58=2/3,2,IF(P58=1/3,1,0)))</f>
        <v>2</v>
      </c>
      <c r="S58" s="20">
        <f>IF(AND(M58="Over", G58&gt;K58), 2, IF(AND(M58="Under", G58&lt;=K58), 2, 0))</f>
        <v>2</v>
      </c>
      <c r="T58" s="20">
        <f>IF(AND(M58="Over", O58&gt;0.5), 2, IF(AND(M58="Under", O58&lt;=0.5), 2, 0))</f>
        <v>2</v>
      </c>
      <c r="U58" s="20">
        <f>SUM(Q58:T58)</f>
        <v>8</v>
      </c>
      <c r="V58" s="20">
        <v>6</v>
      </c>
      <c r="W58" s="6">
        <f t="shared" si="5"/>
        <v>-0.75</v>
      </c>
      <c r="Y58"/>
      <c r="AC58" s="6"/>
    </row>
    <row r="59" spans="1:29" ht="15" thickBot="1" x14ac:dyDescent="0.35">
      <c r="A59" t="str">
        <f t="shared" si="6"/>
        <v>Framber Valdez</v>
      </c>
      <c r="B59" s="5">
        <f>Neural!B24</f>
        <v>4.6815889398482504</v>
      </c>
      <c r="D59" s="7">
        <v>23</v>
      </c>
      <c r="E59" s="7" t="s">
        <v>83</v>
      </c>
      <c r="F59" s="7" t="s">
        <v>95</v>
      </c>
      <c r="G59" s="7">
        <v>4.666666666666667</v>
      </c>
      <c r="H59" s="7">
        <v>5.0414384310575979</v>
      </c>
      <c r="I59" s="7">
        <v>5.42</v>
      </c>
      <c r="J59" s="7">
        <v>4.6815889398482504</v>
      </c>
      <c r="K59" s="7">
        <v>4.5</v>
      </c>
      <c r="L59" s="10">
        <f>IF(ABS(G59 - K59) &gt; MAX(ABS(H59 - K59), ABS(I59 - K59), ABS(J59 - K59)), G59, IF(ABS(H59 - K59) &gt; MAX(ABS(I59 - K59), ABS(J59 - K59)), H59, IF(ABS(I59 - K59) &gt; ABS(J59 - K59), I59, J59)))-K59</f>
        <v>0.91999999999999993</v>
      </c>
      <c r="M59" s="19" t="str">
        <f>IF(L59 &lt; 0, "Under", "Over")</f>
        <v>Over</v>
      </c>
      <c r="N59" s="19">
        <f>G59-K59</f>
        <v>0.16666666666666696</v>
      </c>
      <c r="O59" s="19">
        <v>0.44444444444444442</v>
      </c>
      <c r="P59" s="19">
        <f>IF(M59="Over", IF(AND(H59&gt;K59, I59&gt;K59, J59&gt;K59), 1, IF(OR(AND(H59&gt;K59, I59&gt;K59), AND(H59&gt;K59, J59&gt;K59), AND(H59&gt;K59, J59&gt;K59)), 2/3, IF(OR(AND(H59&gt;K59, I59&lt;=K59), AND(H59&gt;K59, J59&lt;=K59), AND(I59&gt;K59, J59&lt;=K59), AND(H59&lt;=K59, I59&gt;K59), AND(H59&lt;=K59, J59&gt;K59), AND(I59&lt;=K59, J59&gt;K59)), 1/3, 0))), IF(AND(H59&lt;K59, I59&lt;K59, J59&lt;K59), 1, IF(OR(AND(H59&lt;K59, I59&lt;K59), AND(H59&lt;K59, J59&lt;K59), AND(H59&lt;K59, J59&lt;K59)), 2/3, IF(OR(AND(H59&lt;K59, I59&gt;=K59), AND(H59&lt;K59, J59&gt;=K59), AND(I59&lt;K59, J59&gt;=K59), AND(H59&gt;=K59, I59&lt;K59), AND(H59&gt;=K59, J59&lt;K59), AND(I59&gt;=K59, J59&lt;K59)), 1/3, 0))))</f>
        <v>1</v>
      </c>
      <c r="Q59" s="19">
        <f>IF(OR(L59&gt;1.5,L59&lt;-1.5),3,
IF(OR(AND(L59&lt;=1.5,L59&gt;=1),AND(L59&gt;=-1.5,L59&lt;=-1)),2.5,
IF(OR(AND(L59&lt;=1,L59&gt;=0.75),AND(L59&gt;=-1,L59&lt;=-0.75)),2,
IF(OR(AND(L59&lt;=0.75,L59&gt;=0.5),AND(L59&gt;=-0.75,L59&lt;=-0.5)),1.5,
IF(OR(L59&lt;=0.5,L59&gt;=-0.5),1,"")
)
)
))</f>
        <v>2</v>
      </c>
      <c r="R59" s="19">
        <f>IF(P59=1,3,IF(P59=2/3,2,IF(P59=1/3,1,0)))</f>
        <v>3</v>
      </c>
      <c r="S59" s="19">
        <f>IF(AND(M59="Over", G59&gt;K59), 2, IF(AND(M59="Under", G59&lt;=K59), 2, 0))</f>
        <v>2</v>
      </c>
      <c r="T59" s="19">
        <f>IF(AND(M59="Over", O59&gt;0.5), 2, IF(AND(M59="Under", O59&lt;=0.5), 2, 0))</f>
        <v>0</v>
      </c>
      <c r="U59" s="19">
        <f>SUM(Q59:T59)</f>
        <v>7</v>
      </c>
      <c r="V59" s="19">
        <v>8</v>
      </c>
      <c r="W59" s="6">
        <f t="shared" si="5"/>
        <v>0.91999999999999993</v>
      </c>
      <c r="Y59"/>
      <c r="AC59" s="6"/>
    </row>
    <row r="60" spans="1:29" ht="15" thickBot="1" x14ac:dyDescent="0.35">
      <c r="A60" t="str">
        <f t="shared" si="6"/>
        <v>Griffin Canning</v>
      </c>
      <c r="B60" s="5">
        <f>Neural!B25</f>
        <v>4.7291916930581399</v>
      </c>
      <c r="D60" s="7">
        <v>24</v>
      </c>
      <c r="E60" s="7" t="s">
        <v>84</v>
      </c>
      <c r="F60" s="7" t="s">
        <v>96</v>
      </c>
      <c r="G60" s="7">
        <v>3.75</v>
      </c>
      <c r="H60" s="7">
        <v>4.7300051248947712</v>
      </c>
      <c r="I60" s="7">
        <v>5.14</v>
      </c>
      <c r="J60" s="7">
        <v>3.6840427</v>
      </c>
      <c r="K60" s="7">
        <v>4.5</v>
      </c>
      <c r="L60" s="10">
        <f>IF(ABS(G60 - K60) &gt; MAX(ABS(H60 - K60), ABS(I60 - K60), ABS(J60 - K60)), G60, IF(ABS(H60 - K60) &gt; MAX(ABS(I60 - K60), ABS(J60 - K60)), H60, IF(ABS(I60 - K60) &gt; ABS(J60 - K60), I60, J60)))-K60</f>
        <v>-0.8159573</v>
      </c>
      <c r="M60" s="19" t="str">
        <f>IF(L60 &lt; 0, "Under", "Over")</f>
        <v>Under</v>
      </c>
      <c r="N60" s="19">
        <f>G60-K60</f>
        <v>-0.75</v>
      </c>
      <c r="O60" s="19">
        <v>0.4</v>
      </c>
      <c r="P60" s="19">
        <f>IF(M60="Over", IF(AND(H60&gt;K60, I60&gt;K60, J60&gt;K60), 1, IF(OR(AND(H60&gt;K60, I60&gt;K60), AND(H60&gt;K60, J60&gt;K60), AND(H60&gt;K60, J60&gt;K60)), 2/3, IF(OR(AND(H60&gt;K60, I60&lt;=K60), AND(H60&gt;K60, J60&lt;=K60), AND(I60&gt;K60, J60&lt;=K60), AND(H60&lt;=K60, I60&gt;K60), AND(H60&lt;=K60, J60&gt;K60), AND(I60&lt;=K60, J60&gt;K60)), 1/3, 0))), IF(AND(H60&lt;K60, I60&lt;K60, J60&lt;K60), 1, IF(OR(AND(H60&lt;K60, I60&lt;K60), AND(H60&lt;K60, J60&lt;K60), AND(H60&lt;K60, J60&lt;K60)), 2/3, IF(OR(AND(H60&lt;K60, I60&gt;=K60), AND(H60&lt;K60, J60&gt;=K60), AND(I60&lt;K60, J60&gt;=K60), AND(H60&gt;=K60, I60&lt;K60), AND(H60&gt;=K60, J60&lt;K60), AND(I60&gt;=K60, J60&lt;K60)), 1/3, 0))))</f>
        <v>0.33333333333333331</v>
      </c>
      <c r="Q60" s="19">
        <f>IF(OR(L60&gt;1.5,L60&lt;-1.5),3,
IF(OR(AND(L60&lt;=1.5,L60&gt;=1),AND(L60&gt;=-1.5,L60&lt;=-1)),2.5,
IF(OR(AND(L60&lt;=1,L60&gt;=0.75),AND(L60&gt;=-1,L60&lt;=-0.75)),2,
IF(OR(AND(L60&lt;=0.75,L60&gt;=0.5),AND(L60&gt;=-0.75,L60&lt;=-0.5)),1.5,
IF(OR(L60&lt;=0.5,L60&gt;=-0.5),1,"")
)
)
))</f>
        <v>2</v>
      </c>
      <c r="R60" s="19">
        <f>IF(P60=1,3,IF(P60=2/3,2,IF(P60=1/3,1,0)))</f>
        <v>1</v>
      </c>
      <c r="S60" s="19">
        <f>IF(AND(M60="Over", G60&gt;K60), 2, IF(AND(M60="Under", G60&lt;=K60), 2, 0))</f>
        <v>2</v>
      </c>
      <c r="T60" s="19">
        <f>IF(AND(M60="Over", O60&gt;0.5), 2, IF(AND(M60="Under", O60&lt;=0.5), 2, 0))</f>
        <v>2</v>
      </c>
      <c r="U60" s="19">
        <f>SUM(Q60:T60)</f>
        <v>7</v>
      </c>
      <c r="V60" s="19">
        <v>2</v>
      </c>
      <c r="W60" s="6">
        <f t="shared" si="5"/>
        <v>-0.75</v>
      </c>
      <c r="Y60"/>
      <c r="AC60" s="6"/>
    </row>
    <row r="61" spans="1:29" ht="15" thickBot="1" x14ac:dyDescent="0.35">
      <c r="A61" t="str">
        <f t="shared" si="6"/>
        <v>Brandon Pfaadt</v>
      </c>
      <c r="B61" s="5">
        <f>Neural!B26</f>
        <v>5.4255817781523898</v>
      </c>
      <c r="D61" s="7">
        <v>25</v>
      </c>
      <c r="E61" s="7" t="s">
        <v>85</v>
      </c>
      <c r="F61" s="7" t="s">
        <v>47</v>
      </c>
      <c r="G61" s="7">
        <v>5.916666666666667</v>
      </c>
      <c r="H61" s="7">
        <v>5.3930068160658475</v>
      </c>
      <c r="I61" s="7">
        <v>5.8611608000000004</v>
      </c>
      <c r="J61" s="7">
        <v>4.92</v>
      </c>
      <c r="K61" s="9">
        <v>4.5</v>
      </c>
      <c r="L61" s="11">
        <f>IF(ABS(G61 - K61) &gt; MAX(ABS(H61 - K61), ABS(I61 - K61), ABS(J61 - K61)), G61, IF(ABS(H61 - K61) &gt; MAX(ABS(I61 - K61), ABS(J61 - K61)), H61, IF(ABS(I61 - K61) &gt; ABS(J61 - K61), I61, J61)))-K61</f>
        <v>1.416666666666667</v>
      </c>
      <c r="M61" s="19" t="str">
        <f>IF(L61 &lt; 0, "Under", "Over")</f>
        <v>Over</v>
      </c>
      <c r="N61" s="19">
        <f>G61-K61</f>
        <v>1.416666666666667</v>
      </c>
      <c r="O61" s="19">
        <v>0.6</v>
      </c>
      <c r="P61" s="19">
        <f>IF(M61="Over", IF(AND(H61&gt;K61, I61&gt;K61, J61&gt;K61), 1, IF(OR(AND(H61&gt;K61, I61&gt;K61), AND(H61&gt;K61, J61&gt;K61), AND(H61&gt;K61, J61&gt;K61)), 2/3, IF(OR(AND(H61&gt;K61, I61&lt;=K61), AND(H61&gt;K61, J61&lt;=K61), AND(I61&gt;K61, J61&lt;=K61), AND(H61&lt;=K61, I61&gt;K61), AND(H61&lt;=K61, J61&gt;K61), AND(I61&lt;=K61, J61&gt;K61)), 1/3, 0))), IF(AND(H61&lt;K61, I61&lt;K61, J61&lt;K61), 1, IF(OR(AND(H61&lt;K61, I61&lt;K61), AND(H61&lt;K61, J61&lt;K61), AND(H61&lt;K61, J61&lt;K61)), 2/3, IF(OR(AND(H61&lt;K61, I61&gt;=K61), AND(H61&lt;K61, J61&gt;=K61), AND(I61&lt;K61, J61&gt;=K61), AND(H61&gt;=K61, I61&lt;K61), AND(H61&gt;=K61, J61&lt;K61), AND(I61&gt;=K61, J61&lt;K61)), 1/3, 0))))</f>
        <v>1</v>
      </c>
      <c r="Q61" s="19">
        <f>IF(OR(L61&gt;1.5,L61&lt;-1.5),3,
IF(OR(AND(L61&lt;=1.5,L61&gt;=1),AND(L61&gt;=-1.5,L61&lt;=-1)),2.5,
IF(OR(AND(L61&lt;=1,L61&gt;=0.75),AND(L61&gt;=-1,L61&lt;=-0.75)),2,
IF(OR(AND(L61&lt;=0.75,L61&gt;=0.5),AND(L61&gt;=-0.75,L61&lt;=-0.5)),1.5,
IF(OR(L61&lt;=0.5,L61&gt;=-0.5),1,"")
)
)
))</f>
        <v>2.5</v>
      </c>
      <c r="R61" s="19">
        <f>IF(P61=1,3,IF(P61=2/3,2,IF(P61=1/3,1,0)))</f>
        <v>3</v>
      </c>
      <c r="S61" s="19">
        <f>IF(AND(M61="Over", G61&gt;K61), 2, IF(AND(M61="Under", G61&lt;=K61), 2, 0))</f>
        <v>2</v>
      </c>
      <c r="T61" s="19">
        <f>IF(AND(M61="Over", O61&gt;0.5), 2, IF(AND(M61="Under", O61&lt;=0.5), 2, 0))</f>
        <v>2</v>
      </c>
      <c r="U61" s="19">
        <f>SUM(Q61:T61)</f>
        <v>9.5</v>
      </c>
      <c r="V61" s="19">
        <v>5</v>
      </c>
      <c r="W61" s="6">
        <f t="shared" si="5"/>
        <v>1.416666666666667</v>
      </c>
      <c r="Y61"/>
      <c r="AC61" s="6"/>
    </row>
    <row r="62" spans="1:29" ht="15" thickBot="1" x14ac:dyDescent="0.35">
      <c r="A62" t="str">
        <f t="shared" si="6"/>
        <v>Michael King</v>
      </c>
      <c r="B62" s="5">
        <f>Neural!B27</f>
        <v>5.4321471380384398</v>
      </c>
      <c r="D62" s="7">
        <v>26</v>
      </c>
      <c r="E62" s="7" t="s">
        <v>86</v>
      </c>
      <c r="F62" s="7" t="s">
        <v>39</v>
      </c>
      <c r="G62" s="7">
        <v>6.083333333333333</v>
      </c>
      <c r="H62" s="7">
        <v>5.4991358515090809</v>
      </c>
      <c r="I62" s="7">
        <v>6.3004065000000002</v>
      </c>
      <c r="J62" s="7">
        <v>5.0257246923543804</v>
      </c>
      <c r="K62" s="7">
        <v>5.5</v>
      </c>
      <c r="L62" s="10">
        <f>IF(ABS(G62 - K62) &gt; MAX(ABS(H62 - K62), ABS(I62 - K62), ABS(J62 - K62)), G62, IF(ABS(H62 - K62) &gt; MAX(ABS(I62 - K62), ABS(J62 - K62)), H62, IF(ABS(I62 - K62) &gt; ABS(J62 - K62), I62, J62)))-K62</f>
        <v>0.80040650000000024</v>
      </c>
      <c r="M62" s="20" t="str">
        <f>IF(L62 &lt; 0, "Under", "Over")</f>
        <v>Over</v>
      </c>
      <c r="N62" s="20">
        <f>G62-K62</f>
        <v>0.58333333333333304</v>
      </c>
      <c r="O62" s="20">
        <v>0.6</v>
      </c>
      <c r="P62" s="20">
        <f>IF(M62="Over", IF(AND(H62&gt;K62, I62&gt;K62, J62&gt;K62), 1, IF(OR(AND(H62&gt;K62, I62&gt;K62), AND(H62&gt;K62, J62&gt;K62), AND(H62&gt;K62, J62&gt;K62)), 2/3, IF(OR(AND(H62&gt;K62, I62&lt;=K62), AND(H62&gt;K62, J62&lt;=K62), AND(I62&gt;K62, J62&lt;=K62), AND(H62&lt;=K62, I62&gt;K62), AND(H62&lt;=K62, J62&gt;K62), AND(I62&lt;=K62, J62&gt;K62)), 1/3, 0))), IF(AND(H62&lt;K62, I62&lt;K62, J62&lt;K62), 1, IF(OR(AND(H62&lt;K62, I62&lt;K62), AND(H62&lt;K62, J62&lt;K62), AND(H62&lt;K62, J62&lt;K62)), 2/3, IF(OR(AND(H62&lt;K62, I62&gt;=K62), AND(H62&lt;K62, J62&gt;=K62), AND(I62&lt;K62, J62&gt;=K62), AND(H62&gt;=K62, I62&lt;K62), AND(H62&gt;=K62, J62&lt;K62), AND(I62&gt;=K62, J62&lt;K62)), 1/3, 0))))</f>
        <v>0.33333333333333331</v>
      </c>
      <c r="Q62" s="20">
        <f>IF(OR(L62&gt;1.5,L62&lt;-1.5),3,
IF(OR(AND(L62&lt;=1.5,L62&gt;=1),AND(L62&gt;=-1.5,L62&lt;=-1)),2.5,
IF(OR(AND(L62&lt;=1,L62&gt;=0.75),AND(L62&gt;=-1,L62&lt;=-0.75)),2,
IF(OR(AND(L62&lt;=0.75,L62&gt;=0.5),AND(L62&gt;=-0.75,L62&lt;=-0.5)),1.5,
IF(OR(L62&lt;=0.5,L62&gt;=-0.5),1,"")
)
)
))</f>
        <v>2</v>
      </c>
      <c r="R62" s="20">
        <f>IF(P62=1,3,IF(P62=2/3,2,IF(P62=1/3,1,0)))</f>
        <v>1</v>
      </c>
      <c r="S62" s="20">
        <f>IF(AND(M62="Over", G62&gt;K62), 2, IF(AND(M62="Under", G62&lt;=K62), 2, 0))</f>
        <v>2</v>
      </c>
      <c r="T62" s="20">
        <f>IF(AND(M62="Over", O62&gt;0.5), 2, IF(AND(M62="Under", O62&lt;=0.5), 2, 0))</f>
        <v>2</v>
      </c>
      <c r="U62" s="20">
        <f>SUM(Q62:T62)</f>
        <v>7</v>
      </c>
      <c r="V62" s="20">
        <v>5</v>
      </c>
      <c r="W62" s="6">
        <f t="shared" si="5"/>
        <v>0.80040650000000024</v>
      </c>
      <c r="Y62"/>
      <c r="AC62" s="6"/>
    </row>
    <row r="63" spans="1:29" ht="15" thickBot="1" x14ac:dyDescent="0.35">
      <c r="A63" t="str">
        <f t="shared" si="6"/>
        <v>Chris Bassitt</v>
      </c>
      <c r="B63" s="5">
        <f>Neural!B28</f>
        <v>4.6890747005121103</v>
      </c>
      <c r="D63" s="7">
        <v>27</v>
      </c>
      <c r="E63" s="7" t="s">
        <v>87</v>
      </c>
      <c r="F63" s="7" t="s">
        <v>40</v>
      </c>
      <c r="G63" s="7">
        <v>5.25</v>
      </c>
      <c r="H63" s="7">
        <v>5.1162813948260428</v>
      </c>
      <c r="I63" s="7">
        <v>6.4216340000000001</v>
      </c>
      <c r="J63" s="7">
        <v>4.6890747005121103</v>
      </c>
      <c r="K63" s="7">
        <v>5.5</v>
      </c>
      <c r="L63" s="10">
        <f>IF(ABS(G63 - K63) &gt; MAX(ABS(H63 - K63), ABS(I63 - K63), ABS(J63 - K63)), G63, IF(ABS(H63 - K63) &gt; MAX(ABS(I63 - K63), ABS(J63 - K63)), H63, IF(ABS(I63 - K63) &gt; ABS(J63 - K63), I63, J63)))-K63</f>
        <v>0.92163400000000006</v>
      </c>
      <c r="M63" s="19" t="str">
        <f>IF(L63 &lt; 0, "Under", "Over")</f>
        <v>Over</v>
      </c>
      <c r="N63" s="19">
        <f>G63-K63</f>
        <v>-0.25</v>
      </c>
      <c r="O63" s="19">
        <v>0.4</v>
      </c>
      <c r="P63" s="19">
        <f>IF(M63="Over", IF(AND(H63&gt;K63, I63&gt;K63, J63&gt;K63), 1, IF(OR(AND(H63&gt;K63, I63&gt;K63), AND(H63&gt;K63, J63&gt;K63), AND(H63&gt;K63, J63&gt;K63)), 2/3, IF(OR(AND(H63&gt;K63, I63&lt;=K63), AND(H63&gt;K63, J63&lt;=K63), AND(I63&gt;K63, J63&lt;=K63), AND(H63&lt;=K63, I63&gt;K63), AND(H63&lt;=K63, J63&gt;K63), AND(I63&lt;=K63, J63&gt;K63)), 1/3, 0))), IF(AND(H63&lt;K63, I63&lt;K63, J63&lt;K63), 1, IF(OR(AND(H63&lt;K63, I63&lt;K63), AND(H63&lt;K63, J63&lt;K63), AND(H63&lt;K63, J63&lt;K63)), 2/3, IF(OR(AND(H63&lt;K63, I63&gt;=K63), AND(H63&lt;K63, J63&gt;=K63), AND(I63&lt;K63, J63&gt;=K63), AND(H63&gt;=K63, I63&lt;K63), AND(H63&gt;=K63, J63&lt;K63), AND(I63&gt;=K63, J63&lt;K63)), 1/3, 0))))</f>
        <v>0.33333333333333331</v>
      </c>
      <c r="Q63" s="19">
        <f>IF(OR(L63&gt;1.5,L63&lt;-1.5),3,
IF(OR(AND(L63&lt;=1.5,L63&gt;=1),AND(L63&gt;=-1.5,L63&lt;=-1)),2.5,
IF(OR(AND(L63&lt;=1,L63&gt;=0.75),AND(L63&gt;=-1,L63&lt;=-0.75)),2,
IF(OR(AND(L63&lt;=0.75,L63&gt;=0.5),AND(L63&gt;=-0.75,L63&lt;=-0.5)),1.5,
IF(OR(L63&lt;=0.5,L63&gt;=-0.5),1,"")
)
)
))</f>
        <v>2</v>
      </c>
      <c r="R63" s="19">
        <f>IF(P63=1,3,IF(P63=2/3,2,IF(P63=1/3,1,0)))</f>
        <v>1</v>
      </c>
      <c r="S63" s="19">
        <f>IF(AND(M63="Over", G63&gt;K63), 2, IF(AND(M63="Under", G63&lt;=K63), 2, 0))</f>
        <v>0</v>
      </c>
      <c r="T63" s="19">
        <f>IF(AND(M63="Over", O63&gt;0.5), 2, IF(AND(M63="Under", O63&lt;=0.5), 2, 0))</f>
        <v>0</v>
      </c>
      <c r="U63" s="19">
        <f>SUM(Q63:T63)</f>
        <v>3</v>
      </c>
      <c r="V63" s="19">
        <v>7</v>
      </c>
      <c r="W63" s="6">
        <f t="shared" si="5"/>
        <v>0.92163400000000006</v>
      </c>
      <c r="Y63"/>
      <c r="AC63" s="6"/>
    </row>
    <row r="64" spans="1:29" ht="15" thickBot="1" x14ac:dyDescent="0.35">
      <c r="A64" t="str">
        <f t="shared" si="6"/>
        <v>Hogan Harris</v>
      </c>
      <c r="B64" s="5">
        <f>Neural!B29</f>
        <v>4.6109591671973904</v>
      </c>
      <c r="D64" s="7">
        <v>28</v>
      </c>
      <c r="E64" s="7" t="s">
        <v>88</v>
      </c>
      <c r="F64" s="7" t="s">
        <v>58</v>
      </c>
      <c r="G64" s="7">
        <v>7</v>
      </c>
      <c r="H64" s="7">
        <v>5.1696838575817701</v>
      </c>
      <c r="I64" s="7">
        <v>6.4191756</v>
      </c>
      <c r="J64" s="7">
        <v>4.5579104248216602</v>
      </c>
      <c r="K64" s="9">
        <v>3.5</v>
      </c>
      <c r="L64" s="11">
        <f>IF(ABS(G64 - K64) &gt; MAX(ABS(H64 - K64), ABS(I64 - K64), ABS(J64 - K64)), G64, IF(ABS(H64 - K64) &gt; MAX(ABS(I64 - K64), ABS(J64 - K64)), H64, IF(ABS(I64 - K64) &gt; ABS(J64 - K64), I64, J64)))-K64</f>
        <v>3.5</v>
      </c>
      <c r="M64" s="20" t="str">
        <f>IF(L64 &lt; 0, "Under", "Over")</f>
        <v>Over</v>
      </c>
      <c r="N64" s="20">
        <f>G64-K64</f>
        <v>3.5</v>
      </c>
      <c r="O64" s="20">
        <v>1</v>
      </c>
      <c r="P64" s="20">
        <f>IF(M64="Over", IF(AND(H64&gt;K64, I64&gt;K64, J64&gt;K64), 1, IF(OR(AND(H64&gt;K64, I64&gt;K64), AND(H64&gt;K64, J64&gt;K64), AND(H64&gt;K64, J64&gt;K64)), 2/3, IF(OR(AND(H64&gt;K64, I64&lt;=K64), AND(H64&gt;K64, J64&lt;=K64), AND(I64&gt;K64, J64&lt;=K64), AND(H64&lt;=K64, I64&gt;K64), AND(H64&lt;=K64, J64&gt;K64), AND(I64&lt;=K64, J64&gt;K64)), 1/3, 0))), IF(AND(H64&lt;K64, I64&lt;K64, J64&lt;K64), 1, IF(OR(AND(H64&lt;K64, I64&lt;K64), AND(H64&lt;K64, J64&lt;K64), AND(H64&lt;K64, J64&lt;K64)), 2/3, IF(OR(AND(H64&lt;K64, I64&gt;=K64), AND(H64&lt;K64, J64&gt;=K64), AND(I64&lt;K64, J64&gt;=K64), AND(H64&gt;=K64, I64&lt;K64), AND(H64&gt;=K64, J64&lt;K64), AND(I64&gt;=K64, J64&lt;K64)), 1/3, 0))))</f>
        <v>1</v>
      </c>
      <c r="Q64" s="20">
        <f>IF(OR(L64&gt;1.5,L64&lt;-1.5),3,
IF(OR(AND(L64&lt;=1.5,L64&gt;=1),AND(L64&gt;=-1.5,L64&lt;=-1)),2.5,
IF(OR(AND(L64&lt;=1,L64&gt;=0.75),AND(L64&gt;=-1,L64&lt;=-0.75)),2,
IF(OR(AND(L64&lt;=0.75,L64&gt;=0.5),AND(L64&gt;=-0.75,L64&lt;=-0.5)),1.5,
IF(OR(L64&lt;=0.5,L64&gt;=-0.5),1,"")
)
)
))</f>
        <v>3</v>
      </c>
      <c r="R64" s="20">
        <f>IF(P64=1,3,IF(P64=2/3,2,IF(P64=1/3,1,0)))</f>
        <v>3</v>
      </c>
      <c r="S64" s="20">
        <f>IF(AND(M64="Over", G64&gt;K64), 2, IF(AND(M64="Under", G64&lt;=K64), 2, 0))</f>
        <v>2</v>
      </c>
      <c r="T64" s="20">
        <f>IF(AND(M64="Over", O64&gt;0.5), 2, IF(AND(M64="Under", O64&lt;=0.5), 2, 0))</f>
        <v>2</v>
      </c>
      <c r="U64" s="20">
        <f>SUM(Q64:T64)</f>
        <v>10</v>
      </c>
      <c r="V64" s="20">
        <v>3</v>
      </c>
      <c r="W64" s="6">
        <f t="shared" si="5"/>
        <v>3.5</v>
      </c>
      <c r="Y64"/>
      <c r="AC64" s="6"/>
    </row>
    <row r="65" spans="1:29" ht="15" thickBot="1" x14ac:dyDescent="0.35">
      <c r="A65">
        <f t="shared" si="6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10"/>
      <c r="M65" s="7"/>
      <c r="N65" s="7"/>
      <c r="O65" s="7"/>
      <c r="P65" s="7"/>
      <c r="Q65" s="7"/>
      <c r="R65" s="7"/>
      <c r="S65" s="7"/>
      <c r="T65" s="7"/>
      <c r="U65" s="7"/>
      <c r="V65" s="7"/>
      <c r="Y65"/>
      <c r="AC65" s="6"/>
    </row>
    <row r="66" spans="1:29" ht="15" thickBot="1" x14ac:dyDescent="0.35">
      <c r="A66">
        <f t="shared" si="6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10"/>
      <c r="M66" s="7"/>
      <c r="N66" s="7"/>
      <c r="O66" s="7"/>
      <c r="P66" s="7"/>
      <c r="Q66" s="7"/>
      <c r="R66" s="7"/>
      <c r="S66" s="7"/>
      <c r="T66" s="7"/>
      <c r="U66" s="7"/>
      <c r="V66" s="7"/>
      <c r="Y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4">
    <sortCondition ref="D37:D6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151</v>
      </c>
      <c r="B2" s="1">
        <v>3.6993344398959098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140</v>
      </c>
      <c r="B3" s="1">
        <v>5.4376562875360497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133</v>
      </c>
      <c r="B4" s="1">
        <v>5.4248841306024396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138</v>
      </c>
      <c r="B5" s="1">
        <v>5.4450179238449703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128</v>
      </c>
      <c r="B6" s="1">
        <v>5.5841452480170002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105</v>
      </c>
      <c r="B7" s="1">
        <v>5.1872954211236699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104</v>
      </c>
      <c r="B8" s="1">
        <v>4.8384349747939002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147</v>
      </c>
      <c r="B9" s="1">
        <v>5.0054596273938703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146</v>
      </c>
      <c r="B10" s="1">
        <v>5.0681746958273699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129</v>
      </c>
      <c r="B11" s="1">
        <v>5.0716714484705596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134</v>
      </c>
      <c r="B12" s="1">
        <v>4.8459569811044902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108</v>
      </c>
      <c r="B13" s="1">
        <v>5.3037447929220596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164</v>
      </c>
      <c r="B14" s="1">
        <v>4.00000167806252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143</v>
      </c>
      <c r="B15" s="1">
        <v>5.4471126100771201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136</v>
      </c>
      <c r="B16" s="1">
        <v>5.0073221516042796</v>
      </c>
    </row>
    <row r="17" spans="1:2" ht="15" thickBot="1" x14ac:dyDescent="0.35">
      <c r="A17" s="1">
        <v>137</v>
      </c>
      <c r="B17" s="1">
        <v>5.21348908052639</v>
      </c>
    </row>
    <row r="18" spans="1:2" ht="15" thickBot="1" x14ac:dyDescent="0.35">
      <c r="A18" s="1">
        <v>130</v>
      </c>
      <c r="B18" s="1">
        <v>4.1387719313502496</v>
      </c>
    </row>
    <row r="19" spans="1:2" ht="15" thickBot="1" x14ac:dyDescent="0.35">
      <c r="A19" s="1">
        <v>132</v>
      </c>
      <c r="B19" s="1">
        <v>5.12926173473282</v>
      </c>
    </row>
    <row r="20" spans="1:2" ht="15" thickBot="1" x14ac:dyDescent="0.35">
      <c r="A20" s="1">
        <v>127</v>
      </c>
      <c r="B20" s="1">
        <v>5.3872869163706403</v>
      </c>
    </row>
    <row r="21" spans="1:2" ht="15" thickBot="1" x14ac:dyDescent="0.35">
      <c r="A21" s="1">
        <v>519</v>
      </c>
      <c r="B21" s="1">
        <v>4.65891281831132</v>
      </c>
    </row>
    <row r="22" spans="1:2" ht="15" thickBot="1" x14ac:dyDescent="0.35">
      <c r="A22" s="1">
        <v>102</v>
      </c>
      <c r="B22" s="1">
        <v>4.8794146131729201</v>
      </c>
    </row>
    <row r="23" spans="1:2" ht="15" thickBot="1" x14ac:dyDescent="0.35">
      <c r="A23" s="1">
        <v>109</v>
      </c>
      <c r="B23" s="1">
        <v>4.8505460909213802</v>
      </c>
    </row>
    <row r="24" spans="1:2" ht="15" thickBot="1" x14ac:dyDescent="0.35">
      <c r="A24" s="1">
        <v>131</v>
      </c>
      <c r="B24" s="1">
        <v>4.8012094794974196</v>
      </c>
    </row>
    <row r="25" spans="1:2" ht="15" thickBot="1" x14ac:dyDescent="0.35">
      <c r="A25" s="1">
        <v>98</v>
      </c>
      <c r="B25" s="1">
        <v>4.8164369644433096</v>
      </c>
    </row>
    <row r="26" spans="1:2" ht="15" thickBot="1" x14ac:dyDescent="0.35">
      <c r="A26" s="1">
        <v>115</v>
      </c>
      <c r="B26" s="1">
        <v>5.4173140744047803</v>
      </c>
    </row>
    <row r="27" spans="1:2" ht="15" thickBot="1" x14ac:dyDescent="0.35">
      <c r="A27" s="1">
        <v>106</v>
      </c>
      <c r="B27" s="1">
        <v>5.46652075604365</v>
      </c>
    </row>
    <row r="28" spans="1:2" ht="15" thickBot="1" x14ac:dyDescent="0.35">
      <c r="A28" s="1">
        <v>94</v>
      </c>
      <c r="B28" s="1">
        <v>4.7360514538230802</v>
      </c>
    </row>
    <row r="29" spans="1:2" ht="15" thickBot="1" x14ac:dyDescent="0.35">
      <c r="A29" s="1">
        <v>154</v>
      </c>
      <c r="B29" s="1">
        <v>4.5579104248216602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151</v>
      </c>
      <c r="B2" s="1">
        <v>3.8129872380615901</v>
      </c>
    </row>
    <row r="3" spans="1:5" ht="15" thickBot="1" x14ac:dyDescent="0.35">
      <c r="A3" s="1">
        <v>140</v>
      </c>
      <c r="B3" s="1">
        <v>5.3900162916218504</v>
      </c>
    </row>
    <row r="4" spans="1:5" ht="15" thickBot="1" x14ac:dyDescent="0.35">
      <c r="A4" s="1">
        <v>133</v>
      </c>
      <c r="B4" s="1">
        <v>5.5947921077507701</v>
      </c>
    </row>
    <row r="5" spans="1:5" ht="15" thickBot="1" x14ac:dyDescent="0.35">
      <c r="A5" s="1">
        <v>138</v>
      </c>
      <c r="B5" s="1">
        <v>5.5085005431487497</v>
      </c>
    </row>
    <row r="6" spans="1:5" ht="15" thickBot="1" x14ac:dyDescent="0.35">
      <c r="A6" s="1">
        <v>128</v>
      </c>
      <c r="B6" s="1">
        <v>5.70184651853004</v>
      </c>
    </row>
    <row r="7" spans="1:5" ht="15" thickBot="1" x14ac:dyDescent="0.35">
      <c r="A7" s="1">
        <v>105</v>
      </c>
      <c r="B7" s="1">
        <v>5.3096241678539302</v>
      </c>
    </row>
    <row r="8" spans="1:5" ht="15" thickBot="1" x14ac:dyDescent="0.35">
      <c r="A8" s="1">
        <v>104</v>
      </c>
      <c r="B8" s="1">
        <v>4.9392513319672098</v>
      </c>
    </row>
    <row r="9" spans="1:5" ht="15" thickBot="1" x14ac:dyDescent="0.35">
      <c r="A9" s="1">
        <v>147</v>
      </c>
      <c r="B9" s="1">
        <v>4.9982889692493497</v>
      </c>
    </row>
    <row r="10" spans="1:5" ht="15" thickBot="1" x14ac:dyDescent="0.35">
      <c r="A10" s="1">
        <v>146</v>
      </c>
      <c r="B10" s="1">
        <v>5.17091174891004</v>
      </c>
    </row>
    <row r="11" spans="1:5" ht="15" thickBot="1" x14ac:dyDescent="0.35">
      <c r="A11" s="1">
        <v>129</v>
      </c>
      <c r="B11" s="1">
        <v>5.1970772953416198</v>
      </c>
    </row>
    <row r="12" spans="1:5" ht="15" thickBot="1" x14ac:dyDescent="0.35">
      <c r="A12" s="1">
        <v>134</v>
      </c>
      <c r="B12" s="1">
        <v>4.95057667847093</v>
      </c>
    </row>
    <row r="13" spans="1:5" ht="15" thickBot="1" x14ac:dyDescent="0.35">
      <c r="A13" s="1">
        <v>108</v>
      </c>
      <c r="B13" s="1">
        <v>5.39164890072602</v>
      </c>
    </row>
    <row r="14" spans="1:5" ht="15" thickBot="1" x14ac:dyDescent="0.35">
      <c r="A14" s="1">
        <v>164</v>
      </c>
      <c r="B14" s="1">
        <v>4.0921957976464496</v>
      </c>
    </row>
    <row r="15" spans="1:5" ht="15" thickBot="1" x14ac:dyDescent="0.35">
      <c r="A15" s="1">
        <v>143</v>
      </c>
      <c r="B15" s="1">
        <v>5.4242555616266701</v>
      </c>
    </row>
    <row r="16" spans="1:5" ht="15" thickBot="1" x14ac:dyDescent="0.35">
      <c r="A16" s="1">
        <v>136</v>
      </c>
      <c r="B16" s="1">
        <v>5.1302437182240297</v>
      </c>
    </row>
    <row r="17" spans="1:2" ht="15" thickBot="1" x14ac:dyDescent="0.35">
      <c r="A17" s="1">
        <v>137</v>
      </c>
      <c r="B17" s="1">
        <v>5.2513933176777199</v>
      </c>
    </row>
    <row r="18" spans="1:2" ht="15" thickBot="1" x14ac:dyDescent="0.35">
      <c r="A18" s="1">
        <v>130</v>
      </c>
      <c r="B18" s="1">
        <v>4.3571458624378696</v>
      </c>
    </row>
    <row r="19" spans="1:2" ht="15" thickBot="1" x14ac:dyDescent="0.35">
      <c r="A19" s="1">
        <v>132</v>
      </c>
      <c r="B19" s="1">
        <v>5.1886574421958098</v>
      </c>
    </row>
    <row r="20" spans="1:2" ht="15" thickBot="1" x14ac:dyDescent="0.35">
      <c r="A20" s="1">
        <v>127</v>
      </c>
      <c r="B20" s="1">
        <v>5.5590071553536404</v>
      </c>
    </row>
    <row r="21" spans="1:2" ht="15" thickBot="1" x14ac:dyDescent="0.35">
      <c r="A21" s="1">
        <v>519</v>
      </c>
      <c r="B21" s="1">
        <v>4.7405974104204098</v>
      </c>
    </row>
    <row r="22" spans="1:2" ht="15" thickBot="1" x14ac:dyDescent="0.35">
      <c r="A22" s="1">
        <v>102</v>
      </c>
      <c r="B22" s="1">
        <v>5.0007222818245101</v>
      </c>
    </row>
    <row r="23" spans="1:2" ht="15" thickBot="1" x14ac:dyDescent="0.35">
      <c r="A23" s="1">
        <v>109</v>
      </c>
      <c r="B23" s="1">
        <v>4.9262767628489099</v>
      </c>
    </row>
    <row r="24" spans="1:2" ht="15" thickBot="1" x14ac:dyDescent="0.35">
      <c r="A24" s="1">
        <v>131</v>
      </c>
      <c r="B24" s="1">
        <v>4.9345085948037601</v>
      </c>
    </row>
    <row r="25" spans="1:2" ht="15" thickBot="1" x14ac:dyDescent="0.35">
      <c r="A25" s="1">
        <v>98</v>
      </c>
      <c r="B25" s="1">
        <v>4.7542512902465699</v>
      </c>
    </row>
    <row r="26" spans="1:2" ht="15" thickBot="1" x14ac:dyDescent="0.35">
      <c r="A26" s="1">
        <v>115</v>
      </c>
      <c r="B26" s="1">
        <v>5.5408761833082698</v>
      </c>
    </row>
    <row r="27" spans="1:2" ht="15" thickBot="1" x14ac:dyDescent="0.35">
      <c r="A27" s="1">
        <v>106</v>
      </c>
      <c r="B27" s="1">
        <v>5.43174996869765</v>
      </c>
    </row>
    <row r="28" spans="1:2" ht="15" thickBot="1" x14ac:dyDescent="0.35">
      <c r="A28" s="1">
        <v>94</v>
      </c>
      <c r="B28" s="1">
        <v>4.8230197880730499</v>
      </c>
    </row>
    <row r="29" spans="1:2" ht="15" thickBot="1" x14ac:dyDescent="0.35">
      <c r="A29" s="1">
        <v>154</v>
      </c>
      <c r="B29" s="1">
        <v>4.6109964313237803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151</v>
      </c>
      <c r="B2" s="1">
        <v>4.5950444875540297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140</v>
      </c>
      <c r="B3" s="1">
        <v>4.9622702421173397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133</v>
      </c>
      <c r="B4" s="1">
        <v>5.1123557680326099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138</v>
      </c>
      <c r="B5" s="1">
        <v>5.1420578511222903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128</v>
      </c>
      <c r="B6" s="1">
        <v>5.1620842556297202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105</v>
      </c>
      <c r="B7" s="1">
        <v>5.0381005603084104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104</v>
      </c>
      <c r="B8" s="1">
        <v>4.9910722620830796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147</v>
      </c>
      <c r="B9" s="1">
        <v>4.8301859786806496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146</v>
      </c>
      <c r="B10" s="1">
        <v>4.9390936166761499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129</v>
      </c>
      <c r="B11" s="1">
        <v>4.9811715677198602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134</v>
      </c>
      <c r="B12" s="1">
        <v>4.8623632353611397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108</v>
      </c>
      <c r="B13" s="1">
        <v>5.0331502131267998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164</v>
      </c>
      <c r="B14" s="1">
        <v>4.71880316709436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143</v>
      </c>
      <c r="B15" s="1">
        <v>5.0356253867175997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136</v>
      </c>
      <c r="B16" s="1">
        <v>5.1388210856573897</v>
      </c>
    </row>
    <row r="17" spans="1:2" ht="15" thickBot="1" x14ac:dyDescent="0.35">
      <c r="A17" s="1">
        <v>137</v>
      </c>
      <c r="B17" s="1">
        <v>5.13628244607707</v>
      </c>
    </row>
    <row r="18" spans="1:2" ht="15" thickBot="1" x14ac:dyDescent="0.35">
      <c r="A18" s="1">
        <v>130</v>
      </c>
      <c r="B18" s="1">
        <v>4.6808505053686602</v>
      </c>
    </row>
    <row r="19" spans="1:2" ht="15" thickBot="1" x14ac:dyDescent="0.35">
      <c r="A19" s="1">
        <v>132</v>
      </c>
      <c r="B19" s="1">
        <v>4.9286217284073501</v>
      </c>
    </row>
    <row r="20" spans="1:2" ht="15" thickBot="1" x14ac:dyDescent="0.35">
      <c r="A20" s="1">
        <v>127</v>
      </c>
      <c r="B20" s="1">
        <v>5.0851288585337402</v>
      </c>
    </row>
    <row r="21" spans="1:2" ht="15" thickBot="1" x14ac:dyDescent="0.35">
      <c r="A21" s="1">
        <v>519</v>
      </c>
      <c r="B21" s="1">
        <v>4.8473381156736499</v>
      </c>
    </row>
    <row r="22" spans="1:2" ht="15" thickBot="1" x14ac:dyDescent="0.35">
      <c r="A22" s="1">
        <v>102</v>
      </c>
      <c r="B22" s="1">
        <v>4.9811715677198602</v>
      </c>
    </row>
    <row r="23" spans="1:2" ht="15" thickBot="1" x14ac:dyDescent="0.35">
      <c r="A23" s="1">
        <v>109</v>
      </c>
      <c r="B23" s="1">
        <v>4.8425618466346902</v>
      </c>
    </row>
    <row r="24" spans="1:2" ht="15" thickBot="1" x14ac:dyDescent="0.35">
      <c r="A24" s="1">
        <v>131</v>
      </c>
      <c r="B24" s="1">
        <v>5.1131808258962099</v>
      </c>
    </row>
    <row r="25" spans="1:2" ht="15" thickBot="1" x14ac:dyDescent="0.35">
      <c r="A25" s="1">
        <v>98</v>
      </c>
      <c r="B25" s="1">
        <v>4.8747391033151697</v>
      </c>
    </row>
    <row r="26" spans="1:2" ht="15" thickBot="1" x14ac:dyDescent="0.35">
      <c r="A26" s="1">
        <v>115</v>
      </c>
      <c r="B26" s="1">
        <v>5.13710750394067</v>
      </c>
    </row>
    <row r="27" spans="1:2" ht="15" thickBot="1" x14ac:dyDescent="0.35">
      <c r="A27" s="1">
        <v>106</v>
      </c>
      <c r="B27" s="1">
        <v>5.0257246923543804</v>
      </c>
    </row>
    <row r="28" spans="1:2" ht="15" thickBot="1" x14ac:dyDescent="0.35">
      <c r="A28" s="1">
        <v>94</v>
      </c>
      <c r="B28" s="1">
        <v>4.9069163599956598</v>
      </c>
    </row>
    <row r="29" spans="1:2" ht="15" thickBot="1" x14ac:dyDescent="0.35">
      <c r="A29" s="1">
        <v>154</v>
      </c>
      <c r="B29" s="1">
        <v>4.89206531845082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151</v>
      </c>
      <c r="B2" s="1">
        <v>3.8865103967932599</v>
      </c>
    </row>
    <row r="3" spans="1:2" ht="15" thickBot="1" x14ac:dyDescent="0.35">
      <c r="A3" s="1">
        <v>140</v>
      </c>
      <c r="B3" s="1">
        <v>6.0272054124368601</v>
      </c>
    </row>
    <row r="4" spans="1:2" ht="15" thickBot="1" x14ac:dyDescent="0.35">
      <c r="A4" s="1">
        <v>133</v>
      </c>
      <c r="B4" s="1">
        <v>5.85171031296849</v>
      </c>
    </row>
    <row r="5" spans="1:2" ht="15" thickBot="1" x14ac:dyDescent="0.35">
      <c r="A5" s="1">
        <v>138</v>
      </c>
      <c r="B5" s="1">
        <v>5.7705915586572099</v>
      </c>
    </row>
    <row r="6" spans="1:2" ht="15" thickBot="1" x14ac:dyDescent="0.35">
      <c r="A6" s="1">
        <v>128</v>
      </c>
      <c r="B6" s="1">
        <v>5.99629188293257</v>
      </c>
    </row>
    <row r="7" spans="1:2" ht="15" thickBot="1" x14ac:dyDescent="0.35">
      <c r="A7" s="1">
        <v>105</v>
      </c>
      <c r="B7" s="1">
        <v>5.7970492225459704</v>
      </c>
    </row>
    <row r="8" spans="1:2" ht="15" thickBot="1" x14ac:dyDescent="0.35">
      <c r="A8" s="1">
        <v>104</v>
      </c>
      <c r="B8" s="1">
        <v>5.4362788994438196</v>
      </c>
    </row>
    <row r="9" spans="1:2" ht="15" thickBot="1" x14ac:dyDescent="0.35">
      <c r="A9" s="1">
        <v>147</v>
      </c>
      <c r="B9" s="1">
        <v>5.06950614874214</v>
      </c>
    </row>
    <row r="10" spans="1:2" ht="15" thickBot="1" x14ac:dyDescent="0.35">
      <c r="A10" s="1">
        <v>146</v>
      </c>
      <c r="B10" s="1">
        <v>5.5959382504815096</v>
      </c>
    </row>
    <row r="11" spans="1:2" ht="15" thickBot="1" x14ac:dyDescent="0.35">
      <c r="A11" s="1">
        <v>129</v>
      </c>
      <c r="B11" s="1">
        <v>6.4259142510575398</v>
      </c>
    </row>
    <row r="12" spans="1:2" ht="15" thickBot="1" x14ac:dyDescent="0.35">
      <c r="A12" s="1">
        <v>134</v>
      </c>
      <c r="B12" s="1">
        <v>5.2137108134503602</v>
      </c>
    </row>
    <row r="13" spans="1:2" ht="15" thickBot="1" x14ac:dyDescent="0.35">
      <c r="A13" s="1">
        <v>108</v>
      </c>
      <c r="B13" s="1">
        <v>5.5333769428109703</v>
      </c>
    </row>
    <row r="14" spans="1:2" ht="15" thickBot="1" x14ac:dyDescent="0.35">
      <c r="A14" s="1">
        <v>164</v>
      </c>
      <c r="B14" s="1">
        <v>4.0068426538898203</v>
      </c>
    </row>
    <row r="15" spans="1:2" ht="15" thickBot="1" x14ac:dyDescent="0.35">
      <c r="A15" s="1">
        <v>143</v>
      </c>
      <c r="B15" s="1">
        <v>5.7423776302532197</v>
      </c>
    </row>
    <row r="16" spans="1:2" ht="15" thickBot="1" x14ac:dyDescent="0.35">
      <c r="A16" s="1">
        <v>136</v>
      </c>
      <c r="B16" s="1">
        <v>5.1985092494829299</v>
      </c>
    </row>
    <row r="17" spans="1:2" ht="15" thickBot="1" x14ac:dyDescent="0.35">
      <c r="A17" s="1">
        <v>137</v>
      </c>
      <c r="B17" s="1">
        <v>5.5345686730050998</v>
      </c>
    </row>
    <row r="18" spans="1:2" ht="15" thickBot="1" x14ac:dyDescent="0.35">
      <c r="A18" s="1">
        <v>130</v>
      </c>
      <c r="B18" s="1">
        <v>5.10043835585103</v>
      </c>
    </row>
    <row r="19" spans="1:2" ht="15" thickBot="1" x14ac:dyDescent="0.35">
      <c r="A19" s="1">
        <v>132</v>
      </c>
      <c r="B19" s="1">
        <v>6.4534402992083599</v>
      </c>
    </row>
    <row r="20" spans="1:2" ht="15" thickBot="1" x14ac:dyDescent="0.35">
      <c r="A20" s="1">
        <v>127</v>
      </c>
      <c r="B20" s="1">
        <v>4.9007750735694202</v>
      </c>
    </row>
    <row r="21" spans="1:2" ht="15" thickBot="1" x14ac:dyDescent="0.35">
      <c r="A21" s="1">
        <v>519</v>
      </c>
      <c r="B21" s="1">
        <v>6.3294996519968301</v>
      </c>
    </row>
    <row r="22" spans="1:2" ht="15" thickBot="1" x14ac:dyDescent="0.35">
      <c r="A22" s="1">
        <v>102</v>
      </c>
      <c r="B22" s="1">
        <v>4.7032296601047703</v>
      </c>
    </row>
    <row r="23" spans="1:2" ht="15" thickBot="1" x14ac:dyDescent="0.35">
      <c r="A23" s="1">
        <v>109</v>
      </c>
      <c r="B23" s="1">
        <v>5.3939305104740596</v>
      </c>
    </row>
    <row r="24" spans="1:2" ht="15" thickBot="1" x14ac:dyDescent="0.35">
      <c r="A24" s="1">
        <v>131</v>
      </c>
      <c r="B24" s="1">
        <v>5.1254313338383897</v>
      </c>
    </row>
    <row r="25" spans="1:2" ht="15" thickBot="1" x14ac:dyDescent="0.35">
      <c r="A25" s="1">
        <v>98</v>
      </c>
      <c r="B25" s="1">
        <v>4.72665183437823</v>
      </c>
    </row>
    <row r="26" spans="1:2" ht="15" thickBot="1" x14ac:dyDescent="0.35">
      <c r="A26" s="1">
        <v>115</v>
      </c>
      <c r="B26" s="1">
        <v>5.2699254220187299</v>
      </c>
    </row>
    <row r="27" spans="1:2" ht="15" thickBot="1" x14ac:dyDescent="0.35">
      <c r="A27" s="1">
        <v>106</v>
      </c>
      <c r="B27" s="1">
        <v>5.6319859479529502</v>
      </c>
    </row>
    <row r="28" spans="1:2" ht="15" thickBot="1" x14ac:dyDescent="0.35">
      <c r="A28" s="1">
        <v>94</v>
      </c>
      <c r="B28" s="1">
        <v>5.2623964175751698</v>
      </c>
    </row>
    <row r="29" spans="1:2" ht="15" thickBot="1" x14ac:dyDescent="0.35">
      <c r="A29" s="1">
        <v>154</v>
      </c>
      <c r="B29" s="1">
        <v>5.33820978985975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2" t="s">
        <v>100</v>
      </c>
      <c r="B1" s="12" t="s">
        <v>19</v>
      </c>
      <c r="C1" s="12" t="s">
        <v>101</v>
      </c>
      <c r="D1" s="12" t="s">
        <v>102</v>
      </c>
      <c r="E1" s="12" t="s">
        <v>103</v>
      </c>
      <c r="F1" s="12" t="s">
        <v>104</v>
      </c>
      <c r="G1" s="12" t="s">
        <v>105</v>
      </c>
      <c r="H1" s="12" t="s">
        <v>106</v>
      </c>
      <c r="I1" s="12" t="s">
        <v>107</v>
      </c>
      <c r="J1" s="12" t="s">
        <v>108</v>
      </c>
      <c r="K1" s="13" t="s">
        <v>109</v>
      </c>
      <c r="L1" s="14" t="s">
        <v>110</v>
      </c>
      <c r="M1" s="14" t="s">
        <v>111</v>
      </c>
      <c r="N1" s="15" t="s">
        <v>112</v>
      </c>
      <c r="O1" s="14" t="s">
        <v>113</v>
      </c>
      <c r="P1" s="14" t="s">
        <v>114</v>
      </c>
      <c r="Q1" s="14" t="s">
        <v>115</v>
      </c>
      <c r="R1" s="14" t="s">
        <v>116</v>
      </c>
      <c r="S1" s="14" t="s">
        <v>117</v>
      </c>
      <c r="T1" s="14" t="s">
        <v>118</v>
      </c>
      <c r="U1" s="12" t="s">
        <v>119</v>
      </c>
      <c r="V1" s="12" t="s">
        <v>120</v>
      </c>
      <c r="W1" s="12" t="s">
        <v>121</v>
      </c>
      <c r="X1" s="12" t="s">
        <v>122</v>
      </c>
      <c r="Y1" s="3" t="s">
        <v>123</v>
      </c>
      <c r="Z1" s="12" t="s">
        <v>124</v>
      </c>
      <c r="AA1" s="12" t="s">
        <v>125</v>
      </c>
      <c r="AB1" s="3" t="s">
        <v>126</v>
      </c>
      <c r="AC1" s="13" t="s">
        <v>127</v>
      </c>
      <c r="AD1" s="14" t="s">
        <v>110</v>
      </c>
      <c r="AE1" s="14" t="s">
        <v>128</v>
      </c>
      <c r="AF1" s="15" t="s">
        <v>129</v>
      </c>
      <c r="AG1" s="14" t="s">
        <v>130</v>
      </c>
      <c r="AH1" s="14" t="s">
        <v>114</v>
      </c>
      <c r="AI1" s="14" t="s">
        <v>131</v>
      </c>
      <c r="AJ1" s="14" t="s">
        <v>132</v>
      </c>
      <c r="AK1" s="14" t="s">
        <v>133</v>
      </c>
      <c r="AL1" s="14" t="s">
        <v>134</v>
      </c>
      <c r="AM1" s="15" t="s">
        <v>135</v>
      </c>
      <c r="AN1" s="12" t="s">
        <v>136</v>
      </c>
      <c r="AO1" s="12" t="s">
        <v>137</v>
      </c>
      <c r="AP1" s="12" t="s">
        <v>138</v>
      </c>
      <c r="AQ1" s="3" t="s">
        <v>139</v>
      </c>
      <c r="AR1" s="3" t="s">
        <v>140</v>
      </c>
      <c r="AS1" s="12" t="s">
        <v>141</v>
      </c>
      <c r="AT1" s="3" t="s">
        <v>139</v>
      </c>
      <c r="AU1" s="13" t="s">
        <v>142</v>
      </c>
      <c r="AV1" s="14" t="s">
        <v>110</v>
      </c>
      <c r="AW1" s="14" t="s">
        <v>143</v>
      </c>
      <c r="AX1" s="15" t="s">
        <v>144</v>
      </c>
      <c r="AY1" s="15" t="s">
        <v>145</v>
      </c>
      <c r="AZ1" s="14" t="s">
        <v>114</v>
      </c>
      <c r="BA1" s="14" t="s">
        <v>131</v>
      </c>
      <c r="BB1" s="14" t="s">
        <v>132</v>
      </c>
      <c r="BC1" s="14" t="s">
        <v>133</v>
      </c>
      <c r="BD1" s="14" t="s">
        <v>146</v>
      </c>
      <c r="BE1" s="15" t="s">
        <v>147</v>
      </c>
      <c r="BF1" s="12" t="s">
        <v>148</v>
      </c>
      <c r="BG1" s="12" t="s">
        <v>149</v>
      </c>
      <c r="BH1" s="12" t="s">
        <v>150</v>
      </c>
      <c r="BI1" s="3" t="s">
        <v>151</v>
      </c>
      <c r="BJ1" s="3" t="s">
        <v>152</v>
      </c>
      <c r="BK1" s="12" t="s">
        <v>153</v>
      </c>
      <c r="BL1" s="3" t="s">
        <v>151</v>
      </c>
      <c r="BM1" s="13" t="s">
        <v>154</v>
      </c>
      <c r="BN1" s="14" t="s">
        <v>110</v>
      </c>
      <c r="BO1" s="14" t="s">
        <v>155</v>
      </c>
      <c r="BP1" s="15" t="s">
        <v>156</v>
      </c>
      <c r="BQ1" s="15" t="s">
        <v>157</v>
      </c>
      <c r="BR1" s="14" t="s">
        <v>114</v>
      </c>
      <c r="BS1" s="14" t="s">
        <v>131</v>
      </c>
      <c r="BT1" s="14" t="s">
        <v>132</v>
      </c>
      <c r="BU1" s="14" t="s">
        <v>133</v>
      </c>
      <c r="BV1" s="14" t="s">
        <v>158</v>
      </c>
      <c r="BW1" s="15" t="s">
        <v>159</v>
      </c>
      <c r="BX1" s="12" t="s">
        <v>160</v>
      </c>
      <c r="BY1" s="12" t="s">
        <v>161</v>
      </c>
      <c r="BZ1" s="12" t="s">
        <v>162</v>
      </c>
      <c r="CA1" s="3" t="s">
        <v>163</v>
      </c>
      <c r="CB1" s="3" t="s">
        <v>164</v>
      </c>
      <c r="CC1" s="12" t="s">
        <v>165</v>
      </c>
      <c r="CD1" s="3" t="s">
        <v>163</v>
      </c>
      <c r="CE1" s="13" t="s">
        <v>166</v>
      </c>
      <c r="CF1" s="13" t="s">
        <v>167</v>
      </c>
      <c r="CG1" s="14" t="s">
        <v>168</v>
      </c>
      <c r="CH1" s="15" t="s">
        <v>169</v>
      </c>
      <c r="CI1" s="15" t="s">
        <v>170</v>
      </c>
      <c r="CJ1" s="14" t="s">
        <v>114</v>
      </c>
      <c r="CK1" s="14" t="s">
        <v>131</v>
      </c>
      <c r="CL1" s="14" t="s">
        <v>132</v>
      </c>
      <c r="CM1" s="14" t="s">
        <v>133</v>
      </c>
      <c r="CN1" s="14" t="s">
        <v>171</v>
      </c>
      <c r="CO1" s="15" t="s">
        <v>172</v>
      </c>
      <c r="CP1" s="12" t="s">
        <v>173</v>
      </c>
      <c r="CQ1" s="12" t="s">
        <v>174</v>
      </c>
      <c r="CR1" s="12" t="s">
        <v>175</v>
      </c>
      <c r="CS1" s="12" t="s">
        <v>176</v>
      </c>
      <c r="CT1" s="3" t="s">
        <v>177</v>
      </c>
      <c r="CU1" s="3" t="s">
        <v>178</v>
      </c>
      <c r="CV1" s="3" t="s">
        <v>179</v>
      </c>
      <c r="CW1" s="13" t="s">
        <v>180</v>
      </c>
      <c r="CX1" s="13" t="s">
        <v>167</v>
      </c>
      <c r="CY1" s="14" t="s">
        <v>181</v>
      </c>
      <c r="CZ1" s="15" t="s">
        <v>182</v>
      </c>
      <c r="DA1" s="15" t="s">
        <v>183</v>
      </c>
      <c r="DB1" s="14" t="s">
        <v>114</v>
      </c>
      <c r="DC1" s="14" t="s">
        <v>131</v>
      </c>
      <c r="DD1" s="14" t="s">
        <v>132</v>
      </c>
      <c r="DE1" s="14" t="s">
        <v>133</v>
      </c>
      <c r="DF1" s="14" t="s">
        <v>184</v>
      </c>
      <c r="DG1" s="15" t="s">
        <v>98</v>
      </c>
    </row>
    <row r="2" spans="1:111" x14ac:dyDescent="0.3">
      <c r="A2" t="s">
        <v>185</v>
      </c>
      <c r="B2" t="s">
        <v>47</v>
      </c>
      <c r="C2" t="s">
        <v>186</v>
      </c>
      <c r="D2">
        <v>0.38402424908150778</v>
      </c>
      <c r="E2">
        <v>0.537407660809742</v>
      </c>
      <c r="F2">
        <v>0.21677731</v>
      </c>
      <c r="G2">
        <v>0.5</v>
      </c>
      <c r="H2" t="s">
        <v>187</v>
      </c>
      <c r="I2">
        <v>0.5</v>
      </c>
      <c r="J2">
        <v>0.5</v>
      </c>
      <c r="K2" s="16">
        <f t="shared" ref="K2:K65" si="0">IF(D2&gt;MIN(G2:J2),MIN(G2:J2),MAX(G2:J2))</f>
        <v>0.5</v>
      </c>
      <c r="L2" s="16">
        <f>IF(ABS(D2 - K2) &gt; MAX(ABS(E2 - K2), ABS(N2 - K2)), D2 - K2, IF(ABS(E2 - K2) &gt; ABS(N2 - K2), E2 - K2, N2 - K2))</f>
        <v>-0.2</v>
      </c>
      <c r="M2" s="16" t="str">
        <f t="shared" ref="M2:M65" si="1">IF(L2 &lt; 0, "Under", "Over")</f>
        <v>Under</v>
      </c>
      <c r="N2">
        <v>0.3</v>
      </c>
      <c r="O2">
        <v>0.3</v>
      </c>
      <c r="P2" s="16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6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6">
        <f t="shared" ref="R2:R65" si="4">IF(AND(M2="Over", N2&gt;K2), 1, IF(AND(M2="Under", N2&lt;=K2), 1, 0))</f>
        <v>1</v>
      </c>
      <c r="S2" s="16">
        <f t="shared" ref="S2:S65" si="5">IF(AND(M2="Over", O2&gt;0.5), 1, IF(AND(M2="Under", O2&lt;=0.5), 1, 0))</f>
        <v>1</v>
      </c>
      <c r="T2" s="16">
        <f t="shared" ref="T2:T65" si="6">SUM(P2:S2)</f>
        <v>7</v>
      </c>
      <c r="U2" s="16"/>
      <c r="V2" s="17">
        <v>0.93770057142508356</v>
      </c>
      <c r="W2" s="17">
        <v>1.0000546105836901</v>
      </c>
      <c r="X2" s="17">
        <v>0.81435204259690896</v>
      </c>
      <c r="Y2" s="17">
        <v>0.5</v>
      </c>
      <c r="Z2" s="17">
        <v>-210</v>
      </c>
      <c r="AA2" s="17">
        <v>270</v>
      </c>
      <c r="AB2" s="17">
        <v>0.1</v>
      </c>
      <c r="AC2" s="18">
        <f t="shared" ref="AC2:AC65" si="7">Y2</f>
        <v>0.5</v>
      </c>
      <c r="AD2" s="18">
        <f>IF(ABS(V2 - AC2) &gt; MAX(ABS(W2 - AC2), ABS(AF2 - AC2)), V2 - AC2, IF(ABS(W2 - AC2) &gt; ABS(AF2 - AC2), W2 - AC2, AF2 - AC2))</f>
        <v>0.50005461058369005</v>
      </c>
      <c r="AE2" s="18" t="str">
        <f t="shared" ref="AE2:AE65" si="8">IF(AD2 &lt; 0, "Under", "Over")</f>
        <v>Over</v>
      </c>
      <c r="AF2" s="17">
        <v>0.9</v>
      </c>
      <c r="AG2" s="17">
        <v>0.8</v>
      </c>
      <c r="AH2" s="18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8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8">
        <f t="shared" ref="AJ2:AJ65" si="11">IF(AND(AE2="Over", AF2&gt;AC2), 1, IF(AND(AE2="Under", AF2&lt;=AC2), 1, 0))</f>
        <v>1</v>
      </c>
      <c r="AK2" s="18">
        <f t="shared" ref="AK2:AK65" si="12">IF(AND(AE2="Over", AG2&gt;0.5), 1, IF(AND(AE2="Under", AG2&lt;=0.5), 1, 0))</f>
        <v>1</v>
      </c>
      <c r="AL2" s="18">
        <f t="shared" ref="AL2:AL65" si="13">SUM(AH2:AK2)</f>
        <v>9</v>
      </c>
      <c r="AM2" s="16"/>
      <c r="AN2">
        <v>5.8460048859887363E-2</v>
      </c>
      <c r="AO2">
        <v>0.15116223137795101</v>
      </c>
      <c r="AP2">
        <v>-5.9404940511221301E-5</v>
      </c>
      <c r="AQ2" t="s">
        <v>187</v>
      </c>
      <c r="AR2">
        <v>0.5</v>
      </c>
      <c r="AS2">
        <v>420</v>
      </c>
      <c r="AT2" t="s">
        <v>187</v>
      </c>
      <c r="AU2" s="16">
        <f t="shared" ref="AU2:AU65" si="14">AR2</f>
        <v>0.5</v>
      </c>
      <c r="AV2" s="16">
        <f>IF(ABS(AN2 - AU2) &gt; MAX(ABS(AO2 - AU2), ABS(AX2 - AU2)), AN2 - AU2, IF(ABS(AO2 - AU2) &gt; ABS(AX2 - AU2), AO2 - AU2, AX2 - AU2))</f>
        <v>-0.44153995114011263</v>
      </c>
      <c r="AW2" s="16" t="str">
        <f t="shared" ref="AW2:AW65" si="15">IF(AV2 &lt; 0, "Under", "Over")</f>
        <v>Under</v>
      </c>
      <c r="AX2">
        <v>0.2</v>
      </c>
      <c r="AY2">
        <v>0.2</v>
      </c>
      <c r="AZ2" s="16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6">
        <f t="shared" ref="BA2:BA65" si="17">IF(OR(AV2&gt;0.1),5,
IF(OR(AND(AV2&lt;=0.1,AV2&gt;0.08)),4,
IF(OR(AND(AV2&lt;=0.08,AV2&gt;0.06)),3,
IF(OR(AND(AV2&lt;=0.06,AV2&gt;0.03)),2,
IF(OR(AV2&lt;=0.03),1,"")
)
)
))</f>
        <v>1</v>
      </c>
      <c r="BB2" s="16">
        <f t="shared" ref="BB2:BB65" si="18">IF(AND(AW2="Over", AX2&gt;AU2), 1, IF(AND(AW2="Under", AX2&lt;=AU2), 0, 0))</f>
        <v>0</v>
      </c>
      <c r="BC2" s="16">
        <f t="shared" ref="BC2:BC65" si="19">IF(AND(AW2="Over", AY2&gt;=0.5), 1, IF(AND(AW2="Under", AY2&lt;0.5), 0, 0))</f>
        <v>0</v>
      </c>
      <c r="BD2" s="16">
        <f t="shared" ref="BD2:BD65" si="20">SUM(AZ2:BC2)</f>
        <v>4</v>
      </c>
      <c r="BE2" s="16"/>
      <c r="BF2">
        <v>0.49023136262844152</v>
      </c>
      <c r="BG2">
        <v>0.862083873757025</v>
      </c>
      <c r="BH2">
        <v>0.32661146000000002</v>
      </c>
      <c r="BI2" t="s">
        <v>187</v>
      </c>
      <c r="BJ2">
        <v>0.5</v>
      </c>
      <c r="BK2">
        <v>140</v>
      </c>
      <c r="BL2" t="s">
        <v>187</v>
      </c>
      <c r="BM2" s="16">
        <f t="shared" ref="BM2:BM65" si="21">BJ2</f>
        <v>0.5</v>
      </c>
      <c r="BN2" s="16">
        <f>IF(ABS(BF2 - BM2) &gt; MAX(ABS(BG2 - BM2), ABS(BP2 - BM2)), BF2 - BM2, IF(ABS(BG2 - BM2) &gt; ABS(BP2 - BM2), BG2 - BM2, BP2 - BM2))</f>
        <v>0.362083873757025</v>
      </c>
      <c r="BO2" s="16" t="str">
        <f t="shared" ref="BO2:BO65" si="22">IF(BN2 &lt; 0, "Under", "Over")</f>
        <v>Over</v>
      </c>
      <c r="BP2">
        <v>0.5</v>
      </c>
      <c r="BQ2">
        <v>0.2</v>
      </c>
      <c r="BR2" s="16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6">
        <f t="shared" ref="BS2:BS65" si="24">IF(OR(BN2&gt;0.5),5,
IF(OR(AND(BN2&lt;=0.5,BN2&gt;0.25)),4,
IF(OR(AND(BN2&lt;=0.25,BN2&gt;0.15)),3,
IF(OR(AND(BN2&lt;=0.15,BN2&gt;0.075)),2,
IF(OR(BN2&lt;=0.075),1,"")
)
)
))</f>
        <v>4</v>
      </c>
      <c r="BT2" s="16">
        <f t="shared" ref="BT2:BT65" si="25">IF(AND(BO2="Over", BP2&gt;BM2), 1, IF(AND(BO2="Under", BP2&lt;=BM2), 1, 0))</f>
        <v>0</v>
      </c>
      <c r="BU2" s="16">
        <f t="shared" ref="BU2:BU65" si="26">IF(AND(BO2="Over", BQ2&gt;0.5), 1, IF(AND(BO2="Under", BQ2&lt;=0.5), 1, 0))</f>
        <v>0</v>
      </c>
      <c r="BV2" s="16">
        <f t="shared" ref="BV2:BV65" si="27">SUM(BR2:BU2)</f>
        <v>5</v>
      </c>
      <c r="BW2" s="16"/>
      <c r="BX2">
        <v>0.15640291085118879</v>
      </c>
      <c r="BY2">
        <v>0.76686283386147502</v>
      </c>
      <c r="BZ2">
        <v>0</v>
      </c>
      <c r="CA2" t="s">
        <v>187</v>
      </c>
      <c r="CB2">
        <v>0.5</v>
      </c>
      <c r="CC2">
        <v>1000</v>
      </c>
      <c r="CD2" t="s">
        <v>187</v>
      </c>
      <c r="CE2" s="16">
        <f t="shared" ref="CE2:CE65" si="28">CB2</f>
        <v>0.5</v>
      </c>
      <c r="CF2" s="16">
        <f>IF(ABS(BX2 - CE2) &gt; MAX(ABS(BY2 - CE2), ABS(CH2 - CE2)), BX2 - CE2, IF(ABS(BY2 - CE2) &gt; ABS(CH2 - CE2), BY2 - CE2, CH2 - CE2))</f>
        <v>-0.4</v>
      </c>
      <c r="CG2" s="16" t="str">
        <f t="shared" ref="CG2:CG65" si="29">IF(CF2 &lt; 0, "Under", "Over")</f>
        <v>Under</v>
      </c>
      <c r="CH2">
        <v>0.1</v>
      </c>
      <c r="CI2">
        <v>0.1</v>
      </c>
      <c r="CJ2" s="16"/>
      <c r="CK2" s="16">
        <f t="shared" ref="CK2:CK65" si="30">IF(OR(CF2&gt;0.25),5,
IF(OR(AND(CF2&lt;=0.25,CF2&gt;0.15)),4,
IF(OR(AND(CF2&lt;=0.15,CF2&gt;0.1)),3,
IF(OR(AND(CF2&lt;=0.1,CF2&gt;0.05)),2,
IF(OR(CF2&lt;=0.05),1,"")
)
)
))</f>
        <v>1</v>
      </c>
      <c r="CL2" s="16">
        <f t="shared" ref="CL2:CL65" si="31">IF(AND(CG2="Over", CH2&gt;CE2), 1, IF(AND(CG2="Under", CH2&lt;=CE2), 1, 0))</f>
        <v>1</v>
      </c>
      <c r="CM2" s="16">
        <f t="shared" ref="CM2:CM65" si="32">IF(AND(CG2="Over", CI2&gt;0.5), 1, IF(AND(CG2="Under", CI2&lt;=0.5), 1, 0))</f>
        <v>1</v>
      </c>
      <c r="CN2" s="16">
        <f t="shared" ref="CN2:CN65" si="33">SUM(CJ2:CM2)</f>
        <v>3</v>
      </c>
      <c r="CO2" s="16"/>
      <c r="CP2">
        <v>1.8178534808641531</v>
      </c>
      <c r="CQ2">
        <v>2</v>
      </c>
      <c r="CR2">
        <v>1.5103178231266099</v>
      </c>
      <c r="CS2">
        <v>1.5</v>
      </c>
      <c r="CT2" t="s">
        <v>187</v>
      </c>
      <c r="CU2">
        <v>1.5</v>
      </c>
      <c r="CV2">
        <v>1.5</v>
      </c>
      <c r="CW2" s="16">
        <f t="shared" ref="CW2:CW65" si="34">IF(CP2&gt;MIN(CS2:CV2),MIN(CS2:CV2),MAX(CS2:CV2))</f>
        <v>1.5</v>
      </c>
      <c r="CX2" s="16">
        <f>IF(ABS(CP2 - CW2) &gt; MAX(ABS(CQ2 - CW2), ABS(CZ2 - CW2)), CP2 - CW2, IF(ABS(CQ2 - CW2) &gt; ABS(CZ2 - CW2), CQ2 - CW2, CZ2 - CW2))</f>
        <v>0.5</v>
      </c>
      <c r="CY2" s="16" t="str">
        <f t="shared" ref="CY2:CY65" si="35">IF(CX2 &lt; 0, "Under", "Over")</f>
        <v>Over</v>
      </c>
      <c r="CZ2">
        <v>1.8</v>
      </c>
      <c r="DA2">
        <v>0.5</v>
      </c>
      <c r="DB2" s="16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6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6">
        <f t="shared" ref="DD2:DD65" si="38">IF(AND(CY2="Over", CZ2&gt;CW2), 1, IF(AND(CY2="Under", CZ2&lt;=CW2), 1, 0))</f>
        <v>1</v>
      </c>
      <c r="DE2" s="16">
        <f t="shared" ref="DE2:DE65" si="39">IF(AND(CY2="Over", DA2&gt;0.5), 1, IF(AND(CY2="Under", DA2&lt;=0.5), 1, 0))</f>
        <v>0</v>
      </c>
      <c r="DF2" s="16">
        <f t="shared" ref="DF2:DF65" si="40">SUM(DB2:DE2)</f>
        <v>5</v>
      </c>
      <c r="DG2" s="16"/>
    </row>
    <row r="3" spans="1:111" x14ac:dyDescent="0.3">
      <c r="A3" t="s">
        <v>188</v>
      </c>
      <c r="B3" t="s">
        <v>47</v>
      </c>
      <c r="C3" t="s">
        <v>186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187</v>
      </c>
      <c r="I3">
        <v>0.5</v>
      </c>
      <c r="J3">
        <v>0.5</v>
      </c>
      <c r="K3" s="16">
        <f t="shared" si="0"/>
        <v>0.5</v>
      </c>
      <c r="L3" s="16">
        <f t="shared" ref="L3:L66" si="41">IF(ABS(D3 - K3) &gt; MAX(ABS(E3 - K3), ABS(N3 - K3)), D3 - K3, IF(ABS(E3 - K3) &gt; ABS(N3 - K3), E3 - K3, N3 - K3))</f>
        <v>-0.11856294882874169</v>
      </c>
      <c r="M3" s="16" t="str">
        <f t="shared" si="1"/>
        <v>Under</v>
      </c>
      <c r="N3">
        <v>0.6</v>
      </c>
      <c r="O3">
        <v>0.5</v>
      </c>
      <c r="P3" s="16">
        <f t="shared" si="2"/>
        <v>3</v>
      </c>
      <c r="Q3" s="16">
        <f t="shared" si="3"/>
        <v>2</v>
      </c>
      <c r="R3" s="16">
        <f t="shared" si="4"/>
        <v>0</v>
      </c>
      <c r="S3" s="16">
        <f t="shared" si="5"/>
        <v>1</v>
      </c>
      <c r="T3" s="16">
        <f t="shared" si="6"/>
        <v>6</v>
      </c>
      <c r="U3" s="16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6">
        <f t="shared" si="7"/>
        <v>0.5</v>
      </c>
      <c r="AD3" s="18">
        <f t="shared" ref="AD3:AD66" si="42">IF(ABS(V3 - AC3) &gt; MAX(ABS(W3 - AC3), ABS(AF3 - AC3)), V3 - AC3, IF(ABS(W3 - AC3) &gt; ABS(AF3 - AC3), W3 - AC3, AF3 - AC3))</f>
        <v>0.5</v>
      </c>
      <c r="AE3" s="16" t="str">
        <f t="shared" si="8"/>
        <v>Over</v>
      </c>
      <c r="AF3">
        <v>0.8</v>
      </c>
      <c r="AG3">
        <v>0.5</v>
      </c>
      <c r="AH3" s="16">
        <f t="shared" si="9"/>
        <v>3</v>
      </c>
      <c r="AI3" s="16">
        <f t="shared" si="10"/>
        <v>3</v>
      </c>
      <c r="AJ3" s="16">
        <f t="shared" si="11"/>
        <v>1</v>
      </c>
      <c r="AK3" s="16">
        <f t="shared" si="12"/>
        <v>0</v>
      </c>
      <c r="AL3" s="16">
        <f t="shared" si="13"/>
        <v>7</v>
      </c>
      <c r="AM3" s="16"/>
      <c r="AN3">
        <v>9.9345748338376672E-3</v>
      </c>
      <c r="AO3">
        <v>3.6608449467484899E-2</v>
      </c>
      <c r="AP3">
        <v>-9.9512789696549492E-3</v>
      </c>
      <c r="AQ3" t="s">
        <v>187</v>
      </c>
      <c r="AR3">
        <v>0.5</v>
      </c>
      <c r="AS3">
        <v>470</v>
      </c>
      <c r="AT3" t="s">
        <v>187</v>
      </c>
      <c r="AU3" s="16">
        <f t="shared" si="14"/>
        <v>0.5</v>
      </c>
      <c r="AV3" s="16">
        <f t="shared" ref="AV3:AV66" si="43">IF(ABS(AN3 - AU3) &gt; MAX(ABS(AO3 - AU3), ABS(AX3 - AU3)), AN3 - AU3, IF(ABS(AO3 - AU3) &gt; ABS(AX3 - AU3), AO3 - AU3, AX3 - AU3))</f>
        <v>-0.5</v>
      </c>
      <c r="AW3" s="16" t="str">
        <f t="shared" si="15"/>
        <v>Under</v>
      </c>
      <c r="AX3">
        <v>0</v>
      </c>
      <c r="AY3">
        <v>0</v>
      </c>
      <c r="AZ3" s="16">
        <f t="shared" si="16"/>
        <v>3</v>
      </c>
      <c r="BA3" s="16">
        <f t="shared" si="17"/>
        <v>1</v>
      </c>
      <c r="BB3" s="16">
        <f t="shared" si="18"/>
        <v>0</v>
      </c>
      <c r="BC3" s="16">
        <f t="shared" si="19"/>
        <v>0</v>
      </c>
      <c r="BD3" s="16">
        <f t="shared" si="20"/>
        <v>4</v>
      </c>
      <c r="BE3" s="16"/>
      <c r="BF3">
        <v>0.36971961551126842</v>
      </c>
      <c r="BG3">
        <v>0.65244279529993798</v>
      </c>
      <c r="BH3">
        <v>5.1154788808282801E-2</v>
      </c>
      <c r="BI3" t="s">
        <v>187</v>
      </c>
      <c r="BJ3">
        <v>0.5</v>
      </c>
      <c r="BK3">
        <v>165</v>
      </c>
      <c r="BL3" t="s">
        <v>187</v>
      </c>
      <c r="BM3" s="16">
        <f t="shared" si="21"/>
        <v>0.5</v>
      </c>
      <c r="BN3" s="16">
        <f t="shared" ref="BN3:BN66" si="44">IF(ABS(BF3 - BM3) &gt; MAX(ABS(BG3 - BM3), ABS(BP3 - BM3)), BF3 - BM3, IF(ABS(BG3 - BM3) &gt; ABS(BP3 - BM3), BG3 - BM3, BP3 - BM3))</f>
        <v>-0.2</v>
      </c>
      <c r="BO3" s="16" t="str">
        <f t="shared" si="22"/>
        <v>Under</v>
      </c>
      <c r="BP3">
        <v>0.3</v>
      </c>
      <c r="BQ3">
        <v>0.2</v>
      </c>
      <c r="BR3" s="16">
        <f t="shared" si="23"/>
        <v>2</v>
      </c>
      <c r="BS3" s="16">
        <f t="shared" si="24"/>
        <v>1</v>
      </c>
      <c r="BT3" s="16">
        <f t="shared" si="25"/>
        <v>1</v>
      </c>
      <c r="BU3" s="16">
        <f t="shared" si="26"/>
        <v>1</v>
      </c>
      <c r="BV3" s="16">
        <f t="shared" si="27"/>
        <v>5</v>
      </c>
      <c r="BW3" s="16"/>
      <c r="BX3">
        <v>0.1895376055910363</v>
      </c>
      <c r="BY3">
        <v>0.79899581589958102</v>
      </c>
      <c r="BZ3">
        <v>0.03</v>
      </c>
      <c r="CA3" t="s">
        <v>187</v>
      </c>
      <c r="CB3">
        <v>0.5</v>
      </c>
      <c r="CC3">
        <v>265</v>
      </c>
      <c r="CD3" t="s">
        <v>187</v>
      </c>
      <c r="CE3" s="16">
        <f t="shared" si="28"/>
        <v>0.5</v>
      </c>
      <c r="CF3" s="16">
        <f t="shared" ref="CF3:CF66" si="45">IF(ABS(BX3 - CE3) &gt; MAX(ABS(BY3 - CE3), ABS(CH3 - CE3)), BX3 - CE3, IF(ABS(BY3 - CE3) &gt; ABS(CH3 - CE3), BY3 - CE3, CH3 - CE3))</f>
        <v>-0.5</v>
      </c>
      <c r="CG3" s="16" t="str">
        <f t="shared" si="29"/>
        <v>Under</v>
      </c>
      <c r="CH3">
        <v>0</v>
      </c>
      <c r="CI3">
        <v>0</v>
      </c>
      <c r="CJ3" s="16"/>
      <c r="CK3" s="16">
        <f t="shared" si="30"/>
        <v>1</v>
      </c>
      <c r="CL3" s="16">
        <f t="shared" si="31"/>
        <v>1</v>
      </c>
      <c r="CM3" s="16">
        <f t="shared" si="32"/>
        <v>1</v>
      </c>
      <c r="CN3" s="16">
        <f t="shared" si="33"/>
        <v>3</v>
      </c>
      <c r="CO3" s="16"/>
      <c r="CP3">
        <v>1.1182062942483311</v>
      </c>
      <c r="CQ3">
        <v>1.2459919156736901</v>
      </c>
      <c r="CR3">
        <v>0.98460582383031703</v>
      </c>
      <c r="CS3">
        <v>1.5</v>
      </c>
      <c r="CT3" t="s">
        <v>187</v>
      </c>
      <c r="CU3">
        <v>1.5</v>
      </c>
      <c r="CV3">
        <v>1.5</v>
      </c>
      <c r="CW3" s="16">
        <f t="shared" si="34"/>
        <v>1.5</v>
      </c>
      <c r="CX3" s="16">
        <f t="shared" ref="CX3:CX66" si="46">IF(ABS(CP3 - CW3) &gt; MAX(ABS(CQ3 - CW3), ABS(CZ3 - CW3)), CP3 - CW3, IF(ABS(CQ3 - CW3) &gt; ABS(CZ3 - CW3), CQ3 - CW3, CZ3 - CW3))</f>
        <v>-0.39999999999999991</v>
      </c>
      <c r="CY3" s="16" t="str">
        <f t="shared" si="35"/>
        <v>Under</v>
      </c>
      <c r="CZ3">
        <v>1.1000000000000001</v>
      </c>
      <c r="DA3">
        <v>0.3</v>
      </c>
      <c r="DB3" s="16">
        <f t="shared" si="36"/>
        <v>3</v>
      </c>
      <c r="DC3" s="16">
        <f t="shared" si="37"/>
        <v>1</v>
      </c>
      <c r="DD3" s="16">
        <f t="shared" si="38"/>
        <v>1</v>
      </c>
      <c r="DE3" s="16">
        <f t="shared" si="39"/>
        <v>1</v>
      </c>
      <c r="DF3" s="16">
        <f t="shared" si="40"/>
        <v>6</v>
      </c>
      <c r="DG3" s="16"/>
    </row>
    <row r="4" spans="1:111" x14ac:dyDescent="0.3">
      <c r="A4" t="s">
        <v>189</v>
      </c>
      <c r="B4" t="s">
        <v>47</v>
      </c>
      <c r="C4" t="s">
        <v>186</v>
      </c>
      <c r="D4" s="17">
        <v>0.25626056826778482</v>
      </c>
      <c r="E4" s="17">
        <v>0.443520782396088</v>
      </c>
      <c r="F4" s="17">
        <v>7.9054899999999997E-2</v>
      </c>
      <c r="G4" s="17">
        <v>0.5</v>
      </c>
      <c r="H4" s="17" t="s">
        <v>187</v>
      </c>
      <c r="I4" s="17">
        <v>0.5</v>
      </c>
      <c r="J4" s="17">
        <v>0.5</v>
      </c>
      <c r="K4" s="18">
        <f t="shared" si="0"/>
        <v>0.5</v>
      </c>
      <c r="L4" s="16">
        <f t="shared" si="41"/>
        <v>-0.24373943173221518</v>
      </c>
      <c r="M4" s="18" t="str">
        <f t="shared" si="1"/>
        <v>Under</v>
      </c>
      <c r="N4" s="17">
        <v>0.3</v>
      </c>
      <c r="O4" s="17">
        <v>0.3</v>
      </c>
      <c r="P4" s="18">
        <f t="shared" si="2"/>
        <v>3</v>
      </c>
      <c r="Q4" s="18">
        <f t="shared" si="3"/>
        <v>3</v>
      </c>
      <c r="R4" s="18">
        <f t="shared" si="4"/>
        <v>1</v>
      </c>
      <c r="S4" s="18">
        <f t="shared" si="5"/>
        <v>1</v>
      </c>
      <c r="T4" s="18">
        <f t="shared" si="6"/>
        <v>8</v>
      </c>
      <c r="U4" s="16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6">
        <f t="shared" si="7"/>
        <v>0.5</v>
      </c>
      <c r="AD4" s="18">
        <f t="shared" si="42"/>
        <v>-0.295890343043895</v>
      </c>
      <c r="AE4" s="16" t="str">
        <f t="shared" si="8"/>
        <v>Under</v>
      </c>
      <c r="AF4">
        <v>0.3</v>
      </c>
      <c r="AG4">
        <v>0.3</v>
      </c>
      <c r="AH4" s="16">
        <f t="shared" si="9"/>
        <v>3</v>
      </c>
      <c r="AI4" s="16">
        <f t="shared" si="10"/>
        <v>3</v>
      </c>
      <c r="AJ4" s="16">
        <f t="shared" si="11"/>
        <v>1</v>
      </c>
      <c r="AK4" s="16">
        <f t="shared" si="12"/>
        <v>1</v>
      </c>
      <c r="AL4" s="16">
        <f t="shared" si="13"/>
        <v>8</v>
      </c>
      <c r="AM4" s="16"/>
      <c r="AN4">
        <v>3.6543147168226847E-2</v>
      </c>
      <c r="AO4">
        <v>9.7697096302970104E-2</v>
      </c>
      <c r="AP4">
        <v>-1.68824850358642E-3</v>
      </c>
      <c r="AQ4" t="s">
        <v>187</v>
      </c>
      <c r="AR4">
        <v>0.5</v>
      </c>
      <c r="AS4">
        <v>440</v>
      </c>
      <c r="AT4" t="s">
        <v>187</v>
      </c>
      <c r="AU4" s="16">
        <f t="shared" si="14"/>
        <v>0.5</v>
      </c>
      <c r="AV4" s="16">
        <f t="shared" si="43"/>
        <v>-0.46345685283177318</v>
      </c>
      <c r="AW4" s="16" t="str">
        <f t="shared" si="15"/>
        <v>Under</v>
      </c>
      <c r="AX4">
        <v>0.1</v>
      </c>
      <c r="AY4">
        <v>0.1</v>
      </c>
      <c r="AZ4" s="16">
        <f t="shared" si="16"/>
        <v>3</v>
      </c>
      <c r="BA4" s="16">
        <f t="shared" si="17"/>
        <v>1</v>
      </c>
      <c r="BB4" s="16">
        <f t="shared" si="18"/>
        <v>0</v>
      </c>
      <c r="BC4" s="16">
        <f t="shared" si="19"/>
        <v>0</v>
      </c>
      <c r="BD4" s="16">
        <f t="shared" si="20"/>
        <v>4</v>
      </c>
      <c r="BE4" s="16"/>
      <c r="BF4">
        <v>0.38848817008431519</v>
      </c>
      <c r="BG4">
        <v>0.86555458832362997</v>
      </c>
      <c r="BH4">
        <v>2.3605507000000001E-2</v>
      </c>
      <c r="BI4" t="s">
        <v>187</v>
      </c>
      <c r="BJ4">
        <v>0.5</v>
      </c>
      <c r="BK4">
        <v>175</v>
      </c>
      <c r="BL4" t="s">
        <v>187</v>
      </c>
      <c r="BM4" s="16">
        <f t="shared" si="21"/>
        <v>0.5</v>
      </c>
      <c r="BN4" s="16">
        <f t="shared" si="44"/>
        <v>0.36555458832362997</v>
      </c>
      <c r="BO4" s="16" t="str">
        <f t="shared" si="22"/>
        <v>Over</v>
      </c>
      <c r="BP4">
        <v>0.3</v>
      </c>
      <c r="BQ4">
        <v>0.3</v>
      </c>
      <c r="BR4" s="16">
        <f t="shared" si="23"/>
        <v>1</v>
      </c>
      <c r="BS4" s="16">
        <f t="shared" si="24"/>
        <v>4</v>
      </c>
      <c r="BT4" s="16">
        <f t="shared" si="25"/>
        <v>0</v>
      </c>
      <c r="BU4" s="16">
        <f t="shared" si="26"/>
        <v>0</v>
      </c>
      <c r="BV4" s="16">
        <f t="shared" si="27"/>
        <v>5</v>
      </c>
      <c r="BW4" s="16"/>
      <c r="BX4">
        <v>0.14867197448139899</v>
      </c>
      <c r="BY4">
        <v>0.76762084796111196</v>
      </c>
      <c r="BZ4">
        <v>7.0557398781553801E-3</v>
      </c>
      <c r="CA4" t="s">
        <v>187</v>
      </c>
      <c r="CB4">
        <v>0.5</v>
      </c>
      <c r="CC4" t="s">
        <v>187</v>
      </c>
      <c r="CD4" t="s">
        <v>187</v>
      </c>
      <c r="CE4" s="16">
        <f t="shared" si="28"/>
        <v>0.5</v>
      </c>
      <c r="CF4" s="16">
        <f t="shared" si="45"/>
        <v>-0.4</v>
      </c>
      <c r="CG4" s="16" t="str">
        <f t="shared" si="29"/>
        <v>Under</v>
      </c>
      <c r="CH4">
        <v>0.1</v>
      </c>
      <c r="CI4">
        <v>0.1</v>
      </c>
      <c r="CJ4" s="16"/>
      <c r="CK4" s="16">
        <f t="shared" si="30"/>
        <v>1</v>
      </c>
      <c r="CL4" s="16">
        <f t="shared" si="31"/>
        <v>1</v>
      </c>
      <c r="CM4" s="16">
        <f t="shared" si="32"/>
        <v>1</v>
      </c>
      <c r="CN4" s="16">
        <f t="shared" si="33"/>
        <v>3</v>
      </c>
      <c r="CO4" s="16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187</v>
      </c>
      <c r="CU4">
        <v>0.5</v>
      </c>
      <c r="CV4">
        <v>1.5</v>
      </c>
      <c r="CW4" s="16">
        <f t="shared" si="34"/>
        <v>0.5</v>
      </c>
      <c r="CX4" s="16">
        <f t="shared" si="46"/>
        <v>0.50608329433784993</v>
      </c>
      <c r="CY4" s="16" t="str">
        <f t="shared" si="35"/>
        <v>Over</v>
      </c>
      <c r="CZ4">
        <v>0.8</v>
      </c>
      <c r="DA4">
        <v>0.3</v>
      </c>
      <c r="DB4" s="16">
        <f t="shared" si="36"/>
        <v>2</v>
      </c>
      <c r="DC4" s="16">
        <f t="shared" si="37"/>
        <v>2</v>
      </c>
      <c r="DD4" s="16">
        <f t="shared" si="38"/>
        <v>1</v>
      </c>
      <c r="DE4" s="16">
        <f t="shared" si="39"/>
        <v>0</v>
      </c>
      <c r="DF4" s="16">
        <f t="shared" si="40"/>
        <v>5</v>
      </c>
      <c r="DG4" s="16"/>
    </row>
    <row r="5" spans="1:111" x14ac:dyDescent="0.3">
      <c r="A5" t="s">
        <v>190</v>
      </c>
      <c r="B5" t="s">
        <v>47</v>
      </c>
      <c r="C5" t="s">
        <v>186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187</v>
      </c>
      <c r="I5">
        <v>0.5</v>
      </c>
      <c r="J5" t="s">
        <v>187</v>
      </c>
      <c r="K5" s="16">
        <f t="shared" si="0"/>
        <v>0.5</v>
      </c>
      <c r="L5" s="16">
        <f t="shared" si="41"/>
        <v>0.12891698735568902</v>
      </c>
      <c r="M5" s="16" t="str">
        <f t="shared" si="1"/>
        <v>Over</v>
      </c>
      <c r="N5">
        <v>0.5</v>
      </c>
      <c r="O5">
        <v>0.5</v>
      </c>
      <c r="P5" s="16">
        <f t="shared" si="2"/>
        <v>1</v>
      </c>
      <c r="Q5" s="16">
        <f t="shared" si="3"/>
        <v>2</v>
      </c>
      <c r="R5" s="16">
        <f t="shared" si="4"/>
        <v>0</v>
      </c>
      <c r="S5" s="16">
        <f t="shared" si="5"/>
        <v>0</v>
      </c>
      <c r="T5" s="16">
        <f t="shared" si="6"/>
        <v>3</v>
      </c>
      <c r="U5" s="16"/>
      <c r="V5" s="17">
        <v>1.495529151488409</v>
      </c>
      <c r="W5" s="17">
        <v>2.2330151600224499</v>
      </c>
      <c r="X5" s="17">
        <v>0.92982003011277203</v>
      </c>
      <c r="Y5" s="17">
        <v>0.5</v>
      </c>
      <c r="Z5" s="17">
        <v>-190</v>
      </c>
      <c r="AA5" s="17">
        <v>280</v>
      </c>
      <c r="AB5" s="17">
        <v>0.1</v>
      </c>
      <c r="AC5" s="18">
        <f t="shared" si="7"/>
        <v>0.5</v>
      </c>
      <c r="AD5" s="18">
        <f t="shared" si="42"/>
        <v>1.7330151600224499</v>
      </c>
      <c r="AE5" s="18" t="str">
        <f t="shared" si="8"/>
        <v>Over</v>
      </c>
      <c r="AF5" s="17">
        <v>0.9</v>
      </c>
      <c r="AG5" s="17">
        <v>0.8</v>
      </c>
      <c r="AH5" s="18">
        <f t="shared" si="9"/>
        <v>3</v>
      </c>
      <c r="AI5" s="18">
        <f t="shared" si="10"/>
        <v>5</v>
      </c>
      <c r="AJ5" s="18">
        <f t="shared" si="11"/>
        <v>1</v>
      </c>
      <c r="AK5" s="18">
        <f t="shared" si="12"/>
        <v>1</v>
      </c>
      <c r="AL5" s="18">
        <f t="shared" si="13"/>
        <v>10</v>
      </c>
      <c r="AM5" s="16"/>
      <c r="AN5">
        <v>2.427723393753466E-2</v>
      </c>
      <c r="AO5">
        <v>6.0503321057022601E-2</v>
      </c>
      <c r="AP5">
        <v>-4.6973856197972302E-5</v>
      </c>
      <c r="AQ5" t="s">
        <v>187</v>
      </c>
      <c r="AR5">
        <v>0.5</v>
      </c>
      <c r="AS5">
        <v>900</v>
      </c>
      <c r="AT5" t="s">
        <v>187</v>
      </c>
      <c r="AU5" s="16">
        <f t="shared" si="14"/>
        <v>0.5</v>
      </c>
      <c r="AV5" s="16">
        <f t="shared" si="43"/>
        <v>-0.5</v>
      </c>
      <c r="AW5" s="16" t="str">
        <f t="shared" si="15"/>
        <v>Under</v>
      </c>
      <c r="AX5">
        <v>0</v>
      </c>
      <c r="AY5">
        <v>0</v>
      </c>
      <c r="AZ5" s="16">
        <f t="shared" si="16"/>
        <v>3</v>
      </c>
      <c r="BA5" s="16">
        <f t="shared" si="17"/>
        <v>1</v>
      </c>
      <c r="BB5" s="16">
        <f t="shared" si="18"/>
        <v>0</v>
      </c>
      <c r="BC5" s="16">
        <f t="shared" si="19"/>
        <v>0</v>
      </c>
      <c r="BD5" s="16">
        <f t="shared" si="20"/>
        <v>4</v>
      </c>
      <c r="BE5" s="16"/>
      <c r="BF5">
        <v>0.52994998841494712</v>
      </c>
      <c r="BG5">
        <v>1.1319595094260699</v>
      </c>
      <c r="BH5">
        <v>0.16127620000000001</v>
      </c>
      <c r="BI5" t="s">
        <v>187</v>
      </c>
      <c r="BJ5">
        <v>0.5</v>
      </c>
      <c r="BK5">
        <v>200</v>
      </c>
      <c r="BL5" t="s">
        <v>187</v>
      </c>
      <c r="BM5" s="16">
        <f t="shared" si="21"/>
        <v>0.5</v>
      </c>
      <c r="BN5" s="16">
        <f t="shared" si="44"/>
        <v>0.63195950942606993</v>
      </c>
      <c r="BO5" s="16" t="str">
        <f t="shared" si="22"/>
        <v>Over</v>
      </c>
      <c r="BP5">
        <v>0.2</v>
      </c>
      <c r="BQ5">
        <v>0.1</v>
      </c>
      <c r="BR5" s="16">
        <f t="shared" si="23"/>
        <v>2</v>
      </c>
      <c r="BS5" s="16">
        <f t="shared" si="24"/>
        <v>5</v>
      </c>
      <c r="BT5" s="16">
        <f t="shared" si="25"/>
        <v>0</v>
      </c>
      <c r="BU5" s="16">
        <f t="shared" si="26"/>
        <v>0</v>
      </c>
      <c r="BV5" s="16">
        <f t="shared" si="27"/>
        <v>7</v>
      </c>
      <c r="BW5" s="16"/>
      <c r="BX5">
        <v>0.1935653017916025</v>
      </c>
      <c r="BY5">
        <v>0.85854120618882201</v>
      </c>
      <c r="BZ5">
        <v>3.2756976800411702E-2</v>
      </c>
      <c r="CA5" t="s">
        <v>187</v>
      </c>
      <c r="CB5">
        <v>0.5</v>
      </c>
      <c r="CC5">
        <v>920</v>
      </c>
      <c r="CD5" t="s">
        <v>187</v>
      </c>
      <c r="CE5" s="16">
        <f t="shared" si="28"/>
        <v>0.5</v>
      </c>
      <c r="CF5" s="16">
        <f t="shared" si="45"/>
        <v>-0.5</v>
      </c>
      <c r="CG5" s="16" t="str">
        <f t="shared" si="29"/>
        <v>Under</v>
      </c>
      <c r="CH5">
        <v>0</v>
      </c>
      <c r="CI5">
        <v>0</v>
      </c>
      <c r="CJ5" s="16"/>
      <c r="CK5" s="16">
        <f t="shared" si="30"/>
        <v>1</v>
      </c>
      <c r="CL5" s="16">
        <f t="shared" si="31"/>
        <v>1</v>
      </c>
      <c r="CM5" s="16">
        <f t="shared" si="32"/>
        <v>1</v>
      </c>
      <c r="CN5" s="16">
        <f t="shared" si="33"/>
        <v>3</v>
      </c>
      <c r="CO5" s="16"/>
      <c r="CP5" s="17">
        <v>1.543071061198988</v>
      </c>
      <c r="CQ5" s="17">
        <v>1.9990585999999999</v>
      </c>
      <c r="CR5" s="17">
        <v>1.01</v>
      </c>
      <c r="CS5" s="17">
        <v>0.5</v>
      </c>
      <c r="CT5" s="17" t="s">
        <v>187</v>
      </c>
      <c r="CU5" s="17">
        <v>0.5</v>
      </c>
      <c r="CV5" s="17" t="s">
        <v>187</v>
      </c>
      <c r="CW5" s="18">
        <f t="shared" si="34"/>
        <v>0.5</v>
      </c>
      <c r="CX5" s="16">
        <f t="shared" si="46"/>
        <v>1.4990585999999999</v>
      </c>
      <c r="CY5" s="18" t="str">
        <f t="shared" si="35"/>
        <v>Over</v>
      </c>
      <c r="CZ5" s="17">
        <v>1.1000000000000001</v>
      </c>
      <c r="DA5" s="17">
        <v>0.8</v>
      </c>
      <c r="DB5" s="18">
        <f t="shared" si="36"/>
        <v>3</v>
      </c>
      <c r="DC5" s="18">
        <f t="shared" si="37"/>
        <v>3</v>
      </c>
      <c r="DD5" s="18">
        <f t="shared" si="38"/>
        <v>1</v>
      </c>
      <c r="DE5" s="18">
        <f t="shared" si="39"/>
        <v>1</v>
      </c>
      <c r="DF5" s="18">
        <f t="shared" si="40"/>
        <v>8</v>
      </c>
      <c r="DG5" s="16"/>
    </row>
    <row r="6" spans="1:111" x14ac:dyDescent="0.3">
      <c r="A6" t="s">
        <v>191</v>
      </c>
      <c r="B6" t="s">
        <v>47</v>
      </c>
      <c r="C6" t="s">
        <v>186</v>
      </c>
      <c r="D6" s="17">
        <v>0.27845581334588138</v>
      </c>
      <c r="E6" s="17">
        <v>0.39912435075790798</v>
      </c>
      <c r="F6" s="17">
        <v>0.1</v>
      </c>
      <c r="G6" s="17">
        <v>0.5</v>
      </c>
      <c r="H6" s="17" t="s">
        <v>187</v>
      </c>
      <c r="I6" s="17">
        <v>0.5</v>
      </c>
      <c r="J6" s="17">
        <v>0.5</v>
      </c>
      <c r="K6" s="18">
        <f t="shared" si="0"/>
        <v>0.5</v>
      </c>
      <c r="L6" s="16">
        <f t="shared" si="41"/>
        <v>-0.22154418665411862</v>
      </c>
      <c r="M6" s="18" t="str">
        <f t="shared" si="1"/>
        <v>Under</v>
      </c>
      <c r="N6" s="17">
        <v>0.5</v>
      </c>
      <c r="O6" s="17">
        <v>0.4</v>
      </c>
      <c r="P6" s="18">
        <f t="shared" si="2"/>
        <v>3</v>
      </c>
      <c r="Q6" s="18">
        <f t="shared" si="3"/>
        <v>3</v>
      </c>
      <c r="R6" s="18">
        <f t="shared" si="4"/>
        <v>1</v>
      </c>
      <c r="S6" s="18">
        <f t="shared" si="5"/>
        <v>1</v>
      </c>
      <c r="T6" s="18">
        <f t="shared" si="6"/>
        <v>8</v>
      </c>
      <c r="U6" s="16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6">
        <f t="shared" si="7"/>
        <v>0.5</v>
      </c>
      <c r="AD6" s="18">
        <f t="shared" si="42"/>
        <v>0.5</v>
      </c>
      <c r="AE6" s="16" t="str">
        <f t="shared" si="8"/>
        <v>Over</v>
      </c>
      <c r="AF6">
        <v>0.7</v>
      </c>
      <c r="AG6">
        <v>0.5</v>
      </c>
      <c r="AH6" s="16">
        <f t="shared" si="9"/>
        <v>3</v>
      </c>
      <c r="AI6" s="16">
        <f t="shared" si="10"/>
        <v>3</v>
      </c>
      <c r="AJ6" s="16">
        <f t="shared" si="11"/>
        <v>1</v>
      </c>
      <c r="AK6" s="16">
        <f t="shared" si="12"/>
        <v>0</v>
      </c>
      <c r="AL6" s="16">
        <f t="shared" si="13"/>
        <v>7</v>
      </c>
      <c r="AM6" s="16"/>
      <c r="AN6">
        <v>-1.535652754716345E-3</v>
      </c>
      <c r="AO6">
        <v>1.50462962962962E-2</v>
      </c>
      <c r="AP6">
        <v>-3.9534720592507698E-2</v>
      </c>
      <c r="AQ6" t="s">
        <v>187</v>
      </c>
      <c r="AR6">
        <v>0.5</v>
      </c>
      <c r="AS6">
        <v>1100</v>
      </c>
      <c r="AT6" t="s">
        <v>187</v>
      </c>
      <c r="AU6" s="16">
        <f t="shared" si="14"/>
        <v>0.5</v>
      </c>
      <c r="AV6" s="16">
        <f t="shared" si="43"/>
        <v>-0.50153565275471634</v>
      </c>
      <c r="AW6" s="16" t="str">
        <f t="shared" si="15"/>
        <v>Under</v>
      </c>
      <c r="AX6">
        <v>0</v>
      </c>
      <c r="AY6">
        <v>0</v>
      </c>
      <c r="AZ6" s="16">
        <f t="shared" si="16"/>
        <v>3</v>
      </c>
      <c r="BA6" s="16">
        <f t="shared" si="17"/>
        <v>1</v>
      </c>
      <c r="BB6" s="16">
        <f t="shared" si="18"/>
        <v>0</v>
      </c>
      <c r="BC6" s="16">
        <f t="shared" si="19"/>
        <v>0</v>
      </c>
      <c r="BD6" s="16">
        <f t="shared" si="20"/>
        <v>4</v>
      </c>
      <c r="BE6" s="16"/>
      <c r="BF6">
        <v>0.2460738201984978</v>
      </c>
      <c r="BG6">
        <v>0.64861683343142995</v>
      </c>
      <c r="BH6">
        <v>0.12049287</v>
      </c>
      <c r="BI6" t="s">
        <v>187</v>
      </c>
      <c r="BJ6">
        <v>0.5</v>
      </c>
      <c r="BK6">
        <v>250</v>
      </c>
      <c r="BL6" t="s">
        <v>187</v>
      </c>
      <c r="BM6" s="16">
        <f t="shared" si="21"/>
        <v>0.5</v>
      </c>
      <c r="BN6" s="16">
        <f t="shared" si="44"/>
        <v>-0.4</v>
      </c>
      <c r="BO6" s="16" t="str">
        <f t="shared" si="22"/>
        <v>Under</v>
      </c>
      <c r="BP6">
        <v>0.1</v>
      </c>
      <c r="BQ6">
        <v>0.1</v>
      </c>
      <c r="BR6" s="16">
        <f t="shared" si="23"/>
        <v>2</v>
      </c>
      <c r="BS6" s="16">
        <f t="shared" si="24"/>
        <v>1</v>
      </c>
      <c r="BT6" s="16">
        <f t="shared" si="25"/>
        <v>1</v>
      </c>
      <c r="BU6" s="16">
        <f t="shared" si="26"/>
        <v>1</v>
      </c>
      <c r="BV6" s="16">
        <f t="shared" si="27"/>
        <v>5</v>
      </c>
      <c r="BW6" s="16"/>
      <c r="BX6">
        <v>0.18501659176683119</v>
      </c>
      <c r="BY6">
        <v>0.79899581589958102</v>
      </c>
      <c r="BZ6">
        <v>0.02</v>
      </c>
      <c r="CA6" t="s">
        <v>187</v>
      </c>
      <c r="CB6">
        <v>0.5</v>
      </c>
      <c r="CC6">
        <v>360</v>
      </c>
      <c r="CD6" t="s">
        <v>187</v>
      </c>
      <c r="CE6" s="16">
        <f t="shared" si="28"/>
        <v>0.5</v>
      </c>
      <c r="CF6" s="16">
        <f t="shared" si="45"/>
        <v>-0.31498340823316884</v>
      </c>
      <c r="CG6" s="16" t="str">
        <f t="shared" si="29"/>
        <v>Under</v>
      </c>
      <c r="CH6">
        <v>0.5</v>
      </c>
      <c r="CI6">
        <v>0.4</v>
      </c>
      <c r="CJ6" s="16"/>
      <c r="CK6" s="16">
        <f t="shared" si="30"/>
        <v>1</v>
      </c>
      <c r="CL6" s="16">
        <f t="shared" si="31"/>
        <v>1</v>
      </c>
      <c r="CM6" s="16">
        <f t="shared" si="32"/>
        <v>1</v>
      </c>
      <c r="CN6" s="16">
        <f t="shared" si="33"/>
        <v>3</v>
      </c>
      <c r="CO6" s="16"/>
      <c r="CP6">
        <v>0.97323373475222574</v>
      </c>
      <c r="CQ6">
        <v>1.2349551000000001</v>
      </c>
      <c r="CR6">
        <v>0.77863246307543099</v>
      </c>
      <c r="CS6">
        <v>0.5</v>
      </c>
      <c r="CT6" t="s">
        <v>187</v>
      </c>
      <c r="CU6">
        <v>0.5</v>
      </c>
      <c r="CV6">
        <v>1.5</v>
      </c>
      <c r="CW6" s="16">
        <f t="shared" si="34"/>
        <v>0.5</v>
      </c>
      <c r="CX6" s="16">
        <f t="shared" si="46"/>
        <v>0.73495510000000008</v>
      </c>
      <c r="CY6" s="16" t="str">
        <f t="shared" si="35"/>
        <v>Over</v>
      </c>
      <c r="CZ6">
        <v>0.8</v>
      </c>
      <c r="DA6">
        <v>0.5</v>
      </c>
      <c r="DB6" s="16">
        <f t="shared" si="36"/>
        <v>3</v>
      </c>
      <c r="DC6" s="16">
        <f t="shared" si="37"/>
        <v>2</v>
      </c>
      <c r="DD6" s="16">
        <f t="shared" si="38"/>
        <v>1</v>
      </c>
      <c r="DE6" s="16">
        <f t="shared" si="39"/>
        <v>0</v>
      </c>
      <c r="DF6" s="16">
        <f t="shared" si="40"/>
        <v>6</v>
      </c>
      <c r="DG6" s="16"/>
    </row>
    <row r="7" spans="1:111" x14ac:dyDescent="0.3">
      <c r="A7" t="s">
        <v>192</v>
      </c>
      <c r="B7" t="s">
        <v>47</v>
      </c>
      <c r="C7" t="s">
        <v>186</v>
      </c>
      <c r="D7" s="17">
        <v>0.31818975839716879</v>
      </c>
      <c r="E7" s="17">
        <v>0.443520782396088</v>
      </c>
      <c r="F7" s="17">
        <v>0.13675572</v>
      </c>
      <c r="G7" s="17">
        <v>0.5</v>
      </c>
      <c r="H7" s="17" t="s">
        <v>187</v>
      </c>
      <c r="I7" s="17">
        <v>0.5</v>
      </c>
      <c r="J7" s="17">
        <v>0.5</v>
      </c>
      <c r="K7" s="18">
        <f t="shared" si="0"/>
        <v>0.5</v>
      </c>
      <c r="L7" s="16">
        <f t="shared" si="41"/>
        <v>-0.2</v>
      </c>
      <c r="M7" s="18" t="str">
        <f t="shared" si="1"/>
        <v>Under</v>
      </c>
      <c r="N7" s="17">
        <v>0.3</v>
      </c>
      <c r="O7" s="17">
        <v>0.2</v>
      </c>
      <c r="P7" s="18">
        <f t="shared" si="2"/>
        <v>3</v>
      </c>
      <c r="Q7" s="18">
        <f t="shared" si="3"/>
        <v>3</v>
      </c>
      <c r="R7" s="18">
        <f t="shared" si="4"/>
        <v>1</v>
      </c>
      <c r="S7" s="18">
        <f t="shared" si="5"/>
        <v>1</v>
      </c>
      <c r="T7" s="18">
        <f t="shared" si="6"/>
        <v>8</v>
      </c>
      <c r="U7" s="16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6">
        <f t="shared" si="7"/>
        <v>0.5</v>
      </c>
      <c r="AD7" s="18">
        <f t="shared" si="42"/>
        <v>0.5</v>
      </c>
      <c r="AE7" s="16" t="str">
        <f t="shared" si="8"/>
        <v>Over</v>
      </c>
      <c r="AF7">
        <v>0.6</v>
      </c>
      <c r="AG7">
        <v>0.4</v>
      </c>
      <c r="AH7" s="16">
        <f t="shared" si="9"/>
        <v>2</v>
      </c>
      <c r="AI7" s="16">
        <f t="shared" si="10"/>
        <v>3</v>
      </c>
      <c r="AJ7" s="16">
        <f t="shared" si="11"/>
        <v>1</v>
      </c>
      <c r="AK7" s="16">
        <f t="shared" si="12"/>
        <v>0</v>
      </c>
      <c r="AL7" s="16">
        <f t="shared" si="13"/>
        <v>6</v>
      </c>
      <c r="AM7" s="16"/>
      <c r="AN7">
        <v>5.2453543319224527E-2</v>
      </c>
      <c r="AO7">
        <v>0.144369768939761</v>
      </c>
      <c r="AP7">
        <v>-2.4067649552449298E-5</v>
      </c>
      <c r="AQ7" t="s">
        <v>187</v>
      </c>
      <c r="AR7">
        <v>0.5</v>
      </c>
      <c r="AS7">
        <v>390</v>
      </c>
      <c r="AT7" t="s">
        <v>187</v>
      </c>
      <c r="AU7" s="16">
        <f t="shared" si="14"/>
        <v>0.5</v>
      </c>
      <c r="AV7" s="16">
        <f t="shared" si="43"/>
        <v>-0.44754645668077547</v>
      </c>
      <c r="AW7" s="16" t="str">
        <f t="shared" si="15"/>
        <v>Under</v>
      </c>
      <c r="AX7">
        <v>0.2</v>
      </c>
      <c r="AY7">
        <v>0.2</v>
      </c>
      <c r="AZ7" s="16">
        <f t="shared" si="16"/>
        <v>3</v>
      </c>
      <c r="BA7" s="16">
        <f t="shared" si="17"/>
        <v>1</v>
      </c>
      <c r="BB7" s="16">
        <f t="shared" si="18"/>
        <v>0</v>
      </c>
      <c r="BC7" s="16">
        <f t="shared" si="19"/>
        <v>0</v>
      </c>
      <c r="BD7" s="16">
        <f t="shared" si="20"/>
        <v>4</v>
      </c>
      <c r="BE7" s="16"/>
      <c r="BF7">
        <v>0.32981928056506099</v>
      </c>
      <c r="BG7">
        <v>0.65244279529993798</v>
      </c>
      <c r="BH7">
        <v>0.187826808116315</v>
      </c>
      <c r="BI7" t="s">
        <v>187</v>
      </c>
      <c r="BJ7">
        <v>0.5</v>
      </c>
      <c r="BK7">
        <v>135</v>
      </c>
      <c r="BL7" t="s">
        <v>187</v>
      </c>
      <c r="BM7" s="16">
        <f t="shared" si="21"/>
        <v>0.5</v>
      </c>
      <c r="BN7" s="16">
        <f t="shared" si="44"/>
        <v>0.30000000000000004</v>
      </c>
      <c r="BO7" s="16" t="str">
        <f t="shared" si="22"/>
        <v>Over</v>
      </c>
      <c r="BP7">
        <v>0.8</v>
      </c>
      <c r="BQ7">
        <v>0.3</v>
      </c>
      <c r="BR7" s="16">
        <f t="shared" si="23"/>
        <v>1</v>
      </c>
      <c r="BS7" s="16">
        <f t="shared" si="24"/>
        <v>4</v>
      </c>
      <c r="BT7" s="16">
        <f t="shared" si="25"/>
        <v>1</v>
      </c>
      <c r="BU7" s="16">
        <f t="shared" si="26"/>
        <v>0</v>
      </c>
      <c r="BV7" s="16">
        <f t="shared" si="27"/>
        <v>6</v>
      </c>
      <c r="BW7" s="16"/>
      <c r="BX7">
        <v>0.1729103637764193</v>
      </c>
      <c r="BY7">
        <v>0.78620843561704901</v>
      </c>
      <c r="BZ7">
        <v>0</v>
      </c>
      <c r="CA7" t="s">
        <v>187</v>
      </c>
      <c r="CB7">
        <v>0.5</v>
      </c>
      <c r="CC7" t="s">
        <v>187</v>
      </c>
      <c r="CD7" t="s">
        <v>187</v>
      </c>
      <c r="CE7" s="16">
        <f t="shared" si="28"/>
        <v>0.5</v>
      </c>
      <c r="CF7" s="16">
        <f t="shared" si="45"/>
        <v>-0.4</v>
      </c>
      <c r="CG7" s="16" t="str">
        <f t="shared" si="29"/>
        <v>Under</v>
      </c>
      <c r="CH7">
        <v>0.1</v>
      </c>
      <c r="CI7">
        <v>0.1</v>
      </c>
      <c r="CJ7" s="16"/>
      <c r="CK7" s="16">
        <f t="shared" si="30"/>
        <v>1</v>
      </c>
      <c r="CL7" s="16">
        <f t="shared" si="31"/>
        <v>1</v>
      </c>
      <c r="CM7" s="16">
        <f t="shared" si="32"/>
        <v>1</v>
      </c>
      <c r="CN7" s="16">
        <f t="shared" si="33"/>
        <v>3</v>
      </c>
      <c r="CO7" s="16"/>
      <c r="CP7">
        <v>1.067592080115672</v>
      </c>
      <c r="CQ7">
        <v>1.2352304000000001</v>
      </c>
      <c r="CR7">
        <v>0.97734218233236503</v>
      </c>
      <c r="CS7">
        <v>1.5</v>
      </c>
      <c r="CT7" t="s">
        <v>187</v>
      </c>
      <c r="CU7">
        <v>1.5</v>
      </c>
      <c r="CV7">
        <v>1.5</v>
      </c>
      <c r="CW7" s="16">
        <f t="shared" si="34"/>
        <v>1.5</v>
      </c>
      <c r="CX7" s="16">
        <f t="shared" si="46"/>
        <v>-0.43240791988432803</v>
      </c>
      <c r="CY7" s="16" t="str">
        <f t="shared" si="35"/>
        <v>Under</v>
      </c>
      <c r="CZ7">
        <v>1.2</v>
      </c>
      <c r="DA7">
        <v>0.2</v>
      </c>
      <c r="DB7" s="16">
        <f t="shared" si="36"/>
        <v>3</v>
      </c>
      <c r="DC7" s="16">
        <f t="shared" si="37"/>
        <v>1</v>
      </c>
      <c r="DD7" s="16">
        <f t="shared" si="38"/>
        <v>1</v>
      </c>
      <c r="DE7" s="16">
        <f t="shared" si="39"/>
        <v>1</v>
      </c>
      <c r="DF7" s="16">
        <f t="shared" si="40"/>
        <v>6</v>
      </c>
      <c r="DG7" s="16"/>
    </row>
    <row r="8" spans="1:111" x14ac:dyDescent="0.3">
      <c r="A8" t="s">
        <v>193</v>
      </c>
      <c r="B8" t="s">
        <v>47</v>
      </c>
      <c r="C8" t="s">
        <v>186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187</v>
      </c>
      <c r="I8">
        <v>0.5</v>
      </c>
      <c r="J8">
        <v>0.5</v>
      </c>
      <c r="K8" s="16">
        <f t="shared" si="0"/>
        <v>0.5</v>
      </c>
      <c r="L8" s="16">
        <f t="shared" si="41"/>
        <v>0.18256101169715699</v>
      </c>
      <c r="M8" s="16" t="str">
        <f t="shared" si="1"/>
        <v>Over</v>
      </c>
      <c r="N8">
        <v>0.5</v>
      </c>
      <c r="O8">
        <v>0.3</v>
      </c>
      <c r="P8" s="16">
        <f t="shared" si="2"/>
        <v>1</v>
      </c>
      <c r="Q8" s="16">
        <f t="shared" si="3"/>
        <v>3</v>
      </c>
      <c r="R8" s="16">
        <f t="shared" si="4"/>
        <v>0</v>
      </c>
      <c r="S8" s="16">
        <f t="shared" si="5"/>
        <v>0</v>
      </c>
      <c r="T8" s="16">
        <f t="shared" si="6"/>
        <v>4</v>
      </c>
      <c r="U8" s="16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6">
        <f t="shared" si="7"/>
        <v>0.5</v>
      </c>
      <c r="AD8" s="18">
        <f t="shared" si="42"/>
        <v>0.5</v>
      </c>
      <c r="AE8" s="16" t="str">
        <f t="shared" si="8"/>
        <v>Over</v>
      </c>
      <c r="AF8">
        <v>0.9</v>
      </c>
      <c r="AG8">
        <v>0.5</v>
      </c>
      <c r="AH8" s="16">
        <f t="shared" si="9"/>
        <v>3</v>
      </c>
      <c r="AI8" s="16">
        <f t="shared" si="10"/>
        <v>3</v>
      </c>
      <c r="AJ8" s="16">
        <f t="shared" si="11"/>
        <v>1</v>
      </c>
      <c r="AK8" s="16">
        <f t="shared" si="12"/>
        <v>0</v>
      </c>
      <c r="AL8" s="16">
        <f t="shared" si="13"/>
        <v>7</v>
      </c>
      <c r="AM8" s="16"/>
      <c r="AN8">
        <v>7.6923359071531319E-2</v>
      </c>
      <c r="AO8">
        <v>0.21366212111449401</v>
      </c>
      <c r="AP8">
        <v>-8.2062799500310195E-5</v>
      </c>
      <c r="AQ8" t="s">
        <v>187</v>
      </c>
      <c r="AR8">
        <v>0.5</v>
      </c>
      <c r="AS8">
        <v>630</v>
      </c>
      <c r="AT8" t="s">
        <v>187</v>
      </c>
      <c r="AU8" s="16">
        <f t="shared" si="14"/>
        <v>0.5</v>
      </c>
      <c r="AV8" s="16">
        <f t="shared" si="43"/>
        <v>-0.42307664092846869</v>
      </c>
      <c r="AW8" s="16" t="str">
        <f t="shared" si="15"/>
        <v>Under</v>
      </c>
      <c r="AX8">
        <v>0.2</v>
      </c>
      <c r="AY8">
        <v>0.1</v>
      </c>
      <c r="AZ8" s="16">
        <f t="shared" si="16"/>
        <v>3</v>
      </c>
      <c r="BA8" s="16">
        <f t="shared" si="17"/>
        <v>1</v>
      </c>
      <c r="BB8" s="16">
        <f t="shared" si="18"/>
        <v>0</v>
      </c>
      <c r="BC8" s="16">
        <f t="shared" si="19"/>
        <v>0</v>
      </c>
      <c r="BD8" s="16">
        <f t="shared" si="20"/>
        <v>4</v>
      </c>
      <c r="BE8" s="16"/>
      <c r="BF8">
        <v>0.53630829157751692</v>
      </c>
      <c r="BG8">
        <v>0.862083873757025</v>
      </c>
      <c r="BH8">
        <v>0.36459723066455302</v>
      </c>
      <c r="BI8" t="s">
        <v>187</v>
      </c>
      <c r="BJ8">
        <v>0.5</v>
      </c>
      <c r="BK8">
        <v>165</v>
      </c>
      <c r="BL8" t="s">
        <v>187</v>
      </c>
      <c r="BM8" s="16">
        <f t="shared" si="21"/>
        <v>0.5</v>
      </c>
      <c r="BN8" s="16">
        <f t="shared" si="44"/>
        <v>0.362083873757025</v>
      </c>
      <c r="BO8" s="16" t="str">
        <f t="shared" si="22"/>
        <v>Over</v>
      </c>
      <c r="BP8">
        <v>0.5</v>
      </c>
      <c r="BQ8">
        <v>0.2</v>
      </c>
      <c r="BR8" s="16">
        <f t="shared" si="23"/>
        <v>2</v>
      </c>
      <c r="BS8" s="16">
        <f t="shared" si="24"/>
        <v>4</v>
      </c>
      <c r="BT8" s="16">
        <f t="shared" si="25"/>
        <v>0</v>
      </c>
      <c r="BU8" s="16">
        <f t="shared" si="26"/>
        <v>0</v>
      </c>
      <c r="BV8" s="16">
        <f t="shared" si="27"/>
        <v>6</v>
      </c>
      <c r="BW8" s="16"/>
      <c r="BX8">
        <v>0.17528525034702891</v>
      </c>
      <c r="BY8">
        <v>0.79899581589958102</v>
      </c>
      <c r="BZ8">
        <v>0</v>
      </c>
      <c r="CA8" t="s">
        <v>187</v>
      </c>
      <c r="CB8">
        <v>0.5</v>
      </c>
      <c r="CC8" t="s">
        <v>187</v>
      </c>
      <c r="CD8" t="s">
        <v>187</v>
      </c>
      <c r="CE8" s="16">
        <f t="shared" si="28"/>
        <v>0.5</v>
      </c>
      <c r="CF8" s="16">
        <f t="shared" si="45"/>
        <v>-0.5</v>
      </c>
      <c r="CG8" s="16" t="str">
        <f t="shared" si="29"/>
        <v>Under</v>
      </c>
      <c r="CH8">
        <v>0</v>
      </c>
      <c r="CI8">
        <v>0</v>
      </c>
      <c r="CJ8" s="16"/>
      <c r="CK8" s="16">
        <f t="shared" si="30"/>
        <v>1</v>
      </c>
      <c r="CL8" s="16">
        <f t="shared" si="31"/>
        <v>1</v>
      </c>
      <c r="CM8" s="16">
        <f t="shared" si="32"/>
        <v>1</v>
      </c>
      <c r="CN8" s="16">
        <f t="shared" si="33"/>
        <v>3</v>
      </c>
      <c r="CO8" s="16"/>
      <c r="CP8">
        <v>1.879033243773168</v>
      </c>
      <c r="CQ8">
        <v>2</v>
      </c>
      <c r="CR8">
        <v>1.7266974641375601</v>
      </c>
      <c r="CS8">
        <v>1.5</v>
      </c>
      <c r="CT8" t="s">
        <v>187</v>
      </c>
      <c r="CU8">
        <v>1.5</v>
      </c>
      <c r="CV8">
        <v>1.5</v>
      </c>
      <c r="CW8" s="16">
        <f t="shared" si="34"/>
        <v>1.5</v>
      </c>
      <c r="CX8" s="16">
        <f t="shared" si="46"/>
        <v>0.5</v>
      </c>
      <c r="CY8" s="16" t="str">
        <f t="shared" si="35"/>
        <v>Over</v>
      </c>
      <c r="CZ8">
        <v>1.7</v>
      </c>
      <c r="DA8">
        <v>0.3</v>
      </c>
      <c r="DB8" s="16">
        <f t="shared" si="36"/>
        <v>3</v>
      </c>
      <c r="DC8" s="16">
        <f t="shared" si="37"/>
        <v>1</v>
      </c>
      <c r="DD8" s="16">
        <f t="shared" si="38"/>
        <v>1</v>
      </c>
      <c r="DE8" s="16">
        <f t="shared" si="39"/>
        <v>0</v>
      </c>
      <c r="DF8" s="16">
        <f t="shared" si="40"/>
        <v>5</v>
      </c>
      <c r="DG8" s="16"/>
    </row>
    <row r="9" spans="1:111" x14ac:dyDescent="0.3">
      <c r="A9" t="s">
        <v>194</v>
      </c>
      <c r="B9" t="s">
        <v>47</v>
      </c>
      <c r="C9" t="s">
        <v>186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187</v>
      </c>
      <c r="I9" t="s">
        <v>187</v>
      </c>
      <c r="J9" t="s">
        <v>187</v>
      </c>
      <c r="K9" s="16">
        <f t="shared" si="0"/>
        <v>0.5</v>
      </c>
      <c r="L9" s="16">
        <f t="shared" si="41"/>
        <v>-0.16285173765617739</v>
      </c>
      <c r="M9" s="16" t="str">
        <f t="shared" si="1"/>
        <v>Under</v>
      </c>
      <c r="N9">
        <v>0.4</v>
      </c>
      <c r="O9">
        <v>0.3</v>
      </c>
      <c r="P9" s="16">
        <f t="shared" si="2"/>
        <v>2</v>
      </c>
      <c r="Q9" s="16">
        <f t="shared" si="3"/>
        <v>3</v>
      </c>
      <c r="R9" s="16">
        <f t="shared" si="4"/>
        <v>1</v>
      </c>
      <c r="S9" s="16">
        <f t="shared" si="5"/>
        <v>1</v>
      </c>
      <c r="T9" s="16">
        <f t="shared" si="6"/>
        <v>7</v>
      </c>
      <c r="U9" s="16"/>
      <c r="V9" s="17">
        <v>0.9248041387251269</v>
      </c>
      <c r="W9" s="17">
        <v>1</v>
      </c>
      <c r="X9" s="17">
        <v>0.78346291835755399</v>
      </c>
      <c r="Y9" s="17">
        <v>0.5</v>
      </c>
      <c r="Z9" s="17">
        <v>-165</v>
      </c>
      <c r="AA9" s="17">
        <v>350</v>
      </c>
      <c r="AB9" s="17">
        <v>0.1</v>
      </c>
      <c r="AC9" s="18">
        <f t="shared" si="7"/>
        <v>0.5</v>
      </c>
      <c r="AD9" s="18">
        <f t="shared" si="42"/>
        <v>0.5</v>
      </c>
      <c r="AE9" s="18" t="str">
        <f t="shared" si="8"/>
        <v>Over</v>
      </c>
      <c r="AF9" s="17">
        <v>0.8</v>
      </c>
      <c r="AG9" s="17">
        <v>0.7</v>
      </c>
      <c r="AH9" s="18">
        <f t="shared" si="9"/>
        <v>3</v>
      </c>
      <c r="AI9" s="18">
        <f t="shared" si="10"/>
        <v>3</v>
      </c>
      <c r="AJ9" s="18">
        <f t="shared" si="11"/>
        <v>1</v>
      </c>
      <c r="AK9" s="18">
        <f t="shared" si="12"/>
        <v>1</v>
      </c>
      <c r="AL9" s="18">
        <f t="shared" si="13"/>
        <v>8</v>
      </c>
      <c r="AM9" s="16"/>
      <c r="AN9">
        <v>1.006341784568129E-3</v>
      </c>
      <c r="AO9">
        <v>1.35951661631419E-2</v>
      </c>
      <c r="AP9">
        <v>-2.43474577989501E-2</v>
      </c>
      <c r="AQ9" t="s">
        <v>187</v>
      </c>
      <c r="AR9">
        <v>0.5</v>
      </c>
      <c r="AS9">
        <v>1500</v>
      </c>
      <c r="AT9" t="s">
        <v>187</v>
      </c>
      <c r="AU9" s="16">
        <f t="shared" si="14"/>
        <v>0.5</v>
      </c>
      <c r="AV9" s="16">
        <f t="shared" si="43"/>
        <v>-0.5</v>
      </c>
      <c r="AW9" s="16" t="str">
        <f t="shared" si="15"/>
        <v>Under</v>
      </c>
      <c r="AX9">
        <v>0</v>
      </c>
      <c r="AY9">
        <v>0</v>
      </c>
      <c r="AZ9" s="16">
        <f t="shared" si="16"/>
        <v>3</v>
      </c>
      <c r="BA9" s="16">
        <f t="shared" si="17"/>
        <v>1</v>
      </c>
      <c r="BB9" s="16">
        <f t="shared" si="18"/>
        <v>0</v>
      </c>
      <c r="BC9" s="16">
        <f t="shared" si="19"/>
        <v>0</v>
      </c>
      <c r="BD9" s="16">
        <f t="shared" si="20"/>
        <v>4</v>
      </c>
      <c r="BE9" s="16"/>
      <c r="BF9">
        <v>0.26470482826827618</v>
      </c>
      <c r="BG9">
        <v>0.64861683343142995</v>
      </c>
      <c r="BH9">
        <v>0.157393412809054</v>
      </c>
      <c r="BI9" t="s">
        <v>187</v>
      </c>
      <c r="BJ9">
        <v>0.5</v>
      </c>
      <c r="BK9">
        <v>240</v>
      </c>
      <c r="BL9" t="s">
        <v>187</v>
      </c>
      <c r="BM9" s="16">
        <f t="shared" si="21"/>
        <v>0.5</v>
      </c>
      <c r="BN9" s="16">
        <f t="shared" si="44"/>
        <v>-0.23529517173172382</v>
      </c>
      <c r="BO9" s="16" t="str">
        <f t="shared" si="22"/>
        <v>Under</v>
      </c>
      <c r="BP9">
        <v>0.3</v>
      </c>
      <c r="BQ9">
        <v>0.2</v>
      </c>
      <c r="BR9" s="16">
        <f t="shared" si="23"/>
        <v>2</v>
      </c>
      <c r="BS9" s="16">
        <f t="shared" si="24"/>
        <v>1</v>
      </c>
      <c r="BT9" s="16">
        <f t="shared" si="25"/>
        <v>1</v>
      </c>
      <c r="BU9" s="16">
        <f t="shared" si="26"/>
        <v>1</v>
      </c>
      <c r="BV9" s="16">
        <f t="shared" si="27"/>
        <v>5</v>
      </c>
      <c r="BW9" s="16"/>
      <c r="BX9">
        <v>0.19847871375682991</v>
      </c>
      <c r="BY9">
        <v>0.83069568084404799</v>
      </c>
      <c r="BZ9">
        <v>0.04</v>
      </c>
      <c r="CA9" t="s">
        <v>187</v>
      </c>
      <c r="CB9">
        <v>0.5</v>
      </c>
      <c r="CC9">
        <v>750</v>
      </c>
      <c r="CD9" t="s">
        <v>187</v>
      </c>
      <c r="CE9" s="16">
        <f t="shared" si="28"/>
        <v>0.5</v>
      </c>
      <c r="CF9" s="16">
        <f t="shared" si="45"/>
        <v>-0.4</v>
      </c>
      <c r="CG9" s="16" t="str">
        <f t="shared" si="29"/>
        <v>Under</v>
      </c>
      <c r="CH9">
        <v>0.1</v>
      </c>
      <c r="CI9">
        <v>0.1</v>
      </c>
      <c r="CJ9" s="16"/>
      <c r="CK9" s="16">
        <f t="shared" si="30"/>
        <v>1</v>
      </c>
      <c r="CL9" s="16">
        <f t="shared" si="31"/>
        <v>1</v>
      </c>
      <c r="CM9" s="16">
        <f t="shared" si="32"/>
        <v>1</v>
      </c>
      <c r="CN9" s="16">
        <f t="shared" si="33"/>
        <v>3</v>
      </c>
      <c r="CO9" s="16"/>
      <c r="CP9">
        <v>0.99053163092664143</v>
      </c>
      <c r="CQ9">
        <v>1.2336769999999999</v>
      </c>
      <c r="CR9">
        <v>0.83708034481024796</v>
      </c>
      <c r="CS9">
        <v>0.5</v>
      </c>
      <c r="CT9" t="s">
        <v>187</v>
      </c>
      <c r="CU9" t="s">
        <v>187</v>
      </c>
      <c r="CV9" t="s">
        <v>187</v>
      </c>
      <c r="CW9" s="16">
        <f t="shared" si="34"/>
        <v>0.5</v>
      </c>
      <c r="CX9" s="16">
        <f t="shared" si="46"/>
        <v>0.73367699999999991</v>
      </c>
      <c r="CY9" s="16" t="str">
        <f t="shared" si="35"/>
        <v>Over</v>
      </c>
      <c r="CZ9">
        <v>0.8</v>
      </c>
      <c r="DA9">
        <v>0.7</v>
      </c>
      <c r="DB9" s="16">
        <f t="shared" si="36"/>
        <v>3</v>
      </c>
      <c r="DC9" s="16">
        <f t="shared" si="37"/>
        <v>2</v>
      </c>
      <c r="DD9" s="16">
        <f t="shared" si="38"/>
        <v>1</v>
      </c>
      <c r="DE9" s="16">
        <f t="shared" si="39"/>
        <v>1</v>
      </c>
      <c r="DF9" s="16">
        <f t="shared" si="40"/>
        <v>7</v>
      </c>
      <c r="DG9" s="16"/>
    </row>
    <row r="10" spans="1:111" x14ac:dyDescent="0.3">
      <c r="A10" t="s">
        <v>195</v>
      </c>
      <c r="B10" t="s">
        <v>47</v>
      </c>
      <c r="C10" t="s">
        <v>186</v>
      </c>
      <c r="D10">
        <v>0.35988360808032432</v>
      </c>
      <c r="E10">
        <v>0.47394075740532399</v>
      </c>
      <c r="F10">
        <v>0.18</v>
      </c>
      <c r="G10">
        <v>0.5</v>
      </c>
      <c r="H10" t="s">
        <v>187</v>
      </c>
      <c r="I10">
        <v>0.5</v>
      </c>
      <c r="J10">
        <v>0.5</v>
      </c>
      <c r="K10" s="16">
        <f t="shared" si="0"/>
        <v>0.5</v>
      </c>
      <c r="L10" s="16">
        <f t="shared" si="41"/>
        <v>-0.5</v>
      </c>
      <c r="M10" s="16" t="str">
        <f t="shared" si="1"/>
        <v>Under</v>
      </c>
      <c r="N10">
        <v>0</v>
      </c>
      <c r="O10">
        <v>0</v>
      </c>
      <c r="P10" s="16">
        <f t="shared" si="2"/>
        <v>3</v>
      </c>
      <c r="Q10" s="16">
        <f t="shared" si="3"/>
        <v>4</v>
      </c>
      <c r="R10" s="16">
        <f t="shared" si="4"/>
        <v>1</v>
      </c>
      <c r="S10" s="16">
        <f t="shared" si="5"/>
        <v>1</v>
      </c>
      <c r="T10" s="16">
        <f t="shared" si="6"/>
        <v>9</v>
      </c>
      <c r="U10" s="16"/>
      <c r="V10" s="17">
        <v>1.029578947746989</v>
      </c>
      <c r="W10" s="17">
        <v>1.0900367004701501</v>
      </c>
      <c r="X10" s="17">
        <v>0.999609887639065</v>
      </c>
      <c r="Y10" s="17">
        <v>0.5</v>
      </c>
      <c r="Z10" s="17">
        <v>-250</v>
      </c>
      <c r="AA10" s="17">
        <v>220</v>
      </c>
      <c r="AB10" s="17">
        <v>0</v>
      </c>
      <c r="AC10" s="18">
        <f t="shared" si="7"/>
        <v>0.5</v>
      </c>
      <c r="AD10" s="18">
        <f t="shared" si="42"/>
        <v>0.59003670047015011</v>
      </c>
      <c r="AE10" s="18" t="str">
        <f t="shared" si="8"/>
        <v>Over</v>
      </c>
      <c r="AF10" s="17">
        <v>1</v>
      </c>
      <c r="AG10" s="17">
        <v>1</v>
      </c>
      <c r="AH10" s="18">
        <f t="shared" si="9"/>
        <v>3</v>
      </c>
      <c r="AI10" s="18">
        <f t="shared" si="10"/>
        <v>4</v>
      </c>
      <c r="AJ10" s="18">
        <f t="shared" si="11"/>
        <v>1</v>
      </c>
      <c r="AK10" s="18">
        <f t="shared" si="12"/>
        <v>1</v>
      </c>
      <c r="AL10" s="18">
        <f t="shared" si="13"/>
        <v>9</v>
      </c>
      <c r="AM10" s="16"/>
      <c r="AN10">
        <v>3.6425217530499793E-2</v>
      </c>
      <c r="AO10">
        <v>9.0036700470163697E-2</v>
      </c>
      <c r="AP10">
        <v>-2.1479646002178798E-5</v>
      </c>
      <c r="AQ10" t="s">
        <v>187</v>
      </c>
      <c r="AR10">
        <v>0.5</v>
      </c>
      <c r="AS10">
        <v>520</v>
      </c>
      <c r="AT10" t="s">
        <v>187</v>
      </c>
      <c r="AU10" s="16">
        <f t="shared" si="14"/>
        <v>0.5</v>
      </c>
      <c r="AV10" s="16">
        <f t="shared" si="43"/>
        <v>-0.5</v>
      </c>
      <c r="AW10" s="16" t="str">
        <f t="shared" si="15"/>
        <v>Under</v>
      </c>
      <c r="AX10">
        <v>0</v>
      </c>
      <c r="AY10">
        <v>0</v>
      </c>
      <c r="AZ10" s="16">
        <f t="shared" si="16"/>
        <v>3</v>
      </c>
      <c r="BA10" s="16">
        <f t="shared" si="17"/>
        <v>1</v>
      </c>
      <c r="BB10" s="16">
        <f t="shared" si="18"/>
        <v>0</v>
      </c>
      <c r="BC10" s="16">
        <f t="shared" si="19"/>
        <v>0</v>
      </c>
      <c r="BD10" s="16">
        <f t="shared" si="20"/>
        <v>4</v>
      </c>
      <c r="BE10" s="16"/>
      <c r="BF10">
        <v>0.3961422061566075</v>
      </c>
      <c r="BG10">
        <v>0.64861683343142995</v>
      </c>
      <c r="BH10">
        <v>0.27401668000000001</v>
      </c>
      <c r="BI10" t="s">
        <v>187</v>
      </c>
      <c r="BJ10">
        <v>0.5</v>
      </c>
      <c r="BK10">
        <v>155</v>
      </c>
      <c r="BL10" t="s">
        <v>187</v>
      </c>
      <c r="BM10" s="16">
        <f t="shared" si="21"/>
        <v>0.5</v>
      </c>
      <c r="BN10" s="16">
        <f t="shared" si="44"/>
        <v>1.5</v>
      </c>
      <c r="BO10" s="16" t="str">
        <f t="shared" si="22"/>
        <v>Over</v>
      </c>
      <c r="BP10">
        <v>2</v>
      </c>
      <c r="BQ10">
        <v>1</v>
      </c>
      <c r="BR10" s="16">
        <f t="shared" si="23"/>
        <v>1</v>
      </c>
      <c r="BS10" s="16">
        <f t="shared" si="24"/>
        <v>5</v>
      </c>
      <c r="BT10" s="16">
        <f t="shared" si="25"/>
        <v>1</v>
      </c>
      <c r="BU10" s="16">
        <f t="shared" si="26"/>
        <v>1</v>
      </c>
      <c r="BV10" s="16">
        <f t="shared" si="27"/>
        <v>8</v>
      </c>
      <c r="BW10" s="16"/>
      <c r="BX10">
        <v>0.177079768815325</v>
      </c>
      <c r="BY10">
        <v>0.78620843561704901</v>
      </c>
      <c r="BZ10">
        <v>-7.1997726000000003E-3</v>
      </c>
      <c r="CA10" t="s">
        <v>187</v>
      </c>
      <c r="CB10">
        <v>0.5</v>
      </c>
      <c r="CC10">
        <v>800</v>
      </c>
      <c r="CD10" t="s">
        <v>187</v>
      </c>
      <c r="CE10" s="16">
        <f t="shared" si="28"/>
        <v>0.5</v>
      </c>
      <c r="CF10" s="16">
        <f t="shared" si="45"/>
        <v>-0.5</v>
      </c>
      <c r="CG10" s="16" t="str">
        <f t="shared" si="29"/>
        <v>Under</v>
      </c>
      <c r="CH10">
        <v>0</v>
      </c>
      <c r="CI10">
        <v>0</v>
      </c>
      <c r="CJ10" s="16"/>
      <c r="CK10" s="16">
        <f t="shared" si="30"/>
        <v>1</v>
      </c>
      <c r="CL10" s="16">
        <f t="shared" si="31"/>
        <v>1</v>
      </c>
      <c r="CM10" s="16">
        <f t="shared" si="32"/>
        <v>1</v>
      </c>
      <c r="CN10" s="16">
        <f t="shared" si="33"/>
        <v>3</v>
      </c>
      <c r="CO10" s="16"/>
      <c r="CP10">
        <v>1.1341891051515349</v>
      </c>
      <c r="CQ10">
        <v>1.42144642247042</v>
      </c>
      <c r="CR10">
        <v>1</v>
      </c>
      <c r="CS10">
        <v>1.5</v>
      </c>
      <c r="CT10" t="s">
        <v>187</v>
      </c>
      <c r="CU10">
        <v>1.5</v>
      </c>
      <c r="CV10">
        <v>1.5</v>
      </c>
      <c r="CW10" s="16">
        <f t="shared" si="34"/>
        <v>1.5</v>
      </c>
      <c r="CX10" s="16">
        <f t="shared" si="46"/>
        <v>-0.5</v>
      </c>
      <c r="CY10" s="16" t="str">
        <f t="shared" si="35"/>
        <v>Under</v>
      </c>
      <c r="CZ10">
        <v>1</v>
      </c>
      <c r="DA10">
        <v>0</v>
      </c>
      <c r="DB10" s="16">
        <f t="shared" si="36"/>
        <v>3</v>
      </c>
      <c r="DC10" s="16">
        <f t="shared" si="37"/>
        <v>1</v>
      </c>
      <c r="DD10" s="16">
        <f t="shared" si="38"/>
        <v>1</v>
      </c>
      <c r="DE10" s="16">
        <f t="shared" si="39"/>
        <v>1</v>
      </c>
      <c r="DF10" s="16">
        <f t="shared" si="40"/>
        <v>6</v>
      </c>
      <c r="DG10" s="16"/>
    </row>
    <row r="11" spans="1:111" x14ac:dyDescent="0.3">
      <c r="A11" t="s">
        <v>196</v>
      </c>
      <c r="B11" t="s">
        <v>53</v>
      </c>
      <c r="C11" t="s">
        <v>197</v>
      </c>
      <c r="D11" s="17">
        <v>0.33700819140502442</v>
      </c>
      <c r="E11" s="17">
        <v>0.443520782396088</v>
      </c>
      <c r="F11" s="17">
        <v>0.17235067000000001</v>
      </c>
      <c r="G11" s="17">
        <v>0.5</v>
      </c>
      <c r="H11" s="17" t="s">
        <v>187</v>
      </c>
      <c r="I11" s="17">
        <v>0.5</v>
      </c>
      <c r="J11" s="17">
        <v>0.5</v>
      </c>
      <c r="K11" s="18">
        <f t="shared" si="0"/>
        <v>0.5</v>
      </c>
      <c r="L11" s="16">
        <f t="shared" si="41"/>
        <v>-0.2</v>
      </c>
      <c r="M11" s="18" t="str">
        <f t="shared" si="1"/>
        <v>Under</v>
      </c>
      <c r="N11" s="17">
        <v>0.3</v>
      </c>
      <c r="O11" s="17">
        <v>0.3</v>
      </c>
      <c r="P11" s="18">
        <f t="shared" si="2"/>
        <v>3</v>
      </c>
      <c r="Q11" s="18">
        <f t="shared" si="3"/>
        <v>3</v>
      </c>
      <c r="R11" s="18">
        <f t="shared" si="4"/>
        <v>1</v>
      </c>
      <c r="S11" s="18">
        <f t="shared" si="5"/>
        <v>1</v>
      </c>
      <c r="T11" s="18">
        <f t="shared" si="6"/>
        <v>8</v>
      </c>
      <c r="U11" s="16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6">
        <f t="shared" si="7"/>
        <v>0.5</v>
      </c>
      <c r="AD11" s="18">
        <f t="shared" si="42"/>
        <v>0.5</v>
      </c>
      <c r="AE11" s="16" t="str">
        <f t="shared" si="8"/>
        <v>Over</v>
      </c>
      <c r="AF11">
        <v>0.6</v>
      </c>
      <c r="AG11">
        <v>0.6</v>
      </c>
      <c r="AH11" s="16">
        <f t="shared" si="9"/>
        <v>2</v>
      </c>
      <c r="AI11" s="16">
        <f t="shared" si="10"/>
        <v>3</v>
      </c>
      <c r="AJ11" s="16">
        <f t="shared" si="11"/>
        <v>1</v>
      </c>
      <c r="AK11" s="16">
        <f t="shared" si="12"/>
        <v>1</v>
      </c>
      <c r="AL11" s="16">
        <f t="shared" si="13"/>
        <v>7</v>
      </c>
      <c r="AM11" s="16"/>
      <c r="AN11">
        <v>6.4868914266648717E-2</v>
      </c>
      <c r="AO11">
        <v>0.165348583495218</v>
      </c>
      <c r="AP11">
        <v>-5.9404940511221301E-5</v>
      </c>
      <c r="AQ11" t="s">
        <v>187</v>
      </c>
      <c r="AR11">
        <v>0.5</v>
      </c>
      <c r="AS11">
        <v>300</v>
      </c>
      <c r="AT11" t="s">
        <v>187</v>
      </c>
      <c r="AU11" s="16">
        <f t="shared" si="14"/>
        <v>0.5</v>
      </c>
      <c r="AV11" s="16">
        <f t="shared" si="43"/>
        <v>-0.4351310857333513</v>
      </c>
      <c r="AW11" s="16" t="str">
        <f t="shared" si="15"/>
        <v>Under</v>
      </c>
      <c r="AX11">
        <v>0.2</v>
      </c>
      <c r="AY11">
        <v>0.2</v>
      </c>
      <c r="AZ11" s="16">
        <f t="shared" si="16"/>
        <v>3</v>
      </c>
      <c r="BA11" s="16">
        <f t="shared" si="17"/>
        <v>1</v>
      </c>
      <c r="BB11" s="16">
        <f t="shared" si="18"/>
        <v>0</v>
      </c>
      <c r="BC11" s="16">
        <f t="shared" si="19"/>
        <v>0</v>
      </c>
      <c r="BD11" s="16">
        <f t="shared" si="20"/>
        <v>4</v>
      </c>
      <c r="BE11" s="16"/>
      <c r="BF11">
        <v>0.31901076791511002</v>
      </c>
      <c r="BG11">
        <v>0.65933044017358899</v>
      </c>
      <c r="BH11">
        <v>-4.7549736000000002E-3</v>
      </c>
      <c r="BI11" t="s">
        <v>187</v>
      </c>
      <c r="BJ11">
        <v>0.5</v>
      </c>
      <c r="BK11">
        <v>135</v>
      </c>
      <c r="BL11" t="s">
        <v>187</v>
      </c>
      <c r="BM11" s="16">
        <f t="shared" si="21"/>
        <v>0.5</v>
      </c>
      <c r="BN11" s="16">
        <f t="shared" si="44"/>
        <v>-0.18098923208488998</v>
      </c>
      <c r="BO11" s="16" t="str">
        <f t="shared" si="22"/>
        <v>Under</v>
      </c>
      <c r="BP11">
        <v>0.5</v>
      </c>
      <c r="BQ11">
        <v>0.4</v>
      </c>
      <c r="BR11" s="16">
        <f t="shared" si="23"/>
        <v>2</v>
      </c>
      <c r="BS11" s="16">
        <f t="shared" si="24"/>
        <v>1</v>
      </c>
      <c r="BT11" s="16">
        <f t="shared" si="25"/>
        <v>1</v>
      </c>
      <c r="BU11" s="16">
        <f t="shared" si="26"/>
        <v>1</v>
      </c>
      <c r="BV11" s="16">
        <f t="shared" si="27"/>
        <v>5</v>
      </c>
      <c r="BW11" s="16"/>
      <c r="BX11">
        <v>0.15519569487931589</v>
      </c>
      <c r="BY11">
        <v>0.79899581589958102</v>
      </c>
      <c r="BZ11">
        <v>1.0019844999999999E-2</v>
      </c>
      <c r="CA11" t="s">
        <v>187</v>
      </c>
      <c r="CB11">
        <v>0.5</v>
      </c>
      <c r="CC11" t="s">
        <v>187</v>
      </c>
      <c r="CD11" t="s">
        <v>187</v>
      </c>
      <c r="CE11" s="16">
        <f t="shared" si="28"/>
        <v>0.5</v>
      </c>
      <c r="CF11" s="16">
        <f t="shared" si="45"/>
        <v>-0.5</v>
      </c>
      <c r="CG11" s="16" t="str">
        <f t="shared" si="29"/>
        <v>Under</v>
      </c>
      <c r="CH11">
        <v>0</v>
      </c>
      <c r="CI11">
        <v>0</v>
      </c>
      <c r="CJ11" s="16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6">
        <f t="shared" si="30"/>
        <v>1</v>
      </c>
      <c r="CL11" s="16">
        <f t="shared" si="31"/>
        <v>1</v>
      </c>
      <c r="CM11" s="16">
        <f t="shared" si="32"/>
        <v>1</v>
      </c>
      <c r="CN11" s="16">
        <f t="shared" si="33"/>
        <v>5</v>
      </c>
      <c r="CO11" s="16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187</v>
      </c>
      <c r="CU11">
        <v>1.5</v>
      </c>
      <c r="CV11">
        <v>1.5</v>
      </c>
      <c r="CW11" s="16">
        <f t="shared" si="34"/>
        <v>1.5</v>
      </c>
      <c r="CX11" s="16">
        <f t="shared" si="46"/>
        <v>-0.55404431358604744</v>
      </c>
      <c r="CY11" s="16" t="str">
        <f t="shared" si="35"/>
        <v>Under</v>
      </c>
      <c r="CZ11">
        <v>1.4</v>
      </c>
      <c r="DA11">
        <v>0.4</v>
      </c>
      <c r="DB11" s="16">
        <f t="shared" si="36"/>
        <v>3</v>
      </c>
      <c r="DC11" s="16">
        <f t="shared" si="37"/>
        <v>1</v>
      </c>
      <c r="DD11" s="16">
        <f t="shared" si="38"/>
        <v>1</v>
      </c>
      <c r="DE11" s="16">
        <f t="shared" si="39"/>
        <v>1</v>
      </c>
      <c r="DF11" s="16">
        <f t="shared" si="40"/>
        <v>6</v>
      </c>
      <c r="DG11" s="16"/>
    </row>
    <row r="12" spans="1:111" x14ac:dyDescent="0.3">
      <c r="A12" t="s">
        <v>198</v>
      </c>
      <c r="B12" t="s">
        <v>53</v>
      </c>
      <c r="C12" t="s">
        <v>197</v>
      </c>
      <c r="D12" s="17">
        <v>0.32913481985040499</v>
      </c>
      <c r="E12" s="17">
        <v>0.443520782396088</v>
      </c>
      <c r="F12" s="17">
        <v>0.22819034999999999</v>
      </c>
      <c r="G12" s="17">
        <v>0.5</v>
      </c>
      <c r="H12" s="17" t="s">
        <v>187</v>
      </c>
      <c r="I12" s="17">
        <v>0.5</v>
      </c>
      <c r="J12" s="17">
        <v>0.5</v>
      </c>
      <c r="K12" s="18">
        <f t="shared" si="0"/>
        <v>0.5</v>
      </c>
      <c r="L12" s="16">
        <f t="shared" si="41"/>
        <v>-0.17086518014959501</v>
      </c>
      <c r="M12" s="18" t="str">
        <f t="shared" si="1"/>
        <v>Under</v>
      </c>
      <c r="N12" s="17">
        <v>0.5</v>
      </c>
      <c r="O12" s="17">
        <v>0.4</v>
      </c>
      <c r="P12" s="18">
        <f t="shared" si="2"/>
        <v>3</v>
      </c>
      <c r="Q12" s="18">
        <f t="shared" si="3"/>
        <v>3</v>
      </c>
      <c r="R12" s="18">
        <f t="shared" si="4"/>
        <v>1</v>
      </c>
      <c r="S12" s="18">
        <f t="shared" si="5"/>
        <v>1</v>
      </c>
      <c r="T12" s="18">
        <f t="shared" si="6"/>
        <v>8</v>
      </c>
      <c r="U12" s="16"/>
      <c r="V12" s="17">
        <v>0.89734827882083512</v>
      </c>
      <c r="W12" s="17">
        <v>1</v>
      </c>
      <c r="X12" s="17">
        <v>0.71250948194918196</v>
      </c>
      <c r="Y12" s="17">
        <v>0.5</v>
      </c>
      <c r="Z12" s="17">
        <v>-290</v>
      </c>
      <c r="AA12" s="17">
        <v>180</v>
      </c>
      <c r="AB12" s="17">
        <v>0.1</v>
      </c>
      <c r="AC12" s="18">
        <f t="shared" si="7"/>
        <v>0.5</v>
      </c>
      <c r="AD12" s="18">
        <f t="shared" si="42"/>
        <v>0.5</v>
      </c>
      <c r="AE12" s="18" t="str">
        <f t="shared" si="8"/>
        <v>Over</v>
      </c>
      <c r="AF12" s="17">
        <v>0.7</v>
      </c>
      <c r="AG12" s="17">
        <v>0.6</v>
      </c>
      <c r="AH12" s="18">
        <f t="shared" si="9"/>
        <v>3</v>
      </c>
      <c r="AI12" s="18">
        <f t="shared" si="10"/>
        <v>3</v>
      </c>
      <c r="AJ12" s="18">
        <f t="shared" si="11"/>
        <v>1</v>
      </c>
      <c r="AK12" s="18">
        <f t="shared" si="12"/>
        <v>1</v>
      </c>
      <c r="AL12" s="18">
        <f t="shared" si="13"/>
        <v>8</v>
      </c>
      <c r="AM12" s="16"/>
      <c r="AN12">
        <v>1.393856283302943E-2</v>
      </c>
      <c r="AO12">
        <v>3.3238472318704401E-2</v>
      </c>
      <c r="AP12">
        <v>-5.9404940511221301E-5</v>
      </c>
      <c r="AQ12" t="s">
        <v>187</v>
      </c>
      <c r="AR12">
        <v>0.5</v>
      </c>
      <c r="AS12">
        <v>300</v>
      </c>
      <c r="AT12" t="s">
        <v>187</v>
      </c>
      <c r="AU12" s="16">
        <f t="shared" si="14"/>
        <v>0.5</v>
      </c>
      <c r="AV12" s="16">
        <f t="shared" si="43"/>
        <v>-0.5</v>
      </c>
      <c r="AW12" s="16" t="str">
        <f t="shared" si="15"/>
        <v>Under</v>
      </c>
      <c r="AX12">
        <v>0</v>
      </c>
      <c r="AY12">
        <v>0</v>
      </c>
      <c r="AZ12" s="16">
        <f t="shared" si="16"/>
        <v>3</v>
      </c>
      <c r="BA12" s="16">
        <f t="shared" si="17"/>
        <v>1</v>
      </c>
      <c r="BB12" s="16">
        <f t="shared" si="18"/>
        <v>0</v>
      </c>
      <c r="BC12" s="16">
        <f t="shared" si="19"/>
        <v>0</v>
      </c>
      <c r="BD12" s="16">
        <f t="shared" si="20"/>
        <v>4</v>
      </c>
      <c r="BE12" s="16"/>
      <c r="BF12">
        <v>0.25645071448260498</v>
      </c>
      <c r="BG12">
        <v>0.64861683343142995</v>
      </c>
      <c r="BH12">
        <v>7.9791730000000005E-2</v>
      </c>
      <c r="BI12" t="s">
        <v>187</v>
      </c>
      <c r="BJ12">
        <v>0.5</v>
      </c>
      <c r="BK12">
        <v>125</v>
      </c>
      <c r="BL12" t="s">
        <v>187</v>
      </c>
      <c r="BM12" s="16">
        <f t="shared" si="21"/>
        <v>0.5</v>
      </c>
      <c r="BN12" s="16">
        <f t="shared" si="44"/>
        <v>-0.4</v>
      </c>
      <c r="BO12" s="16" t="str">
        <f t="shared" si="22"/>
        <v>Under</v>
      </c>
      <c r="BP12">
        <v>0.1</v>
      </c>
      <c r="BQ12">
        <v>0.1</v>
      </c>
      <c r="BR12" s="16">
        <f t="shared" si="23"/>
        <v>2</v>
      </c>
      <c r="BS12" s="16">
        <f t="shared" si="24"/>
        <v>1</v>
      </c>
      <c r="BT12" s="16">
        <f t="shared" si="25"/>
        <v>1</v>
      </c>
      <c r="BU12" s="16">
        <f t="shared" si="26"/>
        <v>1</v>
      </c>
      <c r="BV12" s="16">
        <f t="shared" si="27"/>
        <v>5</v>
      </c>
      <c r="BW12" s="16"/>
      <c r="BX12">
        <v>0.18462398237069641</v>
      </c>
      <c r="BY12">
        <v>0.83069568084404799</v>
      </c>
      <c r="BZ12">
        <v>3.8085873999999999E-2</v>
      </c>
      <c r="CA12" t="s">
        <v>187</v>
      </c>
      <c r="CB12">
        <v>0.5</v>
      </c>
      <c r="CC12" t="s">
        <v>187</v>
      </c>
      <c r="CD12" t="s">
        <v>187</v>
      </c>
      <c r="CE12" s="16">
        <f t="shared" si="28"/>
        <v>0.5</v>
      </c>
      <c r="CF12" s="16">
        <f t="shared" si="45"/>
        <v>-0.5</v>
      </c>
      <c r="CG12" s="16" t="str">
        <f t="shared" si="29"/>
        <v>Under</v>
      </c>
      <c r="CH12">
        <v>0</v>
      </c>
      <c r="CI12">
        <v>0</v>
      </c>
      <c r="CJ12" s="16">
        <f t="shared" si="47"/>
        <v>2</v>
      </c>
      <c r="CK12" s="16">
        <f t="shared" si="30"/>
        <v>1</v>
      </c>
      <c r="CL12" s="16">
        <f t="shared" si="31"/>
        <v>1</v>
      </c>
      <c r="CM12" s="16">
        <f t="shared" si="32"/>
        <v>1</v>
      </c>
      <c r="CN12" s="16">
        <f t="shared" si="33"/>
        <v>5</v>
      </c>
      <c r="CO12" s="16"/>
      <c r="CP12">
        <v>1.075723764357416</v>
      </c>
      <c r="CQ12">
        <v>1.2337372</v>
      </c>
      <c r="CR12">
        <v>0.962808124085203</v>
      </c>
      <c r="CS12">
        <v>1.5</v>
      </c>
      <c r="CT12" t="s">
        <v>187</v>
      </c>
      <c r="CU12">
        <v>1.5</v>
      </c>
      <c r="CV12">
        <v>1.5</v>
      </c>
      <c r="CW12" s="16">
        <f t="shared" si="34"/>
        <v>1.5</v>
      </c>
      <c r="CX12" s="16">
        <f t="shared" si="46"/>
        <v>-0.6</v>
      </c>
      <c r="CY12" s="16" t="str">
        <f t="shared" si="35"/>
        <v>Under</v>
      </c>
      <c r="CZ12">
        <v>0.9</v>
      </c>
      <c r="DA12">
        <v>0.2</v>
      </c>
      <c r="DB12" s="16">
        <f t="shared" si="36"/>
        <v>3</v>
      </c>
      <c r="DC12" s="16">
        <f t="shared" si="37"/>
        <v>1</v>
      </c>
      <c r="DD12" s="16">
        <f t="shared" si="38"/>
        <v>1</v>
      </c>
      <c r="DE12" s="16">
        <f t="shared" si="39"/>
        <v>1</v>
      </c>
      <c r="DF12" s="16">
        <f t="shared" si="40"/>
        <v>6</v>
      </c>
      <c r="DG12" s="16"/>
    </row>
    <row r="13" spans="1:111" x14ac:dyDescent="0.3">
      <c r="A13" t="s">
        <v>199</v>
      </c>
      <c r="B13" t="s">
        <v>53</v>
      </c>
      <c r="C13" t="s">
        <v>197</v>
      </c>
      <c r="D13" s="17">
        <v>7.1704946910153222E-2</v>
      </c>
      <c r="E13" s="17">
        <v>0.25</v>
      </c>
      <c r="F13" s="17">
        <v>-5.9100970093315698E-2</v>
      </c>
      <c r="G13" s="17" t="s">
        <v>187</v>
      </c>
      <c r="H13" s="17" t="s">
        <v>187</v>
      </c>
      <c r="I13" s="17">
        <v>0.5</v>
      </c>
      <c r="J13" s="17" t="s">
        <v>187</v>
      </c>
      <c r="K13" s="18">
        <f t="shared" si="0"/>
        <v>0.5</v>
      </c>
      <c r="L13" s="16">
        <f t="shared" si="41"/>
        <v>-0.42829505308984678</v>
      </c>
      <c r="M13" s="18" t="str">
        <f t="shared" si="1"/>
        <v>Under</v>
      </c>
      <c r="N13" s="17">
        <v>0.5</v>
      </c>
      <c r="O13" s="17">
        <v>0.5</v>
      </c>
      <c r="P13" s="18">
        <f t="shared" si="2"/>
        <v>3</v>
      </c>
      <c r="Q13" s="18">
        <f t="shared" si="3"/>
        <v>4</v>
      </c>
      <c r="R13" s="18">
        <f t="shared" si="4"/>
        <v>1</v>
      </c>
      <c r="S13" s="18">
        <f t="shared" si="5"/>
        <v>1</v>
      </c>
      <c r="T13" s="18">
        <f t="shared" si="6"/>
        <v>9</v>
      </c>
      <c r="U13" s="16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187</v>
      </c>
      <c r="AA13" t="s">
        <v>187</v>
      </c>
      <c r="AB13">
        <v>0</v>
      </c>
      <c r="AC13" s="16">
        <f t="shared" si="7"/>
        <v>0.5</v>
      </c>
      <c r="AD13" s="18">
        <f t="shared" si="42"/>
        <v>-0.5292685362596341</v>
      </c>
      <c r="AE13" s="16" t="str">
        <f t="shared" si="8"/>
        <v>Under</v>
      </c>
      <c r="AF13">
        <v>0</v>
      </c>
      <c r="AG13">
        <v>0</v>
      </c>
      <c r="AH13" s="16">
        <f t="shared" si="9"/>
        <v>3</v>
      </c>
      <c r="AI13" s="16">
        <f t="shared" si="10"/>
        <v>4</v>
      </c>
      <c r="AJ13" s="16">
        <f t="shared" si="11"/>
        <v>1</v>
      </c>
      <c r="AK13" s="16">
        <f t="shared" si="12"/>
        <v>1</v>
      </c>
      <c r="AL13" s="16">
        <f t="shared" si="13"/>
        <v>9</v>
      </c>
      <c r="AM13" s="16"/>
      <c r="AN13">
        <v>-2.4107189863974109E-2</v>
      </c>
      <c r="AO13">
        <v>2.4361948955916399E-2</v>
      </c>
      <c r="AP13">
        <v>-8.0901971342135601E-2</v>
      </c>
      <c r="AQ13" t="s">
        <v>187</v>
      </c>
      <c r="AR13">
        <v>0.5</v>
      </c>
      <c r="AS13" t="s">
        <v>187</v>
      </c>
      <c r="AT13" t="s">
        <v>187</v>
      </c>
      <c r="AU13" s="16">
        <f t="shared" si="14"/>
        <v>0.5</v>
      </c>
      <c r="AV13" s="16">
        <f t="shared" si="43"/>
        <v>-0.52410718986397409</v>
      </c>
      <c r="AW13" s="16" t="str">
        <f t="shared" si="15"/>
        <v>Under</v>
      </c>
      <c r="AX13">
        <v>0</v>
      </c>
      <c r="AY13">
        <v>0</v>
      </c>
      <c r="AZ13" s="16">
        <f t="shared" si="16"/>
        <v>3</v>
      </c>
      <c r="BA13" s="16">
        <f t="shared" si="17"/>
        <v>1</v>
      </c>
      <c r="BB13" s="16">
        <f t="shared" si="18"/>
        <v>0</v>
      </c>
      <c r="BC13" s="16">
        <f t="shared" si="19"/>
        <v>0</v>
      </c>
      <c r="BD13" s="16">
        <f t="shared" si="20"/>
        <v>4</v>
      </c>
      <c r="BE13" s="16"/>
      <c r="BF13">
        <v>-4.4945665178087367E-2</v>
      </c>
      <c r="BG13">
        <v>0.194444444444444</v>
      </c>
      <c r="BH13">
        <v>-0.17917183199244599</v>
      </c>
      <c r="BI13" t="s">
        <v>187</v>
      </c>
      <c r="BJ13">
        <v>0.5</v>
      </c>
      <c r="BK13" t="s">
        <v>187</v>
      </c>
      <c r="BL13" t="s">
        <v>187</v>
      </c>
      <c r="BM13" s="16">
        <f t="shared" si="21"/>
        <v>0.5</v>
      </c>
      <c r="BN13" s="16">
        <f t="shared" si="44"/>
        <v>-0.5449456651780874</v>
      </c>
      <c r="BO13" s="16" t="str">
        <f t="shared" si="22"/>
        <v>Under</v>
      </c>
      <c r="BP13">
        <v>0</v>
      </c>
      <c r="BQ13">
        <v>0</v>
      </c>
      <c r="BR13" s="16">
        <f t="shared" si="23"/>
        <v>3</v>
      </c>
      <c r="BS13" s="16">
        <f t="shared" si="24"/>
        <v>1</v>
      </c>
      <c r="BT13" s="16">
        <f t="shared" si="25"/>
        <v>1</v>
      </c>
      <c r="BU13" s="16">
        <f t="shared" si="26"/>
        <v>1</v>
      </c>
      <c r="BV13" s="16">
        <f t="shared" si="27"/>
        <v>6</v>
      </c>
      <c r="BW13" s="16"/>
      <c r="BX13">
        <v>0.14282701224708561</v>
      </c>
      <c r="BY13">
        <v>0.78620843561704901</v>
      </c>
      <c r="BZ13">
        <v>5.3524096367605096E-3</v>
      </c>
      <c r="CA13" t="s">
        <v>187</v>
      </c>
      <c r="CB13">
        <v>0.5</v>
      </c>
      <c r="CC13" t="s">
        <v>187</v>
      </c>
      <c r="CD13" t="s">
        <v>187</v>
      </c>
      <c r="CE13" s="16">
        <f t="shared" si="28"/>
        <v>0.5</v>
      </c>
      <c r="CF13" s="16">
        <f t="shared" si="45"/>
        <v>-0.5</v>
      </c>
      <c r="CG13" s="16" t="str">
        <f t="shared" si="29"/>
        <v>Under</v>
      </c>
      <c r="CH13">
        <v>0</v>
      </c>
      <c r="CI13">
        <v>0</v>
      </c>
      <c r="CJ13" s="16">
        <f t="shared" si="47"/>
        <v>2</v>
      </c>
      <c r="CK13" s="16">
        <f t="shared" si="30"/>
        <v>1</v>
      </c>
      <c r="CL13" s="16">
        <f t="shared" si="31"/>
        <v>1</v>
      </c>
      <c r="CM13" s="16">
        <f t="shared" si="32"/>
        <v>1</v>
      </c>
      <c r="CN13" s="16">
        <f t="shared" si="33"/>
        <v>5</v>
      </c>
      <c r="CO13" s="16"/>
      <c r="CP13">
        <v>-0.1165874672975398</v>
      </c>
      <c r="CQ13">
        <v>0</v>
      </c>
      <c r="CR13">
        <v>-0.42083161925574197</v>
      </c>
      <c r="CS13" t="s">
        <v>187</v>
      </c>
      <c r="CT13" t="s">
        <v>187</v>
      </c>
      <c r="CU13">
        <v>0.5</v>
      </c>
      <c r="CV13" t="s">
        <v>187</v>
      </c>
      <c r="CW13" s="16">
        <f t="shared" si="34"/>
        <v>0.5</v>
      </c>
      <c r="CX13" s="16">
        <f t="shared" si="46"/>
        <v>-0.61658746729753977</v>
      </c>
      <c r="CY13" s="16" t="str">
        <f t="shared" si="35"/>
        <v>Under</v>
      </c>
      <c r="CZ13">
        <v>0</v>
      </c>
      <c r="DA13">
        <v>0</v>
      </c>
      <c r="DB13" s="16">
        <f t="shared" si="36"/>
        <v>3</v>
      </c>
      <c r="DC13" s="16">
        <f t="shared" si="37"/>
        <v>1</v>
      </c>
      <c r="DD13" s="16">
        <f t="shared" si="38"/>
        <v>1</v>
      </c>
      <c r="DE13" s="16">
        <f t="shared" si="39"/>
        <v>1</v>
      </c>
      <c r="DF13" s="16">
        <f t="shared" si="40"/>
        <v>6</v>
      </c>
      <c r="DG13" s="16"/>
    </row>
    <row r="14" spans="1:111" x14ac:dyDescent="0.3">
      <c r="A14" t="s">
        <v>200</v>
      </c>
      <c r="B14" t="s">
        <v>53</v>
      </c>
      <c r="C14" t="s">
        <v>197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187</v>
      </c>
      <c r="I14">
        <v>0.5</v>
      </c>
      <c r="J14">
        <v>0.5</v>
      </c>
      <c r="K14" s="16">
        <f t="shared" si="0"/>
        <v>0.5</v>
      </c>
      <c r="L14" s="16">
        <f t="shared" si="41"/>
        <v>9.9999999999999978E-2</v>
      </c>
      <c r="M14" s="16" t="str">
        <f t="shared" si="1"/>
        <v>Over</v>
      </c>
      <c r="N14">
        <v>0.6</v>
      </c>
      <c r="O14">
        <v>0.5</v>
      </c>
      <c r="P14" s="16">
        <f t="shared" si="2"/>
        <v>1</v>
      </c>
      <c r="Q14" s="16">
        <f t="shared" si="3"/>
        <v>2</v>
      </c>
      <c r="R14" s="16">
        <f t="shared" si="4"/>
        <v>1</v>
      </c>
      <c r="S14" s="16">
        <f t="shared" si="5"/>
        <v>0</v>
      </c>
      <c r="T14" s="16">
        <f t="shared" si="6"/>
        <v>4</v>
      </c>
      <c r="U14" s="16"/>
      <c r="V14" s="17">
        <v>0.98367566212181545</v>
      </c>
      <c r="W14" s="17">
        <v>1.00011394130244</v>
      </c>
      <c r="X14" s="17">
        <v>0.93265590983390501</v>
      </c>
      <c r="Y14" s="17">
        <v>0.5</v>
      </c>
      <c r="Z14" s="17">
        <v>-280</v>
      </c>
      <c r="AA14" s="17">
        <v>190</v>
      </c>
      <c r="AB14" s="17">
        <v>0.2</v>
      </c>
      <c r="AC14" s="18">
        <f t="shared" si="7"/>
        <v>0.5</v>
      </c>
      <c r="AD14" s="18">
        <f t="shared" si="42"/>
        <v>0.50011394130244002</v>
      </c>
      <c r="AE14" s="18" t="str">
        <f t="shared" si="8"/>
        <v>Over</v>
      </c>
      <c r="AF14" s="17">
        <v>1</v>
      </c>
      <c r="AG14" s="17">
        <v>0.8</v>
      </c>
      <c r="AH14" s="18">
        <f t="shared" si="9"/>
        <v>3</v>
      </c>
      <c r="AI14" s="18">
        <f t="shared" si="10"/>
        <v>4</v>
      </c>
      <c r="AJ14" s="18">
        <f t="shared" si="11"/>
        <v>1</v>
      </c>
      <c r="AK14" s="18">
        <f t="shared" si="12"/>
        <v>1</v>
      </c>
      <c r="AL14" s="18">
        <f t="shared" si="13"/>
        <v>9</v>
      </c>
      <c r="AM14" s="16"/>
      <c r="AN14">
        <v>6.4704253925479849E-2</v>
      </c>
      <c r="AO14">
        <v>0.16834736187104499</v>
      </c>
      <c r="AP14">
        <v>-5.6816936960950801E-5</v>
      </c>
      <c r="AQ14" t="s">
        <v>187</v>
      </c>
      <c r="AR14">
        <v>0.5</v>
      </c>
      <c r="AS14">
        <v>290</v>
      </c>
      <c r="AT14" t="s">
        <v>187</v>
      </c>
      <c r="AU14" s="16">
        <f t="shared" si="14"/>
        <v>0.5</v>
      </c>
      <c r="AV14" s="16">
        <f t="shared" si="43"/>
        <v>-0.43529574607452015</v>
      </c>
      <c r="AW14" s="16" t="str">
        <f t="shared" si="15"/>
        <v>Under</v>
      </c>
      <c r="AX14">
        <v>0.2</v>
      </c>
      <c r="AY14">
        <v>0.2</v>
      </c>
      <c r="AZ14" s="16">
        <f t="shared" si="16"/>
        <v>3</v>
      </c>
      <c r="BA14" s="16">
        <f t="shared" si="17"/>
        <v>1</v>
      </c>
      <c r="BB14" s="16">
        <f t="shared" si="18"/>
        <v>0</v>
      </c>
      <c r="BC14" s="16">
        <f t="shared" si="19"/>
        <v>0</v>
      </c>
      <c r="BD14" s="16">
        <f t="shared" si="20"/>
        <v>4</v>
      </c>
      <c r="BE14" s="16"/>
      <c r="BF14">
        <v>0.46616023716409138</v>
      </c>
      <c r="BG14">
        <v>0.862083873757025</v>
      </c>
      <c r="BH14">
        <v>0.27400583000000001</v>
      </c>
      <c r="BI14" t="s">
        <v>187</v>
      </c>
      <c r="BJ14">
        <v>0.5</v>
      </c>
      <c r="BK14">
        <v>115</v>
      </c>
      <c r="BL14" t="s">
        <v>187</v>
      </c>
      <c r="BM14" s="16">
        <f t="shared" si="21"/>
        <v>0.5</v>
      </c>
      <c r="BN14" s="16">
        <f t="shared" si="44"/>
        <v>0.362083873757025</v>
      </c>
      <c r="BO14" s="16" t="str">
        <f t="shared" si="22"/>
        <v>Over</v>
      </c>
      <c r="BP14">
        <v>0.6</v>
      </c>
      <c r="BQ14">
        <v>0.3</v>
      </c>
      <c r="BR14" s="16">
        <f t="shared" si="23"/>
        <v>1</v>
      </c>
      <c r="BS14" s="16">
        <f t="shared" si="24"/>
        <v>4</v>
      </c>
      <c r="BT14" s="16">
        <f t="shared" si="25"/>
        <v>1</v>
      </c>
      <c r="BU14" s="16">
        <f t="shared" si="26"/>
        <v>0</v>
      </c>
      <c r="BV14" s="16">
        <f t="shared" si="27"/>
        <v>6</v>
      </c>
      <c r="BW14" s="16"/>
      <c r="BX14">
        <v>0.18312127133363379</v>
      </c>
      <c r="BY14">
        <v>0.83069568084404799</v>
      </c>
      <c r="BZ14">
        <v>8.6093679999999992E-3</v>
      </c>
      <c r="CA14" t="s">
        <v>187</v>
      </c>
      <c r="CB14">
        <v>0.5</v>
      </c>
      <c r="CC14" t="s">
        <v>187</v>
      </c>
      <c r="CD14" t="s">
        <v>187</v>
      </c>
      <c r="CE14" s="16">
        <f t="shared" si="28"/>
        <v>0.5</v>
      </c>
      <c r="CF14" s="16">
        <f t="shared" si="45"/>
        <v>-0.5</v>
      </c>
      <c r="CG14" s="16" t="str">
        <f t="shared" si="29"/>
        <v>Under</v>
      </c>
      <c r="CH14">
        <v>0</v>
      </c>
      <c r="CI14">
        <v>0</v>
      </c>
      <c r="CJ14" s="16">
        <f t="shared" si="47"/>
        <v>2</v>
      </c>
      <c r="CK14" s="16">
        <f t="shared" si="30"/>
        <v>1</v>
      </c>
      <c r="CL14" s="16">
        <f t="shared" si="31"/>
        <v>1</v>
      </c>
      <c r="CM14" s="16">
        <f t="shared" si="32"/>
        <v>1</v>
      </c>
      <c r="CN14" s="16">
        <f t="shared" si="33"/>
        <v>5</v>
      </c>
      <c r="CO14" s="16"/>
      <c r="CP14">
        <v>1.840182840948283</v>
      </c>
      <c r="CQ14">
        <v>2</v>
      </c>
      <c r="CR14">
        <v>1.5753890795545999</v>
      </c>
      <c r="CS14">
        <v>1.5</v>
      </c>
      <c r="CT14" t="s">
        <v>187</v>
      </c>
      <c r="CU14">
        <v>1.5</v>
      </c>
      <c r="CV14">
        <v>1.5</v>
      </c>
      <c r="CW14" s="16">
        <f t="shared" si="34"/>
        <v>1.5</v>
      </c>
      <c r="CX14" s="16">
        <f t="shared" si="46"/>
        <v>0.5</v>
      </c>
      <c r="CY14" s="16" t="str">
        <f t="shared" si="35"/>
        <v>Over</v>
      </c>
      <c r="CZ14">
        <v>1.8</v>
      </c>
      <c r="DA14">
        <v>0.4</v>
      </c>
      <c r="DB14" s="16">
        <f t="shared" si="36"/>
        <v>3</v>
      </c>
      <c r="DC14" s="16">
        <f t="shared" si="37"/>
        <v>1</v>
      </c>
      <c r="DD14" s="16">
        <f t="shared" si="38"/>
        <v>1</v>
      </c>
      <c r="DE14" s="16">
        <f t="shared" si="39"/>
        <v>0</v>
      </c>
      <c r="DF14" s="16">
        <f t="shared" si="40"/>
        <v>5</v>
      </c>
      <c r="DG14" s="16"/>
    </row>
    <row r="15" spans="1:111" x14ac:dyDescent="0.3">
      <c r="A15" t="s">
        <v>201</v>
      </c>
      <c r="B15" t="s">
        <v>53</v>
      </c>
      <c r="C15" t="s">
        <v>197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187</v>
      </c>
      <c r="I15">
        <v>0.5</v>
      </c>
      <c r="J15">
        <v>0.5</v>
      </c>
      <c r="K15" s="16">
        <f t="shared" si="0"/>
        <v>0.5</v>
      </c>
      <c r="L15" s="16">
        <f t="shared" si="41"/>
        <v>9.9999999999999978E-2</v>
      </c>
      <c r="M15" s="16" t="str">
        <f t="shared" si="1"/>
        <v>Over</v>
      </c>
      <c r="N15">
        <v>0.6</v>
      </c>
      <c r="O15">
        <v>0.6</v>
      </c>
      <c r="P15" s="16">
        <f t="shared" si="2"/>
        <v>1</v>
      </c>
      <c r="Q15" s="16">
        <f t="shared" si="3"/>
        <v>2</v>
      </c>
      <c r="R15" s="16">
        <f t="shared" si="4"/>
        <v>1</v>
      </c>
      <c r="S15" s="16">
        <f t="shared" si="5"/>
        <v>1</v>
      </c>
      <c r="T15" s="16">
        <f t="shared" si="6"/>
        <v>5</v>
      </c>
      <c r="U15" s="16"/>
      <c r="V15" s="17">
        <v>1.0141347995773879</v>
      </c>
      <c r="W15" s="17">
        <v>1.0462585557101001</v>
      </c>
      <c r="X15" s="17">
        <v>0.99867113374799998</v>
      </c>
      <c r="Y15" s="17">
        <v>0.5</v>
      </c>
      <c r="Z15" s="17">
        <v>-250</v>
      </c>
      <c r="AA15" s="17">
        <v>220</v>
      </c>
      <c r="AB15" s="17">
        <v>0.3</v>
      </c>
      <c r="AC15" s="18">
        <f t="shared" si="7"/>
        <v>0.5</v>
      </c>
      <c r="AD15" s="18">
        <f t="shared" si="42"/>
        <v>0.60000000000000009</v>
      </c>
      <c r="AE15" s="18" t="str">
        <f t="shared" si="8"/>
        <v>Over</v>
      </c>
      <c r="AF15" s="17">
        <v>1.1000000000000001</v>
      </c>
      <c r="AG15" s="17">
        <v>0.7</v>
      </c>
      <c r="AH15" s="18">
        <f t="shared" si="9"/>
        <v>3</v>
      </c>
      <c r="AI15" s="18">
        <f t="shared" si="10"/>
        <v>4</v>
      </c>
      <c r="AJ15" s="18">
        <f t="shared" si="11"/>
        <v>1</v>
      </c>
      <c r="AK15" s="18">
        <f t="shared" si="12"/>
        <v>1</v>
      </c>
      <c r="AL15" s="18">
        <f t="shared" si="13"/>
        <v>9</v>
      </c>
      <c r="AM15" s="16"/>
      <c r="AN15">
        <v>5.644478658353267E-2</v>
      </c>
      <c r="AO15">
        <v>0.14625855571011201</v>
      </c>
      <c r="AP15">
        <v>-1.5327198859687099E-3</v>
      </c>
      <c r="AQ15" t="s">
        <v>187</v>
      </c>
      <c r="AR15">
        <v>0.5</v>
      </c>
      <c r="AS15">
        <v>285</v>
      </c>
      <c r="AT15" t="s">
        <v>187</v>
      </c>
      <c r="AU15" s="16">
        <f t="shared" si="14"/>
        <v>0.5</v>
      </c>
      <c r="AV15" s="16">
        <f t="shared" si="43"/>
        <v>-0.44355521341646731</v>
      </c>
      <c r="AW15" s="16" t="str">
        <f t="shared" si="15"/>
        <v>Under</v>
      </c>
      <c r="AX15">
        <v>0.2</v>
      </c>
      <c r="AY15">
        <v>0.2</v>
      </c>
      <c r="AZ15" s="16">
        <f t="shared" si="16"/>
        <v>3</v>
      </c>
      <c r="BA15" s="16">
        <f t="shared" si="17"/>
        <v>1</v>
      </c>
      <c r="BB15" s="16">
        <f t="shared" si="18"/>
        <v>0</v>
      </c>
      <c r="BC15" s="16">
        <f t="shared" si="19"/>
        <v>0</v>
      </c>
      <c r="BD15" s="16">
        <f t="shared" si="20"/>
        <v>4</v>
      </c>
      <c r="BE15" s="16"/>
      <c r="BF15">
        <v>0.64191402604467984</v>
      </c>
      <c r="BG15">
        <v>1.2807516761247499</v>
      </c>
      <c r="BH15">
        <v>0.22020120000000001</v>
      </c>
      <c r="BI15" t="s">
        <v>187</v>
      </c>
      <c r="BJ15">
        <v>0.5</v>
      </c>
      <c r="BK15">
        <v>115</v>
      </c>
      <c r="BL15" t="s">
        <v>187</v>
      </c>
      <c r="BM15" s="16">
        <f t="shared" si="21"/>
        <v>0.5</v>
      </c>
      <c r="BN15" s="16">
        <f t="shared" si="44"/>
        <v>0.78075167612474994</v>
      </c>
      <c r="BO15" s="16" t="str">
        <f t="shared" si="22"/>
        <v>Over</v>
      </c>
      <c r="BP15">
        <v>0.7</v>
      </c>
      <c r="BQ15">
        <v>0.4</v>
      </c>
      <c r="BR15" s="16">
        <f t="shared" si="23"/>
        <v>2</v>
      </c>
      <c r="BS15" s="16">
        <f t="shared" si="24"/>
        <v>5</v>
      </c>
      <c r="BT15" s="16">
        <f t="shared" si="25"/>
        <v>1</v>
      </c>
      <c r="BU15" s="16">
        <f t="shared" si="26"/>
        <v>0</v>
      </c>
      <c r="BV15" s="16">
        <f t="shared" si="27"/>
        <v>8</v>
      </c>
      <c r="BW15" s="16"/>
      <c r="BX15">
        <v>0.15114847715234739</v>
      </c>
      <c r="BY15">
        <v>0.78620843561704901</v>
      </c>
      <c r="BZ15">
        <v>-1.68654353476544E-3</v>
      </c>
      <c r="CA15" t="s">
        <v>187</v>
      </c>
      <c r="CB15">
        <v>0.5</v>
      </c>
      <c r="CC15" t="s">
        <v>187</v>
      </c>
      <c r="CD15" t="s">
        <v>187</v>
      </c>
      <c r="CE15" s="16">
        <f t="shared" si="28"/>
        <v>0.5</v>
      </c>
      <c r="CF15" s="16">
        <f t="shared" si="45"/>
        <v>-0.5</v>
      </c>
      <c r="CG15" s="16" t="str">
        <f t="shared" si="29"/>
        <v>Under</v>
      </c>
      <c r="CH15">
        <v>0</v>
      </c>
      <c r="CI15">
        <v>0</v>
      </c>
      <c r="CJ15" s="16">
        <f t="shared" si="47"/>
        <v>2</v>
      </c>
      <c r="CK15" s="16">
        <f t="shared" si="30"/>
        <v>1</v>
      </c>
      <c r="CL15" s="16">
        <f t="shared" si="31"/>
        <v>1</v>
      </c>
      <c r="CM15" s="16">
        <f t="shared" si="32"/>
        <v>1</v>
      </c>
      <c r="CN15" s="16">
        <f t="shared" si="33"/>
        <v>5</v>
      </c>
      <c r="CO15" s="16"/>
      <c r="CP15">
        <v>1.9384323973782269</v>
      </c>
      <c r="CQ15">
        <v>2</v>
      </c>
      <c r="CR15">
        <v>1.82827280639358</v>
      </c>
      <c r="CS15">
        <v>1.5</v>
      </c>
      <c r="CT15" t="s">
        <v>187</v>
      </c>
      <c r="CU15">
        <v>1.5</v>
      </c>
      <c r="CV15">
        <v>1.5</v>
      </c>
      <c r="CW15" s="16">
        <f t="shared" si="34"/>
        <v>1.5</v>
      </c>
      <c r="CX15" s="16">
        <f t="shared" si="46"/>
        <v>0.70000000000000018</v>
      </c>
      <c r="CY15" s="16" t="str">
        <f t="shared" si="35"/>
        <v>Over</v>
      </c>
      <c r="CZ15">
        <v>2.2000000000000002</v>
      </c>
      <c r="DA15">
        <v>0.4</v>
      </c>
      <c r="DB15" s="16">
        <f t="shared" si="36"/>
        <v>3</v>
      </c>
      <c r="DC15" s="16">
        <f t="shared" si="37"/>
        <v>2</v>
      </c>
      <c r="DD15" s="16">
        <f t="shared" si="38"/>
        <v>1</v>
      </c>
      <c r="DE15" s="16">
        <f t="shared" si="39"/>
        <v>0</v>
      </c>
      <c r="DF15" s="16">
        <f t="shared" si="40"/>
        <v>6</v>
      </c>
      <c r="DG15" s="16"/>
    </row>
    <row r="16" spans="1:111" x14ac:dyDescent="0.3">
      <c r="A16" t="s">
        <v>202</v>
      </c>
      <c r="B16" t="s">
        <v>53</v>
      </c>
      <c r="C16" t="s">
        <v>197</v>
      </c>
      <c r="D16">
        <v>0.28040678771705041</v>
      </c>
      <c r="E16">
        <v>0.4</v>
      </c>
      <c r="F16">
        <v>0.18117393837267301</v>
      </c>
      <c r="G16">
        <v>0.5</v>
      </c>
      <c r="H16" t="s">
        <v>187</v>
      </c>
      <c r="I16">
        <v>0.5</v>
      </c>
      <c r="J16">
        <v>0.5</v>
      </c>
      <c r="K16" s="16">
        <f t="shared" si="0"/>
        <v>0.5</v>
      </c>
      <c r="L16" s="16">
        <f t="shared" si="41"/>
        <v>0.5</v>
      </c>
      <c r="M16" s="16" t="str">
        <f t="shared" si="1"/>
        <v>Over</v>
      </c>
      <c r="N16">
        <v>1</v>
      </c>
      <c r="O16">
        <v>1</v>
      </c>
      <c r="P16" s="16">
        <f t="shared" si="2"/>
        <v>0</v>
      </c>
      <c r="Q16" s="16">
        <f t="shared" si="3"/>
        <v>4</v>
      </c>
      <c r="R16" s="16">
        <f t="shared" si="4"/>
        <v>1</v>
      </c>
      <c r="S16" s="16">
        <f t="shared" si="5"/>
        <v>1</v>
      </c>
      <c r="T16" s="16">
        <f t="shared" si="6"/>
        <v>6</v>
      </c>
      <c r="V16" s="17">
        <v>1.003096012315593</v>
      </c>
      <c r="W16" s="17">
        <v>1.0155950513482299</v>
      </c>
      <c r="X16" s="17">
        <v>0.99558822491181598</v>
      </c>
      <c r="Y16" s="17">
        <v>0.5</v>
      </c>
      <c r="Z16" s="17">
        <v>-260</v>
      </c>
      <c r="AA16" s="17">
        <v>200</v>
      </c>
      <c r="AB16" s="17">
        <v>0</v>
      </c>
      <c r="AC16" s="18">
        <f t="shared" si="7"/>
        <v>0.5</v>
      </c>
      <c r="AD16" s="18">
        <f t="shared" si="42"/>
        <v>0.51559505134822992</v>
      </c>
      <c r="AE16" s="18" t="str">
        <f t="shared" si="8"/>
        <v>Over</v>
      </c>
      <c r="AF16" s="17">
        <v>1</v>
      </c>
      <c r="AG16" s="17">
        <v>1</v>
      </c>
      <c r="AH16" s="18">
        <f t="shared" si="9"/>
        <v>3</v>
      </c>
      <c r="AI16" s="18">
        <f t="shared" si="10"/>
        <v>4</v>
      </c>
      <c r="AJ16" s="18">
        <f t="shared" si="11"/>
        <v>1</v>
      </c>
      <c r="AK16" s="18">
        <f t="shared" si="12"/>
        <v>1</v>
      </c>
      <c r="AL16" s="18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187</v>
      </c>
      <c r="AR16">
        <v>0.5</v>
      </c>
      <c r="AS16">
        <v>800</v>
      </c>
      <c r="AT16" t="s">
        <v>187</v>
      </c>
      <c r="AU16" s="16">
        <f t="shared" si="14"/>
        <v>0.5</v>
      </c>
      <c r="AV16" s="16">
        <f t="shared" si="43"/>
        <v>-0.5</v>
      </c>
      <c r="AW16" s="16" t="str">
        <f t="shared" si="15"/>
        <v>Under</v>
      </c>
      <c r="AX16">
        <v>0</v>
      </c>
      <c r="AY16">
        <v>0</v>
      </c>
      <c r="AZ16" s="16">
        <f t="shared" si="16"/>
        <v>3</v>
      </c>
      <c r="BA16" s="16">
        <f t="shared" si="17"/>
        <v>1</v>
      </c>
      <c r="BB16" s="16">
        <f t="shared" si="18"/>
        <v>0</v>
      </c>
      <c r="BC16" s="16">
        <f t="shared" si="19"/>
        <v>0</v>
      </c>
      <c r="BD16" s="16">
        <f t="shared" si="20"/>
        <v>4</v>
      </c>
      <c r="BF16">
        <v>0.2296940429118435</v>
      </c>
      <c r="BG16">
        <v>0.65933044017358899</v>
      </c>
      <c r="BH16">
        <v>0.04</v>
      </c>
      <c r="BI16" t="s">
        <v>187</v>
      </c>
      <c r="BJ16">
        <v>0.5</v>
      </c>
      <c r="BK16">
        <v>200</v>
      </c>
      <c r="BL16" t="s">
        <v>187</v>
      </c>
      <c r="BM16" s="16">
        <f t="shared" si="21"/>
        <v>0.5</v>
      </c>
      <c r="BN16" s="16">
        <f t="shared" si="44"/>
        <v>-0.5</v>
      </c>
      <c r="BO16" s="16" t="str">
        <f t="shared" si="22"/>
        <v>Under</v>
      </c>
      <c r="BP16">
        <v>0</v>
      </c>
      <c r="BQ16">
        <v>0</v>
      </c>
      <c r="BR16" s="16">
        <f t="shared" si="23"/>
        <v>2</v>
      </c>
      <c r="BS16" s="16">
        <f t="shared" si="24"/>
        <v>1</v>
      </c>
      <c r="BT16" s="16">
        <f t="shared" si="25"/>
        <v>1</v>
      </c>
      <c r="BU16" s="16">
        <f t="shared" si="26"/>
        <v>1</v>
      </c>
      <c r="BV16" s="16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187</v>
      </c>
      <c r="CB16">
        <v>0.5</v>
      </c>
      <c r="CC16">
        <v>450</v>
      </c>
      <c r="CD16" t="s">
        <v>187</v>
      </c>
      <c r="CE16" s="16">
        <f t="shared" si="28"/>
        <v>0.5</v>
      </c>
      <c r="CF16" s="16">
        <f t="shared" si="45"/>
        <v>-0.5</v>
      </c>
      <c r="CG16" s="16" t="str">
        <f t="shared" si="29"/>
        <v>Under</v>
      </c>
      <c r="CH16">
        <v>0</v>
      </c>
      <c r="CI16">
        <v>0</v>
      </c>
      <c r="CJ16" s="16">
        <f t="shared" si="47"/>
        <v>2</v>
      </c>
      <c r="CK16" s="16">
        <f t="shared" si="30"/>
        <v>1</v>
      </c>
      <c r="CL16" s="16">
        <f t="shared" si="31"/>
        <v>1</v>
      </c>
      <c r="CM16" s="16">
        <f t="shared" si="32"/>
        <v>1</v>
      </c>
      <c r="CN16" s="16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187</v>
      </c>
      <c r="CU16">
        <v>1.5</v>
      </c>
      <c r="CV16">
        <v>1.5</v>
      </c>
      <c r="CW16" s="16">
        <f t="shared" si="34"/>
        <v>1.5</v>
      </c>
      <c r="CX16" s="16">
        <f t="shared" si="46"/>
        <v>-0.5</v>
      </c>
      <c r="CY16" s="16" t="str">
        <f t="shared" si="35"/>
        <v>Under</v>
      </c>
      <c r="CZ16">
        <v>1</v>
      </c>
      <c r="DA16">
        <v>0</v>
      </c>
      <c r="DB16" s="16">
        <f t="shared" si="36"/>
        <v>3</v>
      </c>
      <c r="DC16" s="16">
        <f t="shared" si="37"/>
        <v>1</v>
      </c>
      <c r="DD16" s="16">
        <f t="shared" si="38"/>
        <v>1</v>
      </c>
      <c r="DE16" s="16">
        <f t="shared" si="39"/>
        <v>1</v>
      </c>
      <c r="DF16" s="16">
        <f t="shared" si="40"/>
        <v>6</v>
      </c>
    </row>
    <row r="17" spans="1:111" x14ac:dyDescent="0.3">
      <c r="A17" t="s">
        <v>203</v>
      </c>
      <c r="B17" t="s">
        <v>53</v>
      </c>
      <c r="C17" t="s">
        <v>197</v>
      </c>
      <c r="D17" s="17">
        <v>0.2916804253026915</v>
      </c>
      <c r="E17" s="17">
        <v>0.443520782396088</v>
      </c>
      <c r="F17" s="17">
        <v>0.19781341999999999</v>
      </c>
      <c r="G17" s="17">
        <v>0.5</v>
      </c>
      <c r="H17" s="17" t="s">
        <v>187</v>
      </c>
      <c r="I17" s="17">
        <v>0.5</v>
      </c>
      <c r="J17" s="17" t="s">
        <v>187</v>
      </c>
      <c r="K17" s="18">
        <f t="shared" si="0"/>
        <v>0.5</v>
      </c>
      <c r="L17" s="16">
        <f t="shared" si="41"/>
        <v>-0.3</v>
      </c>
      <c r="M17" s="18" t="str">
        <f t="shared" si="1"/>
        <v>Under</v>
      </c>
      <c r="N17" s="17">
        <v>0.2</v>
      </c>
      <c r="O17" s="17">
        <v>0.2</v>
      </c>
      <c r="P17" s="18">
        <f t="shared" si="2"/>
        <v>3</v>
      </c>
      <c r="Q17" s="18">
        <f t="shared" si="3"/>
        <v>4</v>
      </c>
      <c r="R17" s="18">
        <f t="shared" si="4"/>
        <v>1</v>
      </c>
      <c r="S17" s="18">
        <f t="shared" si="5"/>
        <v>1</v>
      </c>
      <c r="T17" s="18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6">
        <f t="shared" si="7"/>
        <v>0.5</v>
      </c>
      <c r="AD17" s="18">
        <f t="shared" si="42"/>
        <v>0.5</v>
      </c>
      <c r="AE17" s="16" t="str">
        <f t="shared" si="8"/>
        <v>Over</v>
      </c>
      <c r="AF17">
        <v>0.6</v>
      </c>
      <c r="AG17">
        <v>0.4</v>
      </c>
      <c r="AH17" s="16">
        <f t="shared" si="9"/>
        <v>2</v>
      </c>
      <c r="AI17" s="16">
        <f t="shared" si="10"/>
        <v>3</v>
      </c>
      <c r="AJ17" s="16">
        <f t="shared" si="11"/>
        <v>1</v>
      </c>
      <c r="AK17" s="16">
        <f t="shared" si="12"/>
        <v>0</v>
      </c>
      <c r="AL17" s="16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187</v>
      </c>
      <c r="AR17">
        <v>0.5</v>
      </c>
      <c r="AS17">
        <v>630</v>
      </c>
      <c r="AT17" t="s">
        <v>187</v>
      </c>
      <c r="AU17" s="16">
        <f t="shared" si="14"/>
        <v>0.5</v>
      </c>
      <c r="AV17" s="16">
        <f t="shared" si="43"/>
        <v>-0.46290138754997723</v>
      </c>
      <c r="AW17" s="16" t="str">
        <f t="shared" si="15"/>
        <v>Under</v>
      </c>
      <c r="AX17">
        <v>0.1</v>
      </c>
      <c r="AY17">
        <v>0.1</v>
      </c>
      <c r="AZ17" s="16">
        <f t="shared" si="16"/>
        <v>3</v>
      </c>
      <c r="BA17" s="16">
        <f t="shared" si="17"/>
        <v>1</v>
      </c>
      <c r="BB17" s="16">
        <f t="shared" si="18"/>
        <v>0</v>
      </c>
      <c r="BC17" s="16">
        <f t="shared" si="19"/>
        <v>0</v>
      </c>
      <c r="BD17" s="16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187</v>
      </c>
      <c r="BJ17">
        <v>0.5</v>
      </c>
      <c r="BK17">
        <v>185</v>
      </c>
      <c r="BL17" t="s">
        <v>187</v>
      </c>
      <c r="BM17" s="16">
        <f t="shared" si="21"/>
        <v>0.5</v>
      </c>
      <c r="BN17" s="16">
        <f t="shared" si="44"/>
        <v>0.61898926071133009</v>
      </c>
      <c r="BO17" s="16" t="str">
        <f t="shared" si="22"/>
        <v>Over</v>
      </c>
      <c r="BP17">
        <v>0.4</v>
      </c>
      <c r="BQ17">
        <v>0.4</v>
      </c>
      <c r="BR17" s="16">
        <f t="shared" si="23"/>
        <v>1</v>
      </c>
      <c r="BS17" s="16">
        <f t="shared" si="24"/>
        <v>5</v>
      </c>
      <c r="BT17" s="16">
        <f t="shared" si="25"/>
        <v>0</v>
      </c>
      <c r="BU17" s="16">
        <f t="shared" si="26"/>
        <v>0</v>
      </c>
      <c r="BV17" s="16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187</v>
      </c>
      <c r="CB17">
        <v>0.5</v>
      </c>
      <c r="CC17" t="s">
        <v>187</v>
      </c>
      <c r="CD17" t="s">
        <v>187</v>
      </c>
      <c r="CE17" s="16">
        <f t="shared" si="28"/>
        <v>0.5</v>
      </c>
      <c r="CF17" s="16">
        <f t="shared" si="45"/>
        <v>-0.5</v>
      </c>
      <c r="CG17" s="16" t="str">
        <f t="shared" si="29"/>
        <v>Under</v>
      </c>
      <c r="CH17">
        <v>0</v>
      </c>
      <c r="CI17">
        <v>0</v>
      </c>
      <c r="CJ17" s="16">
        <f t="shared" si="47"/>
        <v>2</v>
      </c>
      <c r="CK17" s="16">
        <f t="shared" si="30"/>
        <v>1</v>
      </c>
      <c r="CL17" s="16">
        <f t="shared" si="31"/>
        <v>1</v>
      </c>
      <c r="CM17" s="16">
        <f t="shared" si="32"/>
        <v>1</v>
      </c>
      <c r="CN17" s="16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187</v>
      </c>
      <c r="CU17">
        <v>1.5</v>
      </c>
      <c r="CV17" t="s">
        <v>187</v>
      </c>
      <c r="CW17" s="16">
        <f t="shared" si="34"/>
        <v>1.5</v>
      </c>
      <c r="CX17" s="16">
        <f t="shared" si="46"/>
        <v>-0.67647506685247383</v>
      </c>
      <c r="CY17" s="16" t="str">
        <f t="shared" si="35"/>
        <v>Under</v>
      </c>
      <c r="CZ17">
        <v>0.9</v>
      </c>
      <c r="DA17">
        <v>0.2</v>
      </c>
      <c r="DB17" s="16">
        <f t="shared" si="36"/>
        <v>3</v>
      </c>
      <c r="DC17" s="16">
        <f t="shared" si="37"/>
        <v>1</v>
      </c>
      <c r="DD17" s="16">
        <f t="shared" si="38"/>
        <v>1</v>
      </c>
      <c r="DE17" s="16">
        <f t="shared" si="39"/>
        <v>1</v>
      </c>
      <c r="DF17" s="16">
        <f t="shared" si="40"/>
        <v>6</v>
      </c>
    </row>
    <row r="18" spans="1:111" x14ac:dyDescent="0.3">
      <c r="A18" t="s">
        <v>204</v>
      </c>
      <c r="B18" t="s">
        <v>53</v>
      </c>
      <c r="C18" t="s">
        <v>197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187</v>
      </c>
      <c r="I18">
        <v>0.5</v>
      </c>
      <c r="J18">
        <v>0.5</v>
      </c>
      <c r="K18" s="16">
        <f t="shared" si="0"/>
        <v>0.5</v>
      </c>
      <c r="L18" s="16">
        <f t="shared" si="41"/>
        <v>0.22132657761400198</v>
      </c>
      <c r="M18" s="16" t="str">
        <f t="shared" si="1"/>
        <v>Over</v>
      </c>
      <c r="N18">
        <v>0.5</v>
      </c>
      <c r="O18">
        <v>0.3</v>
      </c>
      <c r="P18" s="16">
        <f t="shared" si="2"/>
        <v>1</v>
      </c>
      <c r="Q18" s="16">
        <f t="shared" si="3"/>
        <v>3</v>
      </c>
      <c r="R18" s="16">
        <f t="shared" si="4"/>
        <v>0</v>
      </c>
      <c r="S18" s="16">
        <f t="shared" si="5"/>
        <v>0</v>
      </c>
      <c r="T18" s="16">
        <f t="shared" si="6"/>
        <v>4</v>
      </c>
      <c r="V18" s="17">
        <v>1.032728155556397</v>
      </c>
      <c r="W18" s="17">
        <v>1.0938229795926599</v>
      </c>
      <c r="X18" s="17">
        <v>0.99807404320313997</v>
      </c>
      <c r="Y18" s="17">
        <v>0.5</v>
      </c>
      <c r="Z18" s="17">
        <v>-350</v>
      </c>
      <c r="AA18" s="17">
        <v>150</v>
      </c>
      <c r="AB18" s="17">
        <v>0.4</v>
      </c>
      <c r="AC18" s="18">
        <f t="shared" si="7"/>
        <v>0.5</v>
      </c>
      <c r="AD18" s="18">
        <f t="shared" si="42"/>
        <v>0.60000000000000009</v>
      </c>
      <c r="AE18" s="18" t="str">
        <f t="shared" si="8"/>
        <v>Over</v>
      </c>
      <c r="AF18" s="17">
        <v>1.1000000000000001</v>
      </c>
      <c r="AG18" s="17">
        <v>0.7</v>
      </c>
      <c r="AH18" s="18">
        <f t="shared" si="9"/>
        <v>3</v>
      </c>
      <c r="AI18" s="18">
        <f t="shared" si="10"/>
        <v>4</v>
      </c>
      <c r="AJ18" s="18">
        <f t="shared" si="11"/>
        <v>1</v>
      </c>
      <c r="AK18" s="18">
        <f t="shared" si="12"/>
        <v>1</v>
      </c>
      <c r="AL18" s="18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187</v>
      </c>
      <c r="AR18">
        <v>0.5</v>
      </c>
      <c r="AS18">
        <v>400</v>
      </c>
      <c r="AT18" t="s">
        <v>187</v>
      </c>
      <c r="AU18" s="16">
        <f t="shared" si="14"/>
        <v>0.5</v>
      </c>
      <c r="AV18" s="16">
        <f t="shared" si="43"/>
        <v>-0.46322826616143903</v>
      </c>
      <c r="AW18" s="16" t="str">
        <f t="shared" si="15"/>
        <v>Under</v>
      </c>
      <c r="AX18">
        <v>0.1</v>
      </c>
      <c r="AY18">
        <v>0.1</v>
      </c>
      <c r="AZ18" s="16">
        <f t="shared" si="16"/>
        <v>3</v>
      </c>
      <c r="BA18" s="16">
        <f t="shared" si="17"/>
        <v>1</v>
      </c>
      <c r="BB18" s="16">
        <f t="shared" si="18"/>
        <v>0</v>
      </c>
      <c r="BC18" s="16">
        <f t="shared" si="19"/>
        <v>0</v>
      </c>
      <c r="BD18" s="16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187</v>
      </c>
      <c r="BJ18">
        <v>0.5</v>
      </c>
      <c r="BK18">
        <v>145</v>
      </c>
      <c r="BL18" t="s">
        <v>187</v>
      </c>
      <c r="BM18" s="16">
        <f t="shared" si="21"/>
        <v>0.5</v>
      </c>
      <c r="BN18" s="16">
        <f t="shared" si="44"/>
        <v>0.362083873757025</v>
      </c>
      <c r="BO18" s="16" t="str">
        <f t="shared" si="22"/>
        <v>Over</v>
      </c>
      <c r="BP18">
        <v>0.6</v>
      </c>
      <c r="BQ18">
        <v>0.3</v>
      </c>
      <c r="BR18" s="16">
        <f t="shared" si="23"/>
        <v>1</v>
      </c>
      <c r="BS18" s="16">
        <f t="shared" si="24"/>
        <v>4</v>
      </c>
      <c r="BT18" s="16">
        <f t="shared" si="25"/>
        <v>1</v>
      </c>
      <c r="BU18" s="16">
        <f t="shared" si="26"/>
        <v>0</v>
      </c>
      <c r="BV18" s="16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187</v>
      </c>
      <c r="CB18">
        <v>0.5</v>
      </c>
      <c r="CC18">
        <v>580</v>
      </c>
      <c r="CD18" t="s">
        <v>187</v>
      </c>
      <c r="CE18" s="16">
        <f t="shared" si="28"/>
        <v>0.5</v>
      </c>
      <c r="CF18" s="16">
        <f t="shared" si="45"/>
        <v>-0.4</v>
      </c>
      <c r="CG18" s="16" t="str">
        <f t="shared" si="29"/>
        <v>Under</v>
      </c>
      <c r="CH18">
        <v>0.1</v>
      </c>
      <c r="CI18">
        <v>0.1</v>
      </c>
      <c r="CJ18" s="16">
        <f t="shared" si="47"/>
        <v>2</v>
      </c>
      <c r="CK18" s="16">
        <f t="shared" si="30"/>
        <v>1</v>
      </c>
      <c r="CL18" s="16">
        <f t="shared" si="31"/>
        <v>1</v>
      </c>
      <c r="CM18" s="16">
        <f t="shared" si="32"/>
        <v>1</v>
      </c>
      <c r="CN18" s="16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187</v>
      </c>
      <c r="CU18">
        <v>1.5</v>
      </c>
      <c r="CV18">
        <v>1.5</v>
      </c>
      <c r="CW18" s="16">
        <f t="shared" si="34"/>
        <v>1.5</v>
      </c>
      <c r="CX18" s="16">
        <f t="shared" si="46"/>
        <v>0.5</v>
      </c>
      <c r="CY18" s="16" t="str">
        <f t="shared" si="35"/>
        <v>Over</v>
      </c>
      <c r="CZ18">
        <v>1.8</v>
      </c>
      <c r="DA18">
        <v>0.4</v>
      </c>
      <c r="DB18" s="16">
        <f t="shared" si="36"/>
        <v>3</v>
      </c>
      <c r="DC18" s="16">
        <f t="shared" si="37"/>
        <v>1</v>
      </c>
      <c r="DD18" s="16">
        <f t="shared" si="38"/>
        <v>1</v>
      </c>
      <c r="DE18" s="16">
        <f t="shared" si="39"/>
        <v>0</v>
      </c>
      <c r="DF18" s="16">
        <f t="shared" si="40"/>
        <v>5</v>
      </c>
    </row>
    <row r="19" spans="1:111" x14ac:dyDescent="0.3">
      <c r="A19" t="s">
        <v>205</v>
      </c>
      <c r="B19" t="s">
        <v>53</v>
      </c>
      <c r="C19" t="s">
        <v>197</v>
      </c>
      <c r="D19" s="17">
        <v>0.30517889668417791</v>
      </c>
      <c r="E19" s="17">
        <v>0.41985223257308002</v>
      </c>
      <c r="F19" s="17">
        <v>0.14609179999999999</v>
      </c>
      <c r="G19" s="17">
        <v>0.5</v>
      </c>
      <c r="H19" s="17" t="s">
        <v>187</v>
      </c>
      <c r="I19" s="17">
        <v>0.5</v>
      </c>
      <c r="J19" s="17">
        <v>0.5</v>
      </c>
      <c r="K19" s="18">
        <f t="shared" si="0"/>
        <v>0.5</v>
      </c>
      <c r="L19" s="16">
        <f t="shared" si="41"/>
        <v>-0.2</v>
      </c>
      <c r="M19" s="18" t="str">
        <f t="shared" si="1"/>
        <v>Under</v>
      </c>
      <c r="N19" s="17">
        <v>0.3</v>
      </c>
      <c r="O19" s="17">
        <v>0.3</v>
      </c>
      <c r="P19" s="18">
        <f t="shared" si="2"/>
        <v>3</v>
      </c>
      <c r="Q19" s="18">
        <f t="shared" si="3"/>
        <v>3</v>
      </c>
      <c r="R19" s="18">
        <f t="shared" si="4"/>
        <v>1</v>
      </c>
      <c r="S19" s="18">
        <f t="shared" si="5"/>
        <v>1</v>
      </c>
      <c r="T19" s="18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6">
        <f t="shared" si="7"/>
        <v>0.5</v>
      </c>
      <c r="AD19" s="18">
        <f t="shared" si="42"/>
        <v>0.5</v>
      </c>
      <c r="AE19" s="16" t="str">
        <f t="shared" si="8"/>
        <v>Over</v>
      </c>
      <c r="AF19">
        <v>0.7</v>
      </c>
      <c r="AG19">
        <v>0.3</v>
      </c>
      <c r="AH19" s="16">
        <f t="shared" si="9"/>
        <v>3</v>
      </c>
      <c r="AI19" s="16">
        <f t="shared" si="10"/>
        <v>3</v>
      </c>
      <c r="AJ19" s="16">
        <f t="shared" si="11"/>
        <v>1</v>
      </c>
      <c r="AK19" s="16">
        <f t="shared" si="12"/>
        <v>0</v>
      </c>
      <c r="AL19" s="16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187</v>
      </c>
      <c r="AR19">
        <v>0.5</v>
      </c>
      <c r="AS19">
        <v>360</v>
      </c>
      <c r="AT19" t="s">
        <v>187</v>
      </c>
      <c r="AU19" s="16">
        <f t="shared" si="14"/>
        <v>0.5</v>
      </c>
      <c r="AV19" s="16">
        <f t="shared" si="43"/>
        <v>-0.5</v>
      </c>
      <c r="AW19" s="16" t="str">
        <f t="shared" si="15"/>
        <v>Under</v>
      </c>
      <c r="AX19">
        <v>0</v>
      </c>
      <c r="AY19">
        <v>0</v>
      </c>
      <c r="AZ19" s="16">
        <f t="shared" si="16"/>
        <v>3</v>
      </c>
      <c r="BA19" s="16">
        <f t="shared" si="17"/>
        <v>1</v>
      </c>
      <c r="BB19" s="16">
        <f t="shared" si="18"/>
        <v>0</v>
      </c>
      <c r="BC19" s="16">
        <f t="shared" si="19"/>
        <v>0</v>
      </c>
      <c r="BD19" s="16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187</v>
      </c>
      <c r="BJ19">
        <v>0.5</v>
      </c>
      <c r="BK19">
        <v>130</v>
      </c>
      <c r="BL19" t="s">
        <v>187</v>
      </c>
      <c r="BM19" s="16">
        <f t="shared" si="21"/>
        <v>0.5</v>
      </c>
      <c r="BN19" s="16">
        <f t="shared" si="44"/>
        <v>0.66280928337676004</v>
      </c>
      <c r="BO19" s="16" t="str">
        <f t="shared" si="22"/>
        <v>Over</v>
      </c>
      <c r="BP19">
        <v>0.5</v>
      </c>
      <c r="BQ19">
        <v>0.3</v>
      </c>
      <c r="BR19" s="16">
        <f t="shared" si="23"/>
        <v>2</v>
      </c>
      <c r="BS19" s="16">
        <f t="shared" si="24"/>
        <v>5</v>
      </c>
      <c r="BT19" s="16">
        <f t="shared" si="25"/>
        <v>0</v>
      </c>
      <c r="BU19" s="16">
        <f t="shared" si="26"/>
        <v>0</v>
      </c>
      <c r="BV19" s="16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187</v>
      </c>
      <c r="CB19">
        <v>0.5</v>
      </c>
      <c r="CC19" t="s">
        <v>187</v>
      </c>
      <c r="CD19" t="s">
        <v>187</v>
      </c>
      <c r="CE19" s="16">
        <f t="shared" si="28"/>
        <v>0.5</v>
      </c>
      <c r="CF19" s="16">
        <f t="shared" si="45"/>
        <v>-0.5</v>
      </c>
      <c r="CG19" s="16" t="str">
        <f t="shared" si="29"/>
        <v>Under</v>
      </c>
      <c r="CH19">
        <v>0</v>
      </c>
      <c r="CI19">
        <v>0</v>
      </c>
      <c r="CJ19" s="16">
        <f t="shared" si="47"/>
        <v>2</v>
      </c>
      <c r="CK19" s="16">
        <f t="shared" si="30"/>
        <v>1</v>
      </c>
      <c r="CL19" s="16">
        <f t="shared" si="31"/>
        <v>1</v>
      </c>
      <c r="CM19" s="16">
        <f t="shared" si="32"/>
        <v>1</v>
      </c>
      <c r="CN19" s="16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187</v>
      </c>
      <c r="CU19">
        <v>1.5</v>
      </c>
      <c r="CV19">
        <v>1.5</v>
      </c>
      <c r="CW19" s="16">
        <f t="shared" si="34"/>
        <v>1.5</v>
      </c>
      <c r="CX19" s="16">
        <f t="shared" si="46"/>
        <v>-0.5</v>
      </c>
      <c r="CY19" s="16" t="str">
        <f t="shared" si="35"/>
        <v>Under</v>
      </c>
      <c r="CZ19">
        <v>1</v>
      </c>
      <c r="DA19">
        <v>0.3</v>
      </c>
      <c r="DB19" s="16">
        <f t="shared" si="36"/>
        <v>1</v>
      </c>
      <c r="DC19" s="16">
        <f t="shared" si="37"/>
        <v>1</v>
      </c>
      <c r="DD19" s="16">
        <f t="shared" si="38"/>
        <v>1</v>
      </c>
      <c r="DE19" s="16">
        <f t="shared" si="39"/>
        <v>1</v>
      </c>
      <c r="DF19" s="16">
        <f t="shared" si="40"/>
        <v>4</v>
      </c>
    </row>
    <row r="20" spans="1:111" x14ac:dyDescent="0.3">
      <c r="A20" t="s">
        <v>206</v>
      </c>
      <c r="B20" t="s">
        <v>41</v>
      </c>
      <c r="C20" t="s">
        <v>207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6">
        <f t="shared" si="0"/>
        <v>0.5</v>
      </c>
      <c r="L20" s="16">
        <f t="shared" si="41"/>
        <v>0.15968560087953698</v>
      </c>
      <c r="M20" s="16" t="str">
        <f t="shared" si="1"/>
        <v>Over</v>
      </c>
      <c r="N20">
        <v>0.6</v>
      </c>
      <c r="O20">
        <v>0.5</v>
      </c>
      <c r="P20" s="16">
        <f t="shared" si="2"/>
        <v>2</v>
      </c>
      <c r="Q20" s="16">
        <f t="shared" si="3"/>
        <v>3</v>
      </c>
      <c r="R20" s="16">
        <f t="shared" si="4"/>
        <v>1</v>
      </c>
      <c r="S20" s="16">
        <f t="shared" si="5"/>
        <v>0</v>
      </c>
      <c r="T20" s="16">
        <f t="shared" si="6"/>
        <v>6</v>
      </c>
      <c r="U20" s="16"/>
      <c r="V20" s="17">
        <v>1.1185040484607309</v>
      </c>
      <c r="W20" s="17">
        <v>1.3330474454227299</v>
      </c>
      <c r="X20" s="17">
        <v>0.99996795192668897</v>
      </c>
      <c r="Y20" s="17">
        <v>0.5</v>
      </c>
      <c r="Z20" s="17" t="s">
        <v>187</v>
      </c>
      <c r="AA20" s="17" t="s">
        <v>187</v>
      </c>
      <c r="AB20" s="17">
        <v>0.3</v>
      </c>
      <c r="AC20" s="18">
        <f t="shared" si="7"/>
        <v>0.5</v>
      </c>
      <c r="AD20" s="18">
        <f t="shared" si="42"/>
        <v>0.8330474454227299</v>
      </c>
      <c r="AE20" s="18" t="str">
        <f t="shared" si="8"/>
        <v>Over</v>
      </c>
      <c r="AF20" s="17">
        <v>1.3</v>
      </c>
      <c r="AG20" s="17">
        <v>0.9</v>
      </c>
      <c r="AH20" s="18">
        <f t="shared" si="9"/>
        <v>3</v>
      </c>
      <c r="AI20" s="18">
        <f t="shared" si="10"/>
        <v>5</v>
      </c>
      <c r="AJ20" s="18">
        <f t="shared" si="11"/>
        <v>1</v>
      </c>
      <c r="AK20" s="18">
        <f t="shared" si="12"/>
        <v>1</v>
      </c>
      <c r="AL20" s="18">
        <f t="shared" si="13"/>
        <v>10</v>
      </c>
      <c r="AM20" s="16"/>
      <c r="AN20">
        <v>6.1838081265682202E-2</v>
      </c>
      <c r="AO20">
        <v>0.21294346678421999</v>
      </c>
      <c r="AP20">
        <v>-1.1636565239200301E-5</v>
      </c>
      <c r="AQ20" t="s">
        <v>187</v>
      </c>
      <c r="AR20">
        <v>0.5</v>
      </c>
      <c r="AS20" t="s">
        <v>187</v>
      </c>
      <c r="AT20" t="s">
        <v>187</v>
      </c>
      <c r="AU20" s="16">
        <f t="shared" si="14"/>
        <v>0.5</v>
      </c>
      <c r="AV20" s="16">
        <f t="shared" si="43"/>
        <v>-0.43816191873431781</v>
      </c>
      <c r="AW20" s="16" t="str">
        <f t="shared" si="15"/>
        <v>Under</v>
      </c>
      <c r="AX20">
        <v>0.1</v>
      </c>
      <c r="AY20">
        <v>0.1</v>
      </c>
      <c r="AZ20" s="16">
        <f t="shared" si="16"/>
        <v>3</v>
      </c>
      <c r="BA20" s="16">
        <f t="shared" si="17"/>
        <v>1</v>
      </c>
      <c r="BB20" s="16">
        <f t="shared" si="18"/>
        <v>0</v>
      </c>
      <c r="BC20" s="16">
        <f t="shared" si="19"/>
        <v>0</v>
      </c>
      <c r="BD20" s="16">
        <f t="shared" si="20"/>
        <v>4</v>
      </c>
      <c r="BE20" s="16"/>
      <c r="BF20">
        <v>0.65097311805951052</v>
      </c>
      <c r="BG20">
        <v>1.1676379978417699</v>
      </c>
      <c r="BH20">
        <v>0.33557369999999997</v>
      </c>
      <c r="BI20" t="s">
        <v>187</v>
      </c>
      <c r="BJ20">
        <v>0.5</v>
      </c>
      <c r="BK20" t="s">
        <v>187</v>
      </c>
      <c r="BL20" t="s">
        <v>187</v>
      </c>
      <c r="BM20" s="16">
        <f t="shared" si="21"/>
        <v>0.5</v>
      </c>
      <c r="BN20" s="16">
        <f t="shared" si="44"/>
        <v>0.66763799784176991</v>
      </c>
      <c r="BO20" s="16" t="str">
        <f t="shared" si="22"/>
        <v>Over</v>
      </c>
      <c r="BP20">
        <v>0.7</v>
      </c>
      <c r="BQ20">
        <v>0.4</v>
      </c>
      <c r="BR20" s="16">
        <f t="shared" si="23"/>
        <v>2</v>
      </c>
      <c r="BS20" s="16">
        <f t="shared" si="24"/>
        <v>5</v>
      </c>
      <c r="BT20" s="16">
        <f t="shared" si="25"/>
        <v>1</v>
      </c>
      <c r="BU20" s="16">
        <f t="shared" si="26"/>
        <v>0</v>
      </c>
      <c r="BV20" s="16">
        <f t="shared" si="27"/>
        <v>8</v>
      </c>
      <c r="BW20" s="16"/>
      <c r="BX20">
        <v>0.20070234384240429</v>
      </c>
      <c r="BY20">
        <v>0.79899581589958102</v>
      </c>
      <c r="BZ20">
        <v>0.03</v>
      </c>
      <c r="CA20" t="s">
        <v>187</v>
      </c>
      <c r="CB20">
        <v>0.5</v>
      </c>
      <c r="CC20" t="s">
        <v>187</v>
      </c>
      <c r="CD20" t="s">
        <v>187</v>
      </c>
      <c r="CE20" s="16">
        <f t="shared" si="28"/>
        <v>0.5</v>
      </c>
      <c r="CF20" s="16">
        <f t="shared" si="45"/>
        <v>-0.5</v>
      </c>
      <c r="CG20" s="16" t="str">
        <f t="shared" si="29"/>
        <v>Under</v>
      </c>
      <c r="CH20">
        <v>0</v>
      </c>
      <c r="CI20">
        <v>0</v>
      </c>
      <c r="CJ20" s="16">
        <f t="shared" si="47"/>
        <v>2</v>
      </c>
      <c r="CK20" s="16">
        <f t="shared" si="30"/>
        <v>1</v>
      </c>
      <c r="CL20" s="16">
        <f t="shared" si="31"/>
        <v>1</v>
      </c>
      <c r="CM20" s="16">
        <f t="shared" si="32"/>
        <v>1</v>
      </c>
      <c r="CN20" s="16">
        <f t="shared" si="33"/>
        <v>5</v>
      </c>
      <c r="CO20" s="16"/>
      <c r="CP20">
        <v>1.931476356115142</v>
      </c>
      <c r="CQ20">
        <v>2</v>
      </c>
      <c r="CR20">
        <v>1.83156173344235</v>
      </c>
      <c r="CS20">
        <v>1.5</v>
      </c>
      <c r="CT20" t="s">
        <v>187</v>
      </c>
      <c r="CU20">
        <v>1.5</v>
      </c>
      <c r="CV20">
        <v>1.5</v>
      </c>
      <c r="CW20" s="16">
        <f t="shared" si="34"/>
        <v>1.5</v>
      </c>
      <c r="CX20" s="16">
        <f t="shared" si="46"/>
        <v>0.5</v>
      </c>
      <c r="CY20" s="16" t="str">
        <f t="shared" si="35"/>
        <v>Over</v>
      </c>
      <c r="CZ20">
        <v>1.7</v>
      </c>
      <c r="DA20">
        <v>0.4</v>
      </c>
      <c r="DB20" s="16">
        <f t="shared" si="36"/>
        <v>3</v>
      </c>
      <c r="DC20" s="16">
        <f t="shared" si="37"/>
        <v>1</v>
      </c>
      <c r="DD20" s="16">
        <f t="shared" si="38"/>
        <v>1</v>
      </c>
      <c r="DE20" s="16">
        <f t="shared" si="39"/>
        <v>0</v>
      </c>
      <c r="DF20" s="16">
        <f t="shared" si="40"/>
        <v>5</v>
      </c>
      <c r="DG20" s="16"/>
    </row>
    <row r="21" spans="1:111" x14ac:dyDescent="0.3">
      <c r="A21" t="s">
        <v>208</v>
      </c>
      <c r="B21" t="s">
        <v>41</v>
      </c>
      <c r="C21" t="s">
        <v>207</v>
      </c>
      <c r="D21" s="17">
        <v>0.69543166470019713</v>
      </c>
      <c r="E21" s="17">
        <v>0.82025737936041399</v>
      </c>
      <c r="F21" s="17">
        <v>0.53335183316956003</v>
      </c>
      <c r="G21" s="17">
        <v>0.5</v>
      </c>
      <c r="H21" s="17">
        <v>0.5</v>
      </c>
      <c r="I21" s="17">
        <v>0.5</v>
      </c>
      <c r="J21" s="17">
        <v>0.5</v>
      </c>
      <c r="K21" s="18">
        <f t="shared" si="0"/>
        <v>0.5</v>
      </c>
      <c r="L21" s="16">
        <f t="shared" si="41"/>
        <v>0.32025737936041399</v>
      </c>
      <c r="M21" s="18" t="str">
        <f t="shared" si="1"/>
        <v>Over</v>
      </c>
      <c r="N21" s="17">
        <v>0.8</v>
      </c>
      <c r="O21" s="17">
        <v>0.6</v>
      </c>
      <c r="P21" s="18">
        <f t="shared" si="2"/>
        <v>3</v>
      </c>
      <c r="Q21" s="18">
        <f t="shared" si="3"/>
        <v>4</v>
      </c>
      <c r="R21" s="18">
        <f t="shared" si="4"/>
        <v>1</v>
      </c>
      <c r="S21" s="18">
        <f t="shared" si="5"/>
        <v>1</v>
      </c>
      <c r="T21" s="18">
        <f t="shared" si="6"/>
        <v>9</v>
      </c>
      <c r="V21" s="17">
        <v>1.063001787876916</v>
      </c>
      <c r="W21" s="17">
        <v>1.18625507996775</v>
      </c>
      <c r="X21" s="17">
        <v>1</v>
      </c>
      <c r="Y21" s="17">
        <v>0.5</v>
      </c>
      <c r="Z21" s="17" t="s">
        <v>187</v>
      </c>
      <c r="AA21" s="17" t="s">
        <v>187</v>
      </c>
      <c r="AB21" s="17">
        <v>0.3</v>
      </c>
      <c r="AC21" s="18">
        <f t="shared" si="7"/>
        <v>0.5</v>
      </c>
      <c r="AD21" s="18">
        <f t="shared" si="42"/>
        <v>0.7</v>
      </c>
      <c r="AE21" s="18" t="str">
        <f t="shared" si="8"/>
        <v>Over</v>
      </c>
      <c r="AF21" s="17">
        <v>1.2</v>
      </c>
      <c r="AG21" s="17">
        <v>0.9</v>
      </c>
      <c r="AH21" s="18">
        <f t="shared" si="9"/>
        <v>3</v>
      </c>
      <c r="AI21" s="18">
        <f t="shared" si="10"/>
        <v>4</v>
      </c>
      <c r="AJ21" s="18">
        <f t="shared" si="11"/>
        <v>1</v>
      </c>
      <c r="AK21" s="18">
        <f t="shared" si="12"/>
        <v>1</v>
      </c>
      <c r="AL21" s="18">
        <f t="shared" si="13"/>
        <v>9</v>
      </c>
      <c r="AN21">
        <v>0.22050688746314731</v>
      </c>
      <c r="AO21">
        <v>0.49498550707319799</v>
      </c>
      <c r="AP21">
        <v>0</v>
      </c>
      <c r="AQ21" t="s">
        <v>187</v>
      </c>
      <c r="AR21">
        <v>0.5</v>
      </c>
      <c r="AS21" t="s">
        <v>187</v>
      </c>
      <c r="AT21" t="s">
        <v>187</v>
      </c>
      <c r="AU21" s="16">
        <f t="shared" si="14"/>
        <v>0.5</v>
      </c>
      <c r="AV21" s="16">
        <f t="shared" si="43"/>
        <v>-0.27949311253685272</v>
      </c>
      <c r="AW21" s="16" t="str">
        <f t="shared" si="15"/>
        <v>Under</v>
      </c>
      <c r="AX21">
        <v>0.4</v>
      </c>
      <c r="AY21">
        <v>0.4</v>
      </c>
      <c r="AZ21" s="16">
        <f t="shared" si="16"/>
        <v>3</v>
      </c>
      <c r="BA21" s="16">
        <f t="shared" si="17"/>
        <v>1</v>
      </c>
      <c r="BB21" s="16">
        <f t="shared" si="18"/>
        <v>0</v>
      </c>
      <c r="BC21" s="16">
        <f t="shared" si="19"/>
        <v>0</v>
      </c>
      <c r="BD21" s="16">
        <f t="shared" si="20"/>
        <v>4</v>
      </c>
      <c r="BF21" s="17">
        <v>0.65379798299937375</v>
      </c>
      <c r="BG21" s="17">
        <v>1.0436137071650999</v>
      </c>
      <c r="BH21" s="17">
        <v>0.21732649000000001</v>
      </c>
      <c r="BI21" s="17" t="s">
        <v>187</v>
      </c>
      <c r="BJ21" s="17">
        <v>0.5</v>
      </c>
      <c r="BK21" s="17" t="s">
        <v>187</v>
      </c>
      <c r="BL21" s="17" t="s">
        <v>187</v>
      </c>
      <c r="BM21" s="18">
        <f t="shared" si="21"/>
        <v>0.5</v>
      </c>
      <c r="BN21" s="16">
        <f t="shared" si="44"/>
        <v>0.54361370716509994</v>
      </c>
      <c r="BO21" s="18" t="str">
        <f t="shared" si="22"/>
        <v>Over</v>
      </c>
      <c r="BP21" s="17">
        <v>0.8</v>
      </c>
      <c r="BQ21" s="17">
        <v>0.6</v>
      </c>
      <c r="BR21" s="18">
        <f t="shared" si="23"/>
        <v>2</v>
      </c>
      <c r="BS21" s="18">
        <f t="shared" si="24"/>
        <v>5</v>
      </c>
      <c r="BT21" s="18">
        <f t="shared" si="25"/>
        <v>1</v>
      </c>
      <c r="BU21" s="18">
        <f t="shared" si="26"/>
        <v>1</v>
      </c>
      <c r="BV21" s="18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187</v>
      </c>
      <c r="CB21">
        <v>0.5</v>
      </c>
      <c r="CC21" t="s">
        <v>187</v>
      </c>
      <c r="CD21" t="s">
        <v>187</v>
      </c>
      <c r="CE21" s="16">
        <f t="shared" si="28"/>
        <v>0.5</v>
      </c>
      <c r="CF21" s="16">
        <f t="shared" si="45"/>
        <v>-0.5</v>
      </c>
      <c r="CG21" s="16" t="str">
        <f t="shared" si="29"/>
        <v>Under</v>
      </c>
      <c r="CH21">
        <v>0</v>
      </c>
      <c r="CI21">
        <v>0</v>
      </c>
      <c r="CJ21" s="16">
        <f t="shared" si="47"/>
        <v>2</v>
      </c>
      <c r="CK21" s="16">
        <f t="shared" si="30"/>
        <v>1</v>
      </c>
      <c r="CL21" s="16">
        <f t="shared" si="31"/>
        <v>1</v>
      </c>
      <c r="CM21" s="16">
        <f t="shared" si="32"/>
        <v>1</v>
      </c>
      <c r="CN21" s="16">
        <f t="shared" si="33"/>
        <v>5</v>
      </c>
      <c r="CP21" s="17">
        <v>2.7639035825003448</v>
      </c>
      <c r="CQ21" s="17">
        <v>3.66566866267465</v>
      </c>
      <c r="CR21" s="17">
        <v>2.0001707</v>
      </c>
      <c r="CS21" s="17">
        <v>1.5</v>
      </c>
      <c r="CT21" s="17" t="s">
        <v>187</v>
      </c>
      <c r="CU21" s="17">
        <v>1.5</v>
      </c>
      <c r="CV21" s="17">
        <v>1.5</v>
      </c>
      <c r="CW21" s="18">
        <f t="shared" si="34"/>
        <v>1.5</v>
      </c>
      <c r="CX21" s="16">
        <f t="shared" si="46"/>
        <v>2.16566866267465</v>
      </c>
      <c r="CY21" s="18" t="str">
        <f t="shared" si="35"/>
        <v>Over</v>
      </c>
      <c r="CZ21" s="17">
        <v>2.5</v>
      </c>
      <c r="DA21" s="17">
        <v>0.6</v>
      </c>
      <c r="DB21" s="18">
        <f t="shared" si="36"/>
        <v>3</v>
      </c>
      <c r="DC21" s="18">
        <f t="shared" si="37"/>
        <v>5</v>
      </c>
      <c r="DD21" s="18">
        <f t="shared" si="38"/>
        <v>1</v>
      </c>
      <c r="DE21" s="18">
        <f t="shared" si="39"/>
        <v>1</v>
      </c>
      <c r="DF21" s="18">
        <f t="shared" si="40"/>
        <v>10</v>
      </c>
    </row>
    <row r="22" spans="1:111" x14ac:dyDescent="0.3">
      <c r="A22" t="s">
        <v>209</v>
      </c>
      <c r="B22" t="s">
        <v>41</v>
      </c>
      <c r="C22" t="s">
        <v>207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6">
        <f t="shared" si="0"/>
        <v>0.5</v>
      </c>
      <c r="L22" s="16">
        <f t="shared" si="41"/>
        <v>-0.2</v>
      </c>
      <c r="M22" s="16" t="str">
        <f t="shared" si="1"/>
        <v>Under</v>
      </c>
      <c r="N22">
        <v>0.3</v>
      </c>
      <c r="O22">
        <v>0.2</v>
      </c>
      <c r="P22" s="16">
        <f t="shared" si="2"/>
        <v>2</v>
      </c>
      <c r="Q22" s="16">
        <f t="shared" si="3"/>
        <v>3</v>
      </c>
      <c r="R22" s="16">
        <f t="shared" si="4"/>
        <v>1</v>
      </c>
      <c r="S22" s="16">
        <f t="shared" si="5"/>
        <v>1</v>
      </c>
      <c r="T22" s="16">
        <f t="shared" si="6"/>
        <v>7</v>
      </c>
      <c r="V22" s="17">
        <v>0.97253840293829152</v>
      </c>
      <c r="W22" s="17">
        <v>1.23177570093457</v>
      </c>
      <c r="X22" s="17">
        <v>0.80309111371865605</v>
      </c>
      <c r="Y22" s="17">
        <v>0.5</v>
      </c>
      <c r="Z22" s="17" t="s">
        <v>187</v>
      </c>
      <c r="AA22" s="17" t="s">
        <v>187</v>
      </c>
      <c r="AB22" s="17">
        <v>0.3</v>
      </c>
      <c r="AC22" s="18">
        <f t="shared" si="7"/>
        <v>0.5</v>
      </c>
      <c r="AD22" s="18">
        <f t="shared" si="42"/>
        <v>0.73177570093457001</v>
      </c>
      <c r="AE22" s="18" t="str">
        <f t="shared" si="8"/>
        <v>Over</v>
      </c>
      <c r="AF22" s="17">
        <v>0.9</v>
      </c>
      <c r="AG22" s="17">
        <v>0.6</v>
      </c>
      <c r="AH22" s="18">
        <f t="shared" si="9"/>
        <v>3</v>
      </c>
      <c r="AI22" s="18">
        <f t="shared" si="10"/>
        <v>4</v>
      </c>
      <c r="AJ22" s="18">
        <f t="shared" si="11"/>
        <v>1</v>
      </c>
      <c r="AK22" s="18">
        <f t="shared" si="12"/>
        <v>1</v>
      </c>
      <c r="AL22" s="18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187</v>
      </c>
      <c r="AR22">
        <v>0.5</v>
      </c>
      <c r="AS22" t="s">
        <v>187</v>
      </c>
      <c r="AT22" t="s">
        <v>187</v>
      </c>
      <c r="AU22" s="16">
        <f t="shared" si="14"/>
        <v>0.5</v>
      </c>
      <c r="AV22" s="16">
        <f t="shared" si="43"/>
        <v>-0.36553964895497959</v>
      </c>
      <c r="AW22" s="16" t="str">
        <f t="shared" si="15"/>
        <v>Under</v>
      </c>
      <c r="AX22">
        <v>0.2</v>
      </c>
      <c r="AY22">
        <v>0.1</v>
      </c>
      <c r="AZ22" s="16">
        <f t="shared" si="16"/>
        <v>3</v>
      </c>
      <c r="BA22" s="16">
        <f t="shared" si="17"/>
        <v>1</v>
      </c>
      <c r="BB22" s="16">
        <f t="shared" si="18"/>
        <v>0</v>
      </c>
      <c r="BC22" s="16">
        <f t="shared" si="19"/>
        <v>0</v>
      </c>
      <c r="BD22" s="16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187</v>
      </c>
      <c r="BJ22">
        <v>0.5</v>
      </c>
      <c r="BK22" t="s">
        <v>187</v>
      </c>
      <c r="BL22" t="s">
        <v>187</v>
      </c>
      <c r="BM22" s="16">
        <f t="shared" si="21"/>
        <v>0.5</v>
      </c>
      <c r="BN22" s="16">
        <f t="shared" si="44"/>
        <v>0.366187050359712</v>
      </c>
      <c r="BO22" s="16" t="str">
        <f t="shared" si="22"/>
        <v>Over</v>
      </c>
      <c r="BP22">
        <v>0.5</v>
      </c>
      <c r="BQ22">
        <v>0.3</v>
      </c>
      <c r="BR22" s="16">
        <f t="shared" si="23"/>
        <v>1</v>
      </c>
      <c r="BS22" s="16">
        <f t="shared" si="24"/>
        <v>4</v>
      </c>
      <c r="BT22" s="16">
        <f t="shared" si="25"/>
        <v>0</v>
      </c>
      <c r="BU22" s="16">
        <f t="shared" si="26"/>
        <v>0</v>
      </c>
      <c r="BV22" s="16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187</v>
      </c>
      <c r="CB22">
        <v>0.5</v>
      </c>
      <c r="CC22" t="s">
        <v>187</v>
      </c>
      <c r="CD22" t="s">
        <v>187</v>
      </c>
      <c r="CE22" s="16">
        <f t="shared" si="28"/>
        <v>0.5</v>
      </c>
      <c r="CF22" s="16">
        <f t="shared" si="45"/>
        <v>-0.5</v>
      </c>
      <c r="CG22" s="16" t="str">
        <f t="shared" si="29"/>
        <v>Under</v>
      </c>
      <c r="CH22">
        <v>0</v>
      </c>
      <c r="CI22">
        <v>0</v>
      </c>
      <c r="CJ22" s="16">
        <f t="shared" si="47"/>
        <v>2</v>
      </c>
      <c r="CK22" s="16">
        <f t="shared" si="30"/>
        <v>1</v>
      </c>
      <c r="CL22" s="16">
        <f t="shared" si="31"/>
        <v>1</v>
      </c>
      <c r="CM22" s="16">
        <f t="shared" si="32"/>
        <v>1</v>
      </c>
      <c r="CN22" s="16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187</v>
      </c>
      <c r="CU22">
        <v>1.5</v>
      </c>
      <c r="CV22">
        <v>1.5</v>
      </c>
      <c r="CW22" s="16">
        <f t="shared" si="34"/>
        <v>1.5</v>
      </c>
      <c r="CX22" s="16">
        <f t="shared" si="46"/>
        <v>0.49081229999999998</v>
      </c>
      <c r="CY22" s="16" t="str">
        <f t="shared" si="35"/>
        <v>Over</v>
      </c>
      <c r="CZ22">
        <v>1.8</v>
      </c>
      <c r="DA22">
        <v>0.4</v>
      </c>
      <c r="DB22" s="16">
        <f t="shared" si="36"/>
        <v>2</v>
      </c>
      <c r="DC22" s="16">
        <f t="shared" si="37"/>
        <v>1</v>
      </c>
      <c r="DD22" s="16">
        <f t="shared" si="38"/>
        <v>1</v>
      </c>
      <c r="DE22" s="16">
        <f t="shared" si="39"/>
        <v>0</v>
      </c>
      <c r="DF22" s="16">
        <f t="shared" si="40"/>
        <v>4</v>
      </c>
    </row>
    <row r="23" spans="1:111" x14ac:dyDescent="0.3">
      <c r="A23" t="s">
        <v>210</v>
      </c>
      <c r="B23" t="s">
        <v>41</v>
      </c>
      <c r="C23" t="s">
        <v>207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187</v>
      </c>
      <c r="K23" s="16">
        <f t="shared" si="0"/>
        <v>0.5</v>
      </c>
      <c r="L23" s="16">
        <f t="shared" si="41"/>
        <v>0.4</v>
      </c>
      <c r="M23" s="16" t="str">
        <f t="shared" si="1"/>
        <v>Over</v>
      </c>
      <c r="N23">
        <v>0.9</v>
      </c>
      <c r="O23">
        <v>0.7</v>
      </c>
      <c r="P23" s="16">
        <f t="shared" si="2"/>
        <v>0</v>
      </c>
      <c r="Q23" s="16">
        <f t="shared" si="3"/>
        <v>4</v>
      </c>
      <c r="R23" s="16">
        <f t="shared" si="4"/>
        <v>1</v>
      </c>
      <c r="S23" s="16">
        <f t="shared" si="5"/>
        <v>1</v>
      </c>
      <c r="T23" s="16">
        <f t="shared" si="6"/>
        <v>6</v>
      </c>
      <c r="U23" s="16"/>
      <c r="V23">
        <v>0.53918076056120612</v>
      </c>
      <c r="W23">
        <v>1</v>
      </c>
      <c r="X23">
        <v>7.9229740000000008E-6</v>
      </c>
      <c r="Y23">
        <v>0.5</v>
      </c>
      <c r="Z23" t="s">
        <v>187</v>
      </c>
      <c r="AA23" t="s">
        <v>187</v>
      </c>
      <c r="AB23">
        <v>0</v>
      </c>
      <c r="AC23" s="16">
        <f t="shared" si="7"/>
        <v>0.5</v>
      </c>
      <c r="AD23" s="18">
        <f t="shared" si="42"/>
        <v>0.5</v>
      </c>
      <c r="AE23" s="16" t="str">
        <f t="shared" si="8"/>
        <v>Over</v>
      </c>
      <c r="AF23">
        <v>0.4</v>
      </c>
      <c r="AG23">
        <v>0.4</v>
      </c>
      <c r="AH23" s="16">
        <f t="shared" si="9"/>
        <v>2</v>
      </c>
      <c r="AI23" s="16">
        <f t="shared" si="10"/>
        <v>3</v>
      </c>
      <c r="AJ23" s="16">
        <f t="shared" si="11"/>
        <v>0</v>
      </c>
      <c r="AK23" s="16">
        <f t="shared" si="12"/>
        <v>0</v>
      </c>
      <c r="AL23" s="16">
        <f t="shared" si="13"/>
        <v>5</v>
      </c>
      <c r="AM23" s="16"/>
      <c r="AN23">
        <v>4.9347039525278719E-2</v>
      </c>
      <c r="AO23">
        <v>0.18343274403082899</v>
      </c>
      <c r="AP23">
        <v>-4.6725508541538203E-5</v>
      </c>
      <c r="AQ23" t="s">
        <v>187</v>
      </c>
      <c r="AR23">
        <v>0.5</v>
      </c>
      <c r="AS23" t="s">
        <v>187</v>
      </c>
      <c r="AT23" t="s">
        <v>187</v>
      </c>
      <c r="AU23" s="16">
        <f t="shared" si="14"/>
        <v>0.5</v>
      </c>
      <c r="AV23" s="16">
        <f t="shared" si="43"/>
        <v>-0.45065296047472125</v>
      </c>
      <c r="AW23" s="16" t="str">
        <f t="shared" si="15"/>
        <v>Under</v>
      </c>
      <c r="AX23">
        <v>0.1</v>
      </c>
      <c r="AY23">
        <v>0.1</v>
      </c>
      <c r="AZ23" s="16">
        <f t="shared" si="16"/>
        <v>3</v>
      </c>
      <c r="BA23" s="16">
        <f t="shared" si="17"/>
        <v>1</v>
      </c>
      <c r="BB23" s="16">
        <f t="shared" si="18"/>
        <v>0</v>
      </c>
      <c r="BC23" s="16">
        <f t="shared" si="19"/>
        <v>0</v>
      </c>
      <c r="BD23" s="16">
        <f t="shared" si="20"/>
        <v>4</v>
      </c>
      <c r="BE23" s="16"/>
      <c r="BF23">
        <v>0.21847078287017219</v>
      </c>
      <c r="BG23">
        <v>0.64861683343142995</v>
      </c>
      <c r="BH23">
        <v>-1.149941E-2</v>
      </c>
      <c r="BI23" t="s">
        <v>187</v>
      </c>
      <c r="BJ23">
        <v>0.5</v>
      </c>
      <c r="BK23" t="s">
        <v>187</v>
      </c>
      <c r="BL23" t="s">
        <v>187</v>
      </c>
      <c r="BM23" s="16">
        <f t="shared" si="21"/>
        <v>0.5</v>
      </c>
      <c r="BN23" s="16">
        <f t="shared" si="44"/>
        <v>-0.28152921712982781</v>
      </c>
      <c r="BO23" s="16" t="str">
        <f t="shared" si="22"/>
        <v>Under</v>
      </c>
      <c r="BP23">
        <v>0.3</v>
      </c>
      <c r="BQ23">
        <v>0.3</v>
      </c>
      <c r="BR23" s="16">
        <f t="shared" si="23"/>
        <v>2</v>
      </c>
      <c r="BS23" s="16">
        <f t="shared" si="24"/>
        <v>1</v>
      </c>
      <c r="BT23" s="16">
        <f t="shared" si="25"/>
        <v>1</v>
      </c>
      <c r="BU23" s="16">
        <f t="shared" si="26"/>
        <v>1</v>
      </c>
      <c r="BV23" s="16">
        <f t="shared" si="27"/>
        <v>5</v>
      </c>
      <c r="BW23" s="16"/>
      <c r="BX23">
        <v>0.1595927180744009</v>
      </c>
      <c r="BY23">
        <v>0.78252032520325199</v>
      </c>
      <c r="BZ23">
        <v>-1.8943062E-2</v>
      </c>
      <c r="CA23" t="s">
        <v>187</v>
      </c>
      <c r="CB23">
        <v>0.5</v>
      </c>
      <c r="CC23" t="s">
        <v>187</v>
      </c>
      <c r="CD23" t="s">
        <v>187</v>
      </c>
      <c r="CE23" s="16">
        <f t="shared" si="28"/>
        <v>0.5</v>
      </c>
      <c r="CF23" s="16">
        <f t="shared" si="45"/>
        <v>-0.5</v>
      </c>
      <c r="CG23" s="16" t="str">
        <f t="shared" si="29"/>
        <v>Under</v>
      </c>
      <c r="CH23">
        <v>0</v>
      </c>
      <c r="CI23">
        <v>0</v>
      </c>
      <c r="CJ23" s="16">
        <f t="shared" si="47"/>
        <v>2</v>
      </c>
      <c r="CK23" s="16">
        <f t="shared" si="30"/>
        <v>1</v>
      </c>
      <c r="CL23" s="16">
        <f t="shared" si="31"/>
        <v>1</v>
      </c>
      <c r="CM23" s="16">
        <f t="shared" si="32"/>
        <v>1</v>
      </c>
      <c r="CN23" s="16">
        <f t="shared" si="33"/>
        <v>5</v>
      </c>
      <c r="CO23" s="16"/>
      <c r="CP23">
        <v>0.80003416771747704</v>
      </c>
      <c r="CQ23">
        <v>1.2</v>
      </c>
      <c r="CR23">
        <v>3.6435620000000002E-2</v>
      </c>
      <c r="CS23">
        <v>0.5</v>
      </c>
      <c r="CT23" t="s">
        <v>187</v>
      </c>
      <c r="CU23">
        <v>0.5</v>
      </c>
      <c r="CV23" t="s">
        <v>187</v>
      </c>
      <c r="CW23" s="16">
        <f t="shared" si="34"/>
        <v>0.5</v>
      </c>
      <c r="CX23" s="16">
        <f t="shared" si="46"/>
        <v>0.7</v>
      </c>
      <c r="CY23" s="16" t="str">
        <f t="shared" si="35"/>
        <v>Over</v>
      </c>
      <c r="CZ23">
        <v>0.8</v>
      </c>
      <c r="DA23">
        <v>0.4</v>
      </c>
      <c r="DB23" s="16">
        <f t="shared" si="36"/>
        <v>2</v>
      </c>
      <c r="DC23" s="16">
        <f t="shared" si="37"/>
        <v>2</v>
      </c>
      <c r="DD23" s="16">
        <f t="shared" si="38"/>
        <v>1</v>
      </c>
      <c r="DE23" s="16">
        <f t="shared" si="39"/>
        <v>0</v>
      </c>
      <c r="DF23" s="16">
        <f t="shared" si="40"/>
        <v>5</v>
      </c>
      <c r="DG23" s="16"/>
    </row>
    <row r="24" spans="1:111" x14ac:dyDescent="0.3">
      <c r="A24" t="s">
        <v>211</v>
      </c>
      <c r="B24" t="s">
        <v>41</v>
      </c>
      <c r="C24" t="s">
        <v>207</v>
      </c>
      <c r="D24" s="17">
        <v>0.3277338556574827</v>
      </c>
      <c r="E24" s="17">
        <v>0.479837507783059</v>
      </c>
      <c r="F24" s="17">
        <v>0.168070978920597</v>
      </c>
      <c r="G24" s="17">
        <v>0.5</v>
      </c>
      <c r="H24" s="17">
        <v>0.5</v>
      </c>
      <c r="I24" s="17">
        <v>0.5</v>
      </c>
      <c r="J24" s="17">
        <v>0.5</v>
      </c>
      <c r="K24" s="18">
        <f t="shared" si="0"/>
        <v>0.5</v>
      </c>
      <c r="L24" s="16">
        <f t="shared" si="41"/>
        <v>-0.1722661443425173</v>
      </c>
      <c r="M24" s="18" t="str">
        <f t="shared" si="1"/>
        <v>Under</v>
      </c>
      <c r="N24" s="17">
        <v>0.5</v>
      </c>
      <c r="O24" s="17">
        <v>0.5</v>
      </c>
      <c r="P24" s="18">
        <f t="shared" si="2"/>
        <v>3</v>
      </c>
      <c r="Q24" s="18">
        <f t="shared" si="3"/>
        <v>3</v>
      </c>
      <c r="R24" s="18">
        <f t="shared" si="4"/>
        <v>1</v>
      </c>
      <c r="S24" s="18">
        <f t="shared" si="5"/>
        <v>1</v>
      </c>
      <c r="T24" s="18">
        <f t="shared" si="6"/>
        <v>8</v>
      </c>
      <c r="U24" s="16"/>
      <c r="V24">
        <v>0.53229055708767004</v>
      </c>
      <c r="W24">
        <v>1</v>
      </c>
      <c r="X24">
        <v>7.9229740000000008E-6</v>
      </c>
      <c r="Y24">
        <v>0.5</v>
      </c>
      <c r="Z24" t="s">
        <v>187</v>
      </c>
      <c r="AA24" t="s">
        <v>187</v>
      </c>
      <c r="AB24">
        <v>0</v>
      </c>
      <c r="AC24" s="16">
        <f t="shared" si="7"/>
        <v>0.5</v>
      </c>
      <c r="AD24" s="18">
        <f t="shared" si="42"/>
        <v>0.5</v>
      </c>
      <c r="AE24" s="16" t="str">
        <f t="shared" si="8"/>
        <v>Over</v>
      </c>
      <c r="AF24">
        <v>0.5</v>
      </c>
      <c r="AG24">
        <v>0.5</v>
      </c>
      <c r="AH24" s="16">
        <f t="shared" si="9"/>
        <v>2</v>
      </c>
      <c r="AI24" s="16">
        <f t="shared" si="10"/>
        <v>3</v>
      </c>
      <c r="AJ24" s="16">
        <f t="shared" si="11"/>
        <v>0</v>
      </c>
      <c r="AK24" s="16">
        <f t="shared" si="12"/>
        <v>0</v>
      </c>
      <c r="AL24" s="16">
        <f t="shared" si="13"/>
        <v>5</v>
      </c>
      <c r="AM24" s="16"/>
      <c r="AN24">
        <v>0.16423725201250169</v>
      </c>
      <c r="AO24">
        <v>0.51073024778458498</v>
      </c>
      <c r="AP24">
        <v>-2.4067649552449298E-5</v>
      </c>
      <c r="AQ24" t="s">
        <v>187</v>
      </c>
      <c r="AR24">
        <v>0.5</v>
      </c>
      <c r="AS24" t="s">
        <v>187</v>
      </c>
      <c r="AT24" t="s">
        <v>187</v>
      </c>
      <c r="AU24" s="16">
        <f t="shared" si="14"/>
        <v>0.5</v>
      </c>
      <c r="AV24" s="16">
        <f t="shared" si="43"/>
        <v>-0.33576274798749828</v>
      </c>
      <c r="AW24" s="16" t="str">
        <f t="shared" si="15"/>
        <v>Under</v>
      </c>
      <c r="AX24">
        <v>0.5</v>
      </c>
      <c r="AY24">
        <v>0.5</v>
      </c>
      <c r="AZ24" s="16">
        <f t="shared" si="16"/>
        <v>2</v>
      </c>
      <c r="BA24" s="16">
        <f t="shared" si="17"/>
        <v>1</v>
      </c>
      <c r="BB24" s="16">
        <f t="shared" si="18"/>
        <v>0</v>
      </c>
      <c r="BC24" s="16">
        <f t="shared" si="19"/>
        <v>0</v>
      </c>
      <c r="BD24" s="16">
        <f t="shared" si="20"/>
        <v>3</v>
      </c>
      <c r="BE24" s="16"/>
      <c r="BF24">
        <v>0.52911292792468467</v>
      </c>
      <c r="BG24">
        <v>0.862083873757025</v>
      </c>
      <c r="BH24">
        <v>0.26795218840835699</v>
      </c>
      <c r="BI24" t="s">
        <v>187</v>
      </c>
      <c r="BJ24">
        <v>0.5</v>
      </c>
      <c r="BK24" t="s">
        <v>187</v>
      </c>
      <c r="BL24" t="s">
        <v>187</v>
      </c>
      <c r="BM24" s="16">
        <f t="shared" si="21"/>
        <v>0.5</v>
      </c>
      <c r="BN24" s="16">
        <f t="shared" si="44"/>
        <v>0.5</v>
      </c>
      <c r="BO24" s="16" t="str">
        <f t="shared" si="22"/>
        <v>Over</v>
      </c>
      <c r="BP24">
        <v>1</v>
      </c>
      <c r="BQ24">
        <v>0.5</v>
      </c>
      <c r="BR24" s="16">
        <f t="shared" si="23"/>
        <v>2</v>
      </c>
      <c r="BS24" s="16">
        <f t="shared" si="24"/>
        <v>4</v>
      </c>
      <c r="BT24" s="16">
        <f t="shared" si="25"/>
        <v>1</v>
      </c>
      <c r="BU24" s="16">
        <f t="shared" si="26"/>
        <v>0</v>
      </c>
      <c r="BV24" s="16">
        <f t="shared" si="27"/>
        <v>7</v>
      </c>
      <c r="BW24" s="16"/>
      <c r="BX24">
        <v>0.14039771460020781</v>
      </c>
      <c r="BY24">
        <v>0.79899581589958102</v>
      </c>
      <c r="BZ24">
        <v>-1.3654471E-2</v>
      </c>
      <c r="CA24" t="s">
        <v>187</v>
      </c>
      <c r="CB24">
        <v>0.5</v>
      </c>
      <c r="CC24" t="s">
        <v>187</v>
      </c>
      <c r="CD24" t="s">
        <v>187</v>
      </c>
      <c r="CE24" s="16">
        <f t="shared" si="28"/>
        <v>0.5</v>
      </c>
      <c r="CF24" s="16">
        <f t="shared" si="45"/>
        <v>-0.5</v>
      </c>
      <c r="CG24" s="16" t="str">
        <f t="shared" si="29"/>
        <v>Under</v>
      </c>
      <c r="CH24">
        <v>0</v>
      </c>
      <c r="CI24">
        <v>0</v>
      </c>
      <c r="CJ24" s="16">
        <f t="shared" si="47"/>
        <v>2</v>
      </c>
      <c r="CK24" s="16">
        <f t="shared" si="30"/>
        <v>1</v>
      </c>
      <c r="CL24" s="16">
        <f t="shared" si="31"/>
        <v>1</v>
      </c>
      <c r="CM24" s="16">
        <f t="shared" si="32"/>
        <v>1</v>
      </c>
      <c r="CN24" s="16">
        <f t="shared" si="33"/>
        <v>5</v>
      </c>
      <c r="CO24" s="16"/>
      <c r="CP24">
        <v>1.4813713726954101</v>
      </c>
      <c r="CQ24">
        <v>2</v>
      </c>
      <c r="CR24">
        <v>5.6194386999999998E-2</v>
      </c>
      <c r="CS24">
        <v>0.5</v>
      </c>
      <c r="CT24" t="s">
        <v>187</v>
      </c>
      <c r="CU24">
        <v>0.5</v>
      </c>
      <c r="CV24">
        <v>1.5</v>
      </c>
      <c r="CW24" s="16">
        <f t="shared" si="34"/>
        <v>0.5</v>
      </c>
      <c r="CX24" s="16">
        <f t="shared" si="46"/>
        <v>1.5</v>
      </c>
      <c r="CY24" s="16" t="str">
        <f t="shared" si="35"/>
        <v>Over</v>
      </c>
      <c r="CZ24">
        <v>2</v>
      </c>
      <c r="DA24">
        <v>0.5</v>
      </c>
      <c r="DB24" s="16">
        <f t="shared" si="36"/>
        <v>2</v>
      </c>
      <c r="DC24" s="16">
        <f t="shared" si="37"/>
        <v>3</v>
      </c>
      <c r="DD24" s="16">
        <f t="shared" si="38"/>
        <v>1</v>
      </c>
      <c r="DE24" s="16">
        <f t="shared" si="39"/>
        <v>0</v>
      </c>
      <c r="DF24" s="16">
        <f t="shared" si="40"/>
        <v>6</v>
      </c>
      <c r="DG24" s="16"/>
    </row>
    <row r="25" spans="1:111" x14ac:dyDescent="0.3">
      <c r="A25" t="s">
        <v>212</v>
      </c>
      <c r="B25" t="s">
        <v>41</v>
      </c>
      <c r="C25" t="s">
        <v>207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6">
        <f t="shared" si="0"/>
        <v>0.5</v>
      </c>
      <c r="L25" s="16">
        <f t="shared" si="41"/>
        <v>0.69310054690785994</v>
      </c>
      <c r="M25" s="16" t="str">
        <f t="shared" si="1"/>
        <v>Over</v>
      </c>
      <c r="N25">
        <v>0.8</v>
      </c>
      <c r="O25">
        <v>0.5</v>
      </c>
      <c r="P25" s="16">
        <f t="shared" si="2"/>
        <v>2</v>
      </c>
      <c r="Q25" s="16">
        <f t="shared" si="3"/>
        <v>5</v>
      </c>
      <c r="R25" s="16">
        <f t="shared" si="4"/>
        <v>1</v>
      </c>
      <c r="S25" s="16">
        <f t="shared" si="5"/>
        <v>0</v>
      </c>
      <c r="T25" s="16">
        <f t="shared" si="6"/>
        <v>8</v>
      </c>
      <c r="U25" s="16"/>
      <c r="V25" s="17">
        <v>0.94839147778484023</v>
      </c>
      <c r="W25" s="17">
        <v>1.0004710285504199</v>
      </c>
      <c r="X25" s="17">
        <v>0.82919626698034699</v>
      </c>
      <c r="Y25" s="17">
        <v>0.5</v>
      </c>
      <c r="Z25" s="17" t="s">
        <v>187</v>
      </c>
      <c r="AA25" s="17" t="s">
        <v>187</v>
      </c>
      <c r="AB25" s="17">
        <v>0.1</v>
      </c>
      <c r="AC25" s="18">
        <f t="shared" si="7"/>
        <v>0.5</v>
      </c>
      <c r="AD25" s="18">
        <f t="shared" si="42"/>
        <v>0.50047102855041992</v>
      </c>
      <c r="AE25" s="18" t="str">
        <f t="shared" si="8"/>
        <v>Over</v>
      </c>
      <c r="AF25" s="17">
        <v>0.9</v>
      </c>
      <c r="AG25" s="17">
        <v>0.7</v>
      </c>
      <c r="AH25" s="18">
        <f t="shared" si="9"/>
        <v>3</v>
      </c>
      <c r="AI25" s="18">
        <f t="shared" si="10"/>
        <v>4</v>
      </c>
      <c r="AJ25" s="18">
        <f t="shared" si="11"/>
        <v>1</v>
      </c>
      <c r="AK25" s="18">
        <f t="shared" si="12"/>
        <v>1</v>
      </c>
      <c r="AL25" s="18">
        <f t="shared" si="13"/>
        <v>9</v>
      </c>
      <c r="AM25" s="16"/>
      <c r="AN25">
        <v>8.498189898836557E-2</v>
      </c>
      <c r="AO25">
        <v>0.29159051448185702</v>
      </c>
      <c r="AP25">
        <v>-5.9404940511221301E-5</v>
      </c>
      <c r="AQ25" t="s">
        <v>187</v>
      </c>
      <c r="AR25">
        <v>0.5</v>
      </c>
      <c r="AS25" t="s">
        <v>187</v>
      </c>
      <c r="AT25" t="s">
        <v>187</v>
      </c>
      <c r="AU25" s="16">
        <f t="shared" si="14"/>
        <v>0.5</v>
      </c>
      <c r="AV25" s="16">
        <f t="shared" si="43"/>
        <v>-0.41501810101163444</v>
      </c>
      <c r="AW25" s="16" t="str">
        <f t="shared" si="15"/>
        <v>Under</v>
      </c>
      <c r="AX25">
        <v>0.2</v>
      </c>
      <c r="AY25">
        <v>0.2</v>
      </c>
      <c r="AZ25" s="16">
        <f t="shared" si="16"/>
        <v>3</v>
      </c>
      <c r="BA25" s="16">
        <f t="shared" si="17"/>
        <v>1</v>
      </c>
      <c r="BB25" s="16">
        <f t="shared" si="18"/>
        <v>0</v>
      </c>
      <c r="BC25" s="16">
        <f t="shared" si="19"/>
        <v>0</v>
      </c>
      <c r="BD25" s="16">
        <f t="shared" si="20"/>
        <v>4</v>
      </c>
      <c r="BE25" s="16"/>
      <c r="BF25">
        <v>0.46293366763897847</v>
      </c>
      <c r="BG25">
        <v>0.97218543046357597</v>
      </c>
      <c r="BH25">
        <v>0.16604018000000001</v>
      </c>
      <c r="BI25" t="s">
        <v>187</v>
      </c>
      <c r="BJ25">
        <v>0.5</v>
      </c>
      <c r="BK25" t="s">
        <v>187</v>
      </c>
      <c r="BL25" t="s">
        <v>187</v>
      </c>
      <c r="BM25" s="16">
        <f t="shared" si="21"/>
        <v>0.5</v>
      </c>
      <c r="BN25" s="16">
        <f t="shared" si="44"/>
        <v>0.47218543046357597</v>
      </c>
      <c r="BO25" s="16" t="str">
        <f t="shared" si="22"/>
        <v>Over</v>
      </c>
      <c r="BP25">
        <v>0.5</v>
      </c>
      <c r="BQ25">
        <v>0.2</v>
      </c>
      <c r="BR25" s="16">
        <f t="shared" si="23"/>
        <v>1</v>
      </c>
      <c r="BS25" s="16">
        <f t="shared" si="24"/>
        <v>4</v>
      </c>
      <c r="BT25" s="16">
        <f t="shared" si="25"/>
        <v>0</v>
      </c>
      <c r="BU25" s="16">
        <f t="shared" si="26"/>
        <v>0</v>
      </c>
      <c r="BV25" s="16">
        <f t="shared" si="27"/>
        <v>5</v>
      </c>
      <c r="BW25" s="16"/>
      <c r="BX25">
        <v>0.23113685126905059</v>
      </c>
      <c r="BY25">
        <v>0.83069568084404799</v>
      </c>
      <c r="BZ25">
        <v>1.0633544999999999E-2</v>
      </c>
      <c r="CA25" t="s">
        <v>187</v>
      </c>
      <c r="CB25">
        <v>0.5</v>
      </c>
      <c r="CC25" t="s">
        <v>187</v>
      </c>
      <c r="CD25" t="s">
        <v>187</v>
      </c>
      <c r="CE25" s="16">
        <f t="shared" si="28"/>
        <v>0.5</v>
      </c>
      <c r="CF25" s="16">
        <f t="shared" si="45"/>
        <v>-0.4</v>
      </c>
      <c r="CG25" s="16" t="str">
        <f t="shared" si="29"/>
        <v>Under</v>
      </c>
      <c r="CH25">
        <v>0.1</v>
      </c>
      <c r="CI25">
        <v>0.1</v>
      </c>
      <c r="CJ25" s="16">
        <f t="shared" si="47"/>
        <v>2</v>
      </c>
      <c r="CK25" s="16">
        <f t="shared" si="30"/>
        <v>1</v>
      </c>
      <c r="CL25" s="16">
        <f t="shared" si="31"/>
        <v>1</v>
      </c>
      <c r="CM25" s="16">
        <f t="shared" si="32"/>
        <v>1</v>
      </c>
      <c r="CN25" s="16">
        <f t="shared" si="33"/>
        <v>5</v>
      </c>
      <c r="CO25" s="16"/>
      <c r="CP25" s="17">
        <v>1.8865223797064179</v>
      </c>
      <c r="CQ25" s="17">
        <v>2</v>
      </c>
      <c r="CR25" s="17">
        <v>1.74533124654711</v>
      </c>
      <c r="CS25" s="17">
        <v>0.5</v>
      </c>
      <c r="CT25" s="17" t="s">
        <v>187</v>
      </c>
      <c r="CU25" s="17">
        <v>0.5</v>
      </c>
      <c r="CV25" s="17">
        <v>1.5</v>
      </c>
      <c r="CW25" s="18">
        <f t="shared" si="34"/>
        <v>0.5</v>
      </c>
      <c r="CX25" s="16">
        <f t="shared" si="46"/>
        <v>1.5</v>
      </c>
      <c r="CY25" s="18" t="str">
        <f t="shared" si="35"/>
        <v>Over</v>
      </c>
      <c r="CZ25" s="17">
        <v>1.8</v>
      </c>
      <c r="DA25" s="17">
        <v>0.7</v>
      </c>
      <c r="DB25" s="18">
        <f t="shared" si="36"/>
        <v>3</v>
      </c>
      <c r="DC25" s="18">
        <f t="shared" si="37"/>
        <v>3</v>
      </c>
      <c r="DD25" s="18">
        <f t="shared" si="38"/>
        <v>1</v>
      </c>
      <c r="DE25" s="18">
        <f t="shared" si="39"/>
        <v>1</v>
      </c>
      <c r="DF25" s="18">
        <f t="shared" si="40"/>
        <v>8</v>
      </c>
      <c r="DG25" s="16"/>
    </row>
    <row r="26" spans="1:111" x14ac:dyDescent="0.3">
      <c r="A26" t="s">
        <v>213</v>
      </c>
      <c r="B26" t="s">
        <v>41</v>
      </c>
      <c r="C26" t="s">
        <v>207</v>
      </c>
      <c r="D26" s="17">
        <v>0.19954971111672759</v>
      </c>
      <c r="E26" s="17">
        <v>0.36614173228346403</v>
      </c>
      <c r="F26" s="17">
        <v>5.2132367999999998E-2</v>
      </c>
      <c r="G26" s="17">
        <v>0.5</v>
      </c>
      <c r="H26" s="17">
        <v>0.5</v>
      </c>
      <c r="I26" s="17">
        <v>0.5</v>
      </c>
      <c r="J26" s="17" t="s">
        <v>187</v>
      </c>
      <c r="K26" s="18">
        <f t="shared" si="0"/>
        <v>0.5</v>
      </c>
      <c r="L26" s="16">
        <f t="shared" si="41"/>
        <v>-0.30045028888327241</v>
      </c>
      <c r="M26" s="18" t="str">
        <f t="shared" si="1"/>
        <v>Under</v>
      </c>
      <c r="N26" s="17">
        <v>0.4</v>
      </c>
      <c r="O26" s="17">
        <v>0.4</v>
      </c>
      <c r="P26" s="18">
        <f t="shared" si="2"/>
        <v>3</v>
      </c>
      <c r="Q26" s="18">
        <f t="shared" si="3"/>
        <v>4</v>
      </c>
      <c r="R26" s="18">
        <f t="shared" si="4"/>
        <v>1</v>
      </c>
      <c r="S26" s="18">
        <f t="shared" si="5"/>
        <v>1</v>
      </c>
      <c r="T26" s="18">
        <f t="shared" si="6"/>
        <v>9</v>
      </c>
      <c r="U26" s="16"/>
      <c r="V26">
        <v>0.58730424622930211</v>
      </c>
      <c r="W26">
        <v>1</v>
      </c>
      <c r="X26">
        <v>7.9229740000000008E-6</v>
      </c>
      <c r="Y26">
        <v>0.5</v>
      </c>
      <c r="Z26" t="s">
        <v>187</v>
      </c>
      <c r="AA26" t="s">
        <v>187</v>
      </c>
      <c r="AB26">
        <v>0</v>
      </c>
      <c r="AC26" s="16">
        <f t="shared" si="7"/>
        <v>0.5</v>
      </c>
      <c r="AD26" s="18">
        <f t="shared" si="42"/>
        <v>0.5</v>
      </c>
      <c r="AE26" s="16" t="str">
        <f t="shared" si="8"/>
        <v>Over</v>
      </c>
      <c r="AF26">
        <v>0.5</v>
      </c>
      <c r="AG26">
        <v>0.5</v>
      </c>
      <c r="AH26" s="16">
        <f t="shared" si="9"/>
        <v>2</v>
      </c>
      <c r="AI26" s="16">
        <f t="shared" si="10"/>
        <v>3</v>
      </c>
      <c r="AJ26" s="16">
        <f t="shared" si="11"/>
        <v>0</v>
      </c>
      <c r="AK26" s="16">
        <f t="shared" si="12"/>
        <v>0</v>
      </c>
      <c r="AL26" s="16">
        <f t="shared" si="13"/>
        <v>5</v>
      </c>
      <c r="AM26" s="16"/>
      <c r="AN26">
        <v>2.3073147906918331E-2</v>
      </c>
      <c r="AO26">
        <v>0.11930801986638399</v>
      </c>
      <c r="AP26">
        <v>-2.4067649552449298E-5</v>
      </c>
      <c r="AQ26" t="s">
        <v>187</v>
      </c>
      <c r="AR26">
        <v>0.5</v>
      </c>
      <c r="AS26" t="s">
        <v>187</v>
      </c>
      <c r="AT26" t="s">
        <v>187</v>
      </c>
      <c r="AU26" s="16">
        <f t="shared" si="14"/>
        <v>0.5</v>
      </c>
      <c r="AV26" s="16">
        <f t="shared" si="43"/>
        <v>-0.5</v>
      </c>
      <c r="AW26" s="16" t="str">
        <f t="shared" si="15"/>
        <v>Under</v>
      </c>
      <c r="AX26">
        <v>0</v>
      </c>
      <c r="AY26">
        <v>0</v>
      </c>
      <c r="AZ26" s="16">
        <f t="shared" si="16"/>
        <v>3</v>
      </c>
      <c r="BA26" s="16">
        <f t="shared" si="17"/>
        <v>1</v>
      </c>
      <c r="BB26" s="16">
        <f t="shared" si="18"/>
        <v>0</v>
      </c>
      <c r="BC26" s="16">
        <f t="shared" si="19"/>
        <v>0</v>
      </c>
      <c r="BD26" s="16">
        <f t="shared" si="20"/>
        <v>4</v>
      </c>
      <c r="BE26" s="16"/>
      <c r="BF26">
        <v>0.31419666049160039</v>
      </c>
      <c r="BG26">
        <v>1.0139999232168699</v>
      </c>
      <c r="BH26">
        <v>-6.1919666999999998E-2</v>
      </c>
      <c r="BI26" t="s">
        <v>187</v>
      </c>
      <c r="BJ26">
        <v>0.5</v>
      </c>
      <c r="BK26" t="s">
        <v>187</v>
      </c>
      <c r="BL26" t="s">
        <v>187</v>
      </c>
      <c r="BM26" s="16">
        <f t="shared" si="21"/>
        <v>0.5</v>
      </c>
      <c r="BN26" s="16">
        <f t="shared" si="44"/>
        <v>0.51399992321686994</v>
      </c>
      <c r="BO26" s="16" t="str">
        <f t="shared" si="22"/>
        <v>Over</v>
      </c>
      <c r="BP26">
        <v>0.2</v>
      </c>
      <c r="BQ26">
        <v>0.2</v>
      </c>
      <c r="BR26" s="16">
        <f t="shared" si="23"/>
        <v>1</v>
      </c>
      <c r="BS26" s="16">
        <f t="shared" si="24"/>
        <v>5</v>
      </c>
      <c r="BT26" s="16">
        <f t="shared" si="25"/>
        <v>0</v>
      </c>
      <c r="BU26" s="16">
        <f t="shared" si="26"/>
        <v>0</v>
      </c>
      <c r="BV26" s="16">
        <f t="shared" si="27"/>
        <v>6</v>
      </c>
      <c r="BW26" s="16"/>
      <c r="BX26">
        <v>0.15252432652736311</v>
      </c>
      <c r="BY26">
        <v>0.79899581589958102</v>
      </c>
      <c r="BZ26">
        <v>-3.1388237999999999E-2</v>
      </c>
      <c r="CA26" t="s">
        <v>187</v>
      </c>
      <c r="CB26">
        <v>0.5</v>
      </c>
      <c r="CC26" t="s">
        <v>187</v>
      </c>
      <c r="CD26" t="s">
        <v>187</v>
      </c>
      <c r="CE26" s="16">
        <f t="shared" si="28"/>
        <v>0.5</v>
      </c>
      <c r="CF26" s="16">
        <f t="shared" si="45"/>
        <v>-0.5</v>
      </c>
      <c r="CG26" s="16" t="str">
        <f t="shared" si="29"/>
        <v>Under</v>
      </c>
      <c r="CH26">
        <v>0</v>
      </c>
      <c r="CI26">
        <v>0</v>
      </c>
      <c r="CJ26" s="16">
        <f t="shared" si="47"/>
        <v>2</v>
      </c>
      <c r="CK26" s="16">
        <f t="shared" si="30"/>
        <v>1</v>
      </c>
      <c r="CL26" s="16">
        <f t="shared" si="31"/>
        <v>1</v>
      </c>
      <c r="CM26" s="16">
        <f t="shared" si="32"/>
        <v>1</v>
      </c>
      <c r="CN26" s="16">
        <f t="shared" si="33"/>
        <v>5</v>
      </c>
      <c r="CO26" s="16"/>
      <c r="CP26">
        <v>0.7706849301989297</v>
      </c>
      <c r="CQ26">
        <v>1.2</v>
      </c>
      <c r="CR26">
        <v>1.3620934E-5</v>
      </c>
      <c r="CS26">
        <v>1.5</v>
      </c>
      <c r="CT26" t="s">
        <v>187</v>
      </c>
      <c r="CU26">
        <v>1.5</v>
      </c>
      <c r="CV26" t="s">
        <v>187</v>
      </c>
      <c r="CW26" s="16">
        <f t="shared" si="34"/>
        <v>1.5</v>
      </c>
      <c r="CX26" s="16">
        <f t="shared" si="46"/>
        <v>-0.9</v>
      </c>
      <c r="CY26" s="16" t="str">
        <f t="shared" si="35"/>
        <v>Under</v>
      </c>
      <c r="CZ26">
        <v>0.6</v>
      </c>
      <c r="DA26">
        <v>0.1</v>
      </c>
      <c r="DB26" s="16">
        <f t="shared" si="36"/>
        <v>3</v>
      </c>
      <c r="DC26" s="16">
        <f t="shared" si="37"/>
        <v>1</v>
      </c>
      <c r="DD26" s="16">
        <f t="shared" si="38"/>
        <v>1</v>
      </c>
      <c r="DE26" s="16">
        <f t="shared" si="39"/>
        <v>1</v>
      </c>
      <c r="DF26" s="16">
        <f t="shared" si="40"/>
        <v>6</v>
      </c>
      <c r="DG26" s="16"/>
    </row>
    <row r="27" spans="1:111" x14ac:dyDescent="0.3">
      <c r="A27" t="s">
        <v>214</v>
      </c>
      <c r="B27" t="s">
        <v>41</v>
      </c>
      <c r="C27" t="s">
        <v>207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6">
        <f t="shared" si="0"/>
        <v>0.5</v>
      </c>
      <c r="L27" s="16">
        <f t="shared" si="41"/>
        <v>0.15305211683047504</v>
      </c>
      <c r="M27" s="16" t="str">
        <f t="shared" si="1"/>
        <v>Over</v>
      </c>
      <c r="N27">
        <v>0.6</v>
      </c>
      <c r="O27">
        <v>0.5</v>
      </c>
      <c r="P27" s="16">
        <f t="shared" si="2"/>
        <v>1</v>
      </c>
      <c r="Q27" s="16">
        <f t="shared" si="3"/>
        <v>3</v>
      </c>
      <c r="R27" s="16">
        <f t="shared" si="4"/>
        <v>1</v>
      </c>
      <c r="S27" s="16">
        <f t="shared" si="5"/>
        <v>0</v>
      </c>
      <c r="T27" s="16">
        <f t="shared" si="6"/>
        <v>5</v>
      </c>
      <c r="U27" s="16"/>
      <c r="V27" s="17">
        <v>1.0635679373800471</v>
      </c>
      <c r="W27" s="17">
        <v>1.1903978915809299</v>
      </c>
      <c r="X27" s="17">
        <v>0.99996795192668897</v>
      </c>
      <c r="Y27" s="17">
        <v>0.5</v>
      </c>
      <c r="Z27" s="17" t="s">
        <v>187</v>
      </c>
      <c r="AA27" s="17" t="s">
        <v>187</v>
      </c>
      <c r="AB27" s="17">
        <v>0.3</v>
      </c>
      <c r="AC27" s="18">
        <f t="shared" si="7"/>
        <v>0.5</v>
      </c>
      <c r="AD27" s="18">
        <f t="shared" si="42"/>
        <v>0.7</v>
      </c>
      <c r="AE27" s="18" t="str">
        <f t="shared" si="8"/>
        <v>Over</v>
      </c>
      <c r="AF27" s="17">
        <v>1.2</v>
      </c>
      <c r="AG27" s="17">
        <v>0.8</v>
      </c>
      <c r="AH27" s="18">
        <f t="shared" si="9"/>
        <v>3</v>
      </c>
      <c r="AI27" s="18">
        <f t="shared" si="10"/>
        <v>4</v>
      </c>
      <c r="AJ27" s="18">
        <f t="shared" si="11"/>
        <v>1</v>
      </c>
      <c r="AK27" s="18">
        <f t="shared" si="12"/>
        <v>1</v>
      </c>
      <c r="AL27" s="18">
        <f t="shared" si="13"/>
        <v>9</v>
      </c>
      <c r="AM27" s="16"/>
      <c r="AN27">
        <v>8.5719866816739848E-2</v>
      </c>
      <c r="AO27">
        <v>0.28929499002362502</v>
      </c>
      <c r="AP27">
        <v>-7.9474795950039702E-5</v>
      </c>
      <c r="AQ27" t="s">
        <v>187</v>
      </c>
      <c r="AR27">
        <v>0.5</v>
      </c>
      <c r="AS27" t="s">
        <v>187</v>
      </c>
      <c r="AT27" t="s">
        <v>187</v>
      </c>
      <c r="AU27" s="16">
        <f t="shared" si="14"/>
        <v>0.5</v>
      </c>
      <c r="AV27" s="16">
        <f t="shared" si="43"/>
        <v>-0.41428013318326018</v>
      </c>
      <c r="AW27" s="16" t="str">
        <f t="shared" si="15"/>
        <v>Under</v>
      </c>
      <c r="AX27">
        <v>0.2</v>
      </c>
      <c r="AY27">
        <v>0.2</v>
      </c>
      <c r="AZ27" s="16">
        <f t="shared" si="16"/>
        <v>3</v>
      </c>
      <c r="BA27" s="16">
        <f t="shared" si="17"/>
        <v>1</v>
      </c>
      <c r="BB27" s="16">
        <f t="shared" si="18"/>
        <v>0</v>
      </c>
      <c r="BC27" s="16">
        <f t="shared" si="19"/>
        <v>0</v>
      </c>
      <c r="BD27" s="16">
        <f t="shared" si="20"/>
        <v>4</v>
      </c>
      <c r="BE27" s="16"/>
      <c r="BF27">
        <v>0.47610458661817551</v>
      </c>
      <c r="BG27">
        <v>0.862083873757025</v>
      </c>
      <c r="BH27">
        <v>0.21130922912170999</v>
      </c>
      <c r="BI27" t="s">
        <v>187</v>
      </c>
      <c r="BJ27">
        <v>0.5</v>
      </c>
      <c r="BK27" t="s">
        <v>187</v>
      </c>
      <c r="BL27" t="s">
        <v>187</v>
      </c>
      <c r="BM27" s="16">
        <f t="shared" si="21"/>
        <v>0.5</v>
      </c>
      <c r="BN27" s="16">
        <f t="shared" si="44"/>
        <v>0.362083873757025</v>
      </c>
      <c r="BO27" s="16" t="str">
        <f t="shared" si="22"/>
        <v>Over</v>
      </c>
      <c r="BP27">
        <v>0.7</v>
      </c>
      <c r="BQ27">
        <v>0.5</v>
      </c>
      <c r="BR27" s="16">
        <f t="shared" si="23"/>
        <v>1</v>
      </c>
      <c r="BS27" s="16">
        <f t="shared" si="24"/>
        <v>4</v>
      </c>
      <c r="BT27" s="16">
        <f t="shared" si="25"/>
        <v>1</v>
      </c>
      <c r="BU27" s="16">
        <f t="shared" si="26"/>
        <v>0</v>
      </c>
      <c r="BV27" s="16">
        <f t="shared" si="27"/>
        <v>6</v>
      </c>
      <c r="BW27" s="16"/>
      <c r="BX27">
        <v>0.17878282044328589</v>
      </c>
      <c r="BY27">
        <v>0.79899581589958102</v>
      </c>
      <c r="BZ27">
        <v>-4.5045726000000001E-2</v>
      </c>
      <c r="CA27" t="s">
        <v>187</v>
      </c>
      <c r="CB27">
        <v>0.5</v>
      </c>
      <c r="CC27" t="s">
        <v>187</v>
      </c>
      <c r="CD27" t="s">
        <v>187</v>
      </c>
      <c r="CE27" s="16">
        <f t="shared" si="28"/>
        <v>0.5</v>
      </c>
      <c r="CF27" s="16">
        <f t="shared" si="45"/>
        <v>-0.4</v>
      </c>
      <c r="CG27" s="16" t="str">
        <f t="shared" si="29"/>
        <v>Under</v>
      </c>
      <c r="CH27">
        <v>0.1</v>
      </c>
      <c r="CI27">
        <v>0.1</v>
      </c>
      <c r="CJ27" s="16">
        <f t="shared" si="47"/>
        <v>2</v>
      </c>
      <c r="CK27" s="16">
        <f t="shared" si="30"/>
        <v>1</v>
      </c>
      <c r="CL27" s="16">
        <f t="shared" si="31"/>
        <v>1</v>
      </c>
      <c r="CM27" s="16">
        <f t="shared" si="32"/>
        <v>1</v>
      </c>
      <c r="CN27" s="16">
        <f t="shared" si="33"/>
        <v>5</v>
      </c>
      <c r="CO27" s="16"/>
      <c r="CP27">
        <v>1.9599675852003731</v>
      </c>
      <c r="CQ27">
        <v>2.00493443204474</v>
      </c>
      <c r="CR27">
        <v>1.83156173344235</v>
      </c>
      <c r="CS27">
        <v>1.5</v>
      </c>
      <c r="CT27" t="s">
        <v>187</v>
      </c>
      <c r="CU27">
        <v>1.5</v>
      </c>
      <c r="CV27">
        <v>1.5</v>
      </c>
      <c r="CW27" s="16">
        <f t="shared" si="34"/>
        <v>1.5</v>
      </c>
      <c r="CX27" s="16">
        <f t="shared" si="46"/>
        <v>0.50493443204473998</v>
      </c>
      <c r="CY27" s="16" t="str">
        <f t="shared" si="35"/>
        <v>Over</v>
      </c>
      <c r="CZ27">
        <v>2</v>
      </c>
      <c r="DA27">
        <v>0.5</v>
      </c>
      <c r="DB27" s="16">
        <f t="shared" si="36"/>
        <v>3</v>
      </c>
      <c r="DC27" s="16">
        <f t="shared" si="37"/>
        <v>2</v>
      </c>
      <c r="DD27" s="16">
        <f t="shared" si="38"/>
        <v>1</v>
      </c>
      <c r="DE27" s="16">
        <f t="shared" si="39"/>
        <v>0</v>
      </c>
      <c r="DF27" s="16">
        <f t="shared" si="40"/>
        <v>6</v>
      </c>
      <c r="DG27" s="16"/>
    </row>
    <row r="28" spans="1:111" x14ac:dyDescent="0.3">
      <c r="A28" t="s">
        <v>215</v>
      </c>
      <c r="B28" t="s">
        <v>41</v>
      </c>
      <c r="C28" t="s">
        <v>207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6">
        <f t="shared" si="0"/>
        <v>0.5</v>
      </c>
      <c r="L28" s="16">
        <f t="shared" si="41"/>
        <v>0.35936489999999999</v>
      </c>
      <c r="M28" s="16" t="str">
        <f t="shared" si="1"/>
        <v>Over</v>
      </c>
      <c r="N28">
        <v>0.7</v>
      </c>
      <c r="O28">
        <v>0.3</v>
      </c>
      <c r="P28" s="16">
        <f t="shared" si="2"/>
        <v>2</v>
      </c>
      <c r="Q28" s="16">
        <f t="shared" si="3"/>
        <v>4</v>
      </c>
      <c r="R28" s="16">
        <f t="shared" si="4"/>
        <v>1</v>
      </c>
      <c r="S28" s="16">
        <f t="shared" si="5"/>
        <v>0</v>
      </c>
      <c r="T28" s="16">
        <f t="shared" si="6"/>
        <v>7</v>
      </c>
      <c r="U28" s="16"/>
      <c r="V28" s="17">
        <v>1.085661473873555</v>
      </c>
      <c r="W28" s="17">
        <v>1.2489418933338501</v>
      </c>
      <c r="X28" s="17">
        <v>1</v>
      </c>
      <c r="Y28" s="17">
        <v>0.5</v>
      </c>
      <c r="Z28" s="17" t="s">
        <v>187</v>
      </c>
      <c r="AA28" s="17" t="s">
        <v>187</v>
      </c>
      <c r="AB28" s="17">
        <v>0.5</v>
      </c>
      <c r="AC28" s="18">
        <f t="shared" si="7"/>
        <v>0.5</v>
      </c>
      <c r="AD28" s="18">
        <f t="shared" si="42"/>
        <v>0.8</v>
      </c>
      <c r="AE28" s="18" t="str">
        <f t="shared" si="8"/>
        <v>Over</v>
      </c>
      <c r="AF28" s="17">
        <v>1.3</v>
      </c>
      <c r="AG28" s="17">
        <v>0.7</v>
      </c>
      <c r="AH28" s="18">
        <f t="shared" si="9"/>
        <v>3</v>
      </c>
      <c r="AI28" s="18">
        <f t="shared" si="10"/>
        <v>5</v>
      </c>
      <c r="AJ28" s="18">
        <f t="shared" si="11"/>
        <v>1</v>
      </c>
      <c r="AK28" s="18">
        <f t="shared" si="12"/>
        <v>1</v>
      </c>
      <c r="AL28" s="18">
        <f t="shared" si="13"/>
        <v>10</v>
      </c>
      <c r="AM28" s="16"/>
      <c r="AN28">
        <v>0.2069577818310204</v>
      </c>
      <c r="AO28">
        <v>0.489673550966022</v>
      </c>
      <c r="AP28">
        <v>-2.4215993821527599E-3</v>
      </c>
      <c r="AQ28" t="s">
        <v>187</v>
      </c>
      <c r="AR28">
        <v>0.5</v>
      </c>
      <c r="AS28" t="s">
        <v>187</v>
      </c>
      <c r="AT28" t="s">
        <v>187</v>
      </c>
      <c r="AU28" s="16">
        <f t="shared" si="14"/>
        <v>0.5</v>
      </c>
      <c r="AV28" s="16">
        <f t="shared" si="43"/>
        <v>-0.29304221816897957</v>
      </c>
      <c r="AW28" s="16" t="str">
        <f t="shared" si="15"/>
        <v>Under</v>
      </c>
      <c r="AX28">
        <v>0.4</v>
      </c>
      <c r="AY28">
        <v>0.2</v>
      </c>
      <c r="AZ28" s="16">
        <f t="shared" si="16"/>
        <v>3</v>
      </c>
      <c r="BA28" s="16">
        <f t="shared" si="17"/>
        <v>1</v>
      </c>
      <c r="BB28" s="16">
        <f t="shared" si="18"/>
        <v>0</v>
      </c>
      <c r="BC28" s="16">
        <f t="shared" si="19"/>
        <v>0</v>
      </c>
      <c r="BD28" s="16">
        <f t="shared" si="20"/>
        <v>4</v>
      </c>
      <c r="BE28" s="16"/>
      <c r="BF28">
        <v>0.53984156651216919</v>
      </c>
      <c r="BG28">
        <v>0.862083873757025</v>
      </c>
      <c r="BH28">
        <v>0.15115143</v>
      </c>
      <c r="BI28" t="s">
        <v>187</v>
      </c>
      <c r="BJ28">
        <v>0.5</v>
      </c>
      <c r="BK28" t="s">
        <v>187</v>
      </c>
      <c r="BL28" t="s">
        <v>187</v>
      </c>
      <c r="BM28" s="16">
        <f t="shared" si="21"/>
        <v>0.5</v>
      </c>
      <c r="BN28" s="16">
        <f t="shared" si="44"/>
        <v>0.5</v>
      </c>
      <c r="BO28" s="16" t="str">
        <f t="shared" si="22"/>
        <v>Over</v>
      </c>
      <c r="BP28">
        <v>1</v>
      </c>
      <c r="BQ28">
        <v>0.3</v>
      </c>
      <c r="BR28" s="16">
        <f t="shared" si="23"/>
        <v>2</v>
      </c>
      <c r="BS28" s="16">
        <f t="shared" si="24"/>
        <v>4</v>
      </c>
      <c r="BT28" s="16">
        <f t="shared" si="25"/>
        <v>1</v>
      </c>
      <c r="BU28" s="16">
        <f t="shared" si="26"/>
        <v>0</v>
      </c>
      <c r="BV28" s="16">
        <f t="shared" si="27"/>
        <v>7</v>
      </c>
      <c r="BW28" s="16"/>
      <c r="BX28">
        <v>0.18687341691147319</v>
      </c>
      <c r="BY28">
        <v>0.83010903974674599</v>
      </c>
      <c r="BZ28">
        <v>-5.0667692E-2</v>
      </c>
      <c r="CA28" t="s">
        <v>187</v>
      </c>
      <c r="CB28">
        <v>0.5</v>
      </c>
      <c r="CC28" t="s">
        <v>187</v>
      </c>
      <c r="CD28" t="s">
        <v>187</v>
      </c>
      <c r="CE28" s="16">
        <f t="shared" si="28"/>
        <v>0.5</v>
      </c>
      <c r="CF28" s="16">
        <f t="shared" si="45"/>
        <v>-0.5</v>
      </c>
      <c r="CG28" s="16" t="str">
        <f t="shared" si="29"/>
        <v>Under</v>
      </c>
      <c r="CH28">
        <v>0</v>
      </c>
      <c r="CI28">
        <v>0</v>
      </c>
      <c r="CJ28" s="16">
        <f t="shared" si="47"/>
        <v>2</v>
      </c>
      <c r="CK28" s="16">
        <f t="shared" si="30"/>
        <v>1</v>
      </c>
      <c r="CL28" s="16">
        <f t="shared" si="31"/>
        <v>1</v>
      </c>
      <c r="CM28" s="16">
        <f t="shared" si="32"/>
        <v>1</v>
      </c>
      <c r="CN28" s="16">
        <f t="shared" si="33"/>
        <v>5</v>
      </c>
      <c r="CO28" s="16"/>
      <c r="CP28" s="17">
        <v>2.8182240522391</v>
      </c>
      <c r="CQ28" s="17">
        <v>2.9938471</v>
      </c>
      <c r="CR28" s="17">
        <v>2.5918108094797798</v>
      </c>
      <c r="CS28" s="17">
        <v>1.5</v>
      </c>
      <c r="CT28" s="17" t="s">
        <v>187</v>
      </c>
      <c r="CU28" s="17">
        <v>1.5</v>
      </c>
      <c r="CV28" s="17">
        <v>1.5</v>
      </c>
      <c r="CW28" s="18">
        <f t="shared" si="34"/>
        <v>1.5</v>
      </c>
      <c r="CX28" s="16">
        <f t="shared" si="46"/>
        <v>1.4938471</v>
      </c>
      <c r="CY28" s="18" t="str">
        <f t="shared" si="35"/>
        <v>Over</v>
      </c>
      <c r="CZ28" s="17">
        <v>2.8</v>
      </c>
      <c r="DA28" s="17">
        <v>0.6</v>
      </c>
      <c r="DB28" s="18">
        <f t="shared" si="36"/>
        <v>3</v>
      </c>
      <c r="DC28" s="18">
        <f t="shared" si="37"/>
        <v>3</v>
      </c>
      <c r="DD28" s="18">
        <f t="shared" si="38"/>
        <v>1</v>
      </c>
      <c r="DE28" s="18">
        <f t="shared" si="39"/>
        <v>1</v>
      </c>
      <c r="DF28" s="18">
        <f t="shared" si="40"/>
        <v>8</v>
      </c>
      <c r="DG28" s="16"/>
    </row>
    <row r="29" spans="1:111" x14ac:dyDescent="0.3">
      <c r="A29" t="s">
        <v>216</v>
      </c>
      <c r="B29" t="s">
        <v>54</v>
      </c>
      <c r="C29" t="s">
        <v>217</v>
      </c>
      <c r="D29" s="17">
        <v>0.26300954262656479</v>
      </c>
      <c r="E29" s="17">
        <v>0.41985223257308002</v>
      </c>
      <c r="F29" s="17">
        <v>4.6354629350052502E-2</v>
      </c>
      <c r="G29" s="17">
        <v>0.5</v>
      </c>
      <c r="H29" s="17" t="s">
        <v>187</v>
      </c>
      <c r="I29" s="17">
        <v>0.5</v>
      </c>
      <c r="J29" s="17" t="s">
        <v>187</v>
      </c>
      <c r="K29" s="18">
        <f t="shared" si="0"/>
        <v>0.5</v>
      </c>
      <c r="L29" s="16">
        <f t="shared" si="41"/>
        <v>-0.23699045737343521</v>
      </c>
      <c r="M29" s="18" t="str">
        <f t="shared" si="1"/>
        <v>Under</v>
      </c>
      <c r="N29" s="17">
        <v>0.5</v>
      </c>
      <c r="O29" s="17">
        <v>0.3</v>
      </c>
      <c r="P29" s="18">
        <f t="shared" si="2"/>
        <v>3</v>
      </c>
      <c r="Q29" s="18">
        <f t="shared" si="3"/>
        <v>3</v>
      </c>
      <c r="R29" s="18">
        <f t="shared" si="4"/>
        <v>1</v>
      </c>
      <c r="S29" s="18">
        <f t="shared" si="5"/>
        <v>1</v>
      </c>
      <c r="T29" s="18">
        <f t="shared" si="6"/>
        <v>8</v>
      </c>
      <c r="U29" s="16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6">
        <f t="shared" si="7"/>
        <v>0.5</v>
      </c>
      <c r="AD29" s="18">
        <f t="shared" si="42"/>
        <v>0.5001835685012801</v>
      </c>
      <c r="AE29" s="16" t="str">
        <f t="shared" si="8"/>
        <v>Over</v>
      </c>
      <c r="AF29">
        <v>0.7</v>
      </c>
      <c r="AG29">
        <v>0.5</v>
      </c>
      <c r="AH29" s="16">
        <f t="shared" si="9"/>
        <v>3</v>
      </c>
      <c r="AI29" s="16">
        <f t="shared" si="10"/>
        <v>4</v>
      </c>
      <c r="AJ29" s="16">
        <f t="shared" si="11"/>
        <v>1</v>
      </c>
      <c r="AK29" s="16">
        <f t="shared" si="12"/>
        <v>0</v>
      </c>
      <c r="AL29" s="16">
        <f t="shared" si="13"/>
        <v>8</v>
      </c>
      <c r="AM29" s="16"/>
      <c r="AN29">
        <v>6.1099536540434901E-2</v>
      </c>
      <c r="AO29">
        <v>0.164411982463537</v>
      </c>
      <c r="AP29">
        <v>-2.4067649552449298E-5</v>
      </c>
      <c r="AQ29" t="s">
        <v>187</v>
      </c>
      <c r="AR29">
        <v>0.5</v>
      </c>
      <c r="AS29">
        <v>560</v>
      </c>
      <c r="AT29" t="s">
        <v>187</v>
      </c>
      <c r="AU29" s="16">
        <f t="shared" si="14"/>
        <v>0.5</v>
      </c>
      <c r="AV29" s="16">
        <f t="shared" si="43"/>
        <v>-0.43890046345956513</v>
      </c>
      <c r="AW29" s="16" t="str">
        <f t="shared" si="15"/>
        <v>Under</v>
      </c>
      <c r="AX29">
        <v>0.2</v>
      </c>
      <c r="AY29">
        <v>0.1</v>
      </c>
      <c r="AZ29" s="16">
        <f t="shared" si="16"/>
        <v>3</v>
      </c>
      <c r="BA29" s="16">
        <f t="shared" si="17"/>
        <v>1</v>
      </c>
      <c r="BB29" s="16">
        <f t="shared" si="18"/>
        <v>0</v>
      </c>
      <c r="BC29" s="16">
        <f t="shared" si="19"/>
        <v>0</v>
      </c>
      <c r="BD29" s="16">
        <f t="shared" si="20"/>
        <v>4</v>
      </c>
      <c r="BE29" s="16"/>
      <c r="BF29">
        <v>0.43095518564229002</v>
      </c>
      <c r="BG29">
        <v>0.862083873757025</v>
      </c>
      <c r="BH29">
        <v>0.26</v>
      </c>
      <c r="BI29" t="s">
        <v>187</v>
      </c>
      <c r="BJ29">
        <v>0.5</v>
      </c>
      <c r="BK29">
        <v>160</v>
      </c>
      <c r="BL29" t="s">
        <v>187</v>
      </c>
      <c r="BM29" s="16">
        <f t="shared" si="21"/>
        <v>0.5</v>
      </c>
      <c r="BN29" s="16">
        <f t="shared" si="44"/>
        <v>0.362083873757025</v>
      </c>
      <c r="BO29" s="16" t="str">
        <f t="shared" si="22"/>
        <v>Over</v>
      </c>
      <c r="BP29">
        <v>0.5</v>
      </c>
      <c r="BQ29">
        <v>0.1</v>
      </c>
      <c r="BR29" s="16">
        <f t="shared" si="23"/>
        <v>1</v>
      </c>
      <c r="BS29" s="16">
        <f t="shared" si="24"/>
        <v>4</v>
      </c>
      <c r="BT29" s="16">
        <f t="shared" si="25"/>
        <v>0</v>
      </c>
      <c r="BU29" s="16">
        <f t="shared" si="26"/>
        <v>0</v>
      </c>
      <c r="BV29" s="16">
        <f t="shared" si="27"/>
        <v>5</v>
      </c>
      <c r="BW29" s="16"/>
      <c r="BX29">
        <v>0.19113963476108239</v>
      </c>
      <c r="BY29">
        <v>0.83010903974674599</v>
      </c>
      <c r="BZ29">
        <v>0.04</v>
      </c>
      <c r="CA29" t="s">
        <v>187</v>
      </c>
      <c r="CB29">
        <v>0.5</v>
      </c>
      <c r="CC29">
        <v>280</v>
      </c>
      <c r="CD29" t="s">
        <v>187</v>
      </c>
      <c r="CE29" s="16">
        <f t="shared" si="28"/>
        <v>0.5</v>
      </c>
      <c r="CF29" s="16">
        <f t="shared" si="45"/>
        <v>0.33010903974674599</v>
      </c>
      <c r="CG29" s="16" t="str">
        <f t="shared" si="29"/>
        <v>Over</v>
      </c>
      <c r="CH29">
        <v>0.2</v>
      </c>
      <c r="CI29">
        <v>0.2</v>
      </c>
      <c r="CJ29" s="16">
        <f t="shared" si="47"/>
        <v>1</v>
      </c>
      <c r="CK29" s="16">
        <f t="shared" si="30"/>
        <v>5</v>
      </c>
      <c r="CL29" s="16">
        <f t="shared" si="31"/>
        <v>0</v>
      </c>
      <c r="CM29" s="16">
        <f t="shared" si="32"/>
        <v>0</v>
      </c>
      <c r="CN29" s="16">
        <f t="shared" si="33"/>
        <v>6</v>
      </c>
      <c r="CO29" s="16"/>
      <c r="CP29">
        <v>1.540016074077162</v>
      </c>
      <c r="CQ29">
        <v>2</v>
      </c>
      <c r="CR29">
        <v>1.1049751842441899</v>
      </c>
      <c r="CS29">
        <v>1.5</v>
      </c>
      <c r="CT29" t="s">
        <v>187</v>
      </c>
      <c r="CU29">
        <v>1.5</v>
      </c>
      <c r="CV29" t="s">
        <v>187</v>
      </c>
      <c r="CW29" s="16">
        <f t="shared" si="34"/>
        <v>1.5</v>
      </c>
      <c r="CX29" s="16">
        <f t="shared" si="46"/>
        <v>0.5</v>
      </c>
      <c r="CY29" s="16" t="str">
        <f t="shared" si="35"/>
        <v>Over</v>
      </c>
      <c r="CZ29">
        <v>1.4</v>
      </c>
      <c r="DA29">
        <v>0.2</v>
      </c>
      <c r="DB29" s="16">
        <f t="shared" si="36"/>
        <v>2</v>
      </c>
      <c r="DC29" s="16">
        <f t="shared" si="37"/>
        <v>1</v>
      </c>
      <c r="DD29" s="16">
        <f t="shared" si="38"/>
        <v>0</v>
      </c>
      <c r="DE29" s="16">
        <f t="shared" si="39"/>
        <v>0</v>
      </c>
      <c r="DF29" s="16">
        <f t="shared" si="40"/>
        <v>3</v>
      </c>
      <c r="DG29" s="16"/>
    </row>
    <row r="30" spans="1:111" x14ac:dyDescent="0.3">
      <c r="A30" t="s">
        <v>218</v>
      </c>
      <c r="B30" t="s">
        <v>54</v>
      </c>
      <c r="C30" t="s">
        <v>217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187</v>
      </c>
      <c r="I30">
        <v>0.5</v>
      </c>
      <c r="J30">
        <v>0.5</v>
      </c>
      <c r="K30" s="16">
        <f t="shared" si="0"/>
        <v>0.5</v>
      </c>
      <c r="L30" s="16">
        <f t="shared" si="41"/>
        <v>-0.13294871432561889</v>
      </c>
      <c r="M30" s="16" t="str">
        <f t="shared" si="1"/>
        <v>Under</v>
      </c>
      <c r="N30">
        <v>0.4</v>
      </c>
      <c r="O30">
        <v>0.4</v>
      </c>
      <c r="P30" s="16">
        <f t="shared" si="2"/>
        <v>2</v>
      </c>
      <c r="Q30" s="16">
        <f t="shared" si="3"/>
        <v>2</v>
      </c>
      <c r="R30" s="16">
        <f t="shared" si="4"/>
        <v>1</v>
      </c>
      <c r="S30" s="16">
        <f t="shared" si="5"/>
        <v>1</v>
      </c>
      <c r="T30" s="16">
        <f t="shared" si="6"/>
        <v>6</v>
      </c>
      <c r="U30" s="16"/>
      <c r="V30" s="17">
        <v>0.95601168838945982</v>
      </c>
      <c r="W30" s="17">
        <v>1.00009928278742</v>
      </c>
      <c r="X30" s="17">
        <v>0.88120102200271999</v>
      </c>
      <c r="Y30" s="17">
        <v>0.5</v>
      </c>
      <c r="Z30" s="17">
        <v>-220</v>
      </c>
      <c r="AA30" s="17">
        <v>270</v>
      </c>
      <c r="AB30" s="17">
        <v>0.1</v>
      </c>
      <c r="AC30" s="18">
        <f t="shared" si="7"/>
        <v>0.5</v>
      </c>
      <c r="AD30" s="18">
        <f t="shared" si="42"/>
        <v>0.50009928278742</v>
      </c>
      <c r="AE30" s="18" t="str">
        <f t="shared" si="8"/>
        <v>Over</v>
      </c>
      <c r="AF30" s="17">
        <v>0.9</v>
      </c>
      <c r="AG30" s="17">
        <v>0.7</v>
      </c>
      <c r="AH30" s="18">
        <f t="shared" si="9"/>
        <v>3</v>
      </c>
      <c r="AI30" s="18">
        <f t="shared" si="10"/>
        <v>4</v>
      </c>
      <c r="AJ30" s="18">
        <f t="shared" si="11"/>
        <v>1</v>
      </c>
      <c r="AK30" s="18">
        <f t="shared" si="12"/>
        <v>1</v>
      </c>
      <c r="AL30" s="18">
        <f t="shared" si="13"/>
        <v>9</v>
      </c>
      <c r="AM30" s="16"/>
      <c r="AN30">
        <v>-3.6805998595606602E-3</v>
      </c>
      <c r="AO30">
        <v>1.35951661631419E-2</v>
      </c>
      <c r="AP30">
        <v>-1.5596092406141999E-2</v>
      </c>
      <c r="AQ30" t="s">
        <v>187</v>
      </c>
      <c r="AR30">
        <v>0.5</v>
      </c>
      <c r="AS30">
        <v>800</v>
      </c>
      <c r="AT30" t="s">
        <v>187</v>
      </c>
      <c r="AU30" s="16">
        <f t="shared" si="14"/>
        <v>0.5</v>
      </c>
      <c r="AV30" s="16">
        <f t="shared" si="43"/>
        <v>-0.50368059985956071</v>
      </c>
      <c r="AW30" s="16" t="str">
        <f t="shared" si="15"/>
        <v>Under</v>
      </c>
      <c r="AX30">
        <v>0</v>
      </c>
      <c r="AY30">
        <v>0</v>
      </c>
      <c r="AZ30" s="16">
        <f t="shared" si="16"/>
        <v>3</v>
      </c>
      <c r="BA30" s="16">
        <f t="shared" si="17"/>
        <v>1</v>
      </c>
      <c r="BB30" s="16">
        <f t="shared" si="18"/>
        <v>0</v>
      </c>
      <c r="BC30" s="16">
        <f t="shared" si="19"/>
        <v>0</v>
      </c>
      <c r="BD30" s="16">
        <f t="shared" si="20"/>
        <v>4</v>
      </c>
      <c r="BE30" s="16"/>
      <c r="BF30">
        <v>0.312939104249018</v>
      </c>
      <c r="BG30">
        <v>0.862083873757025</v>
      </c>
      <c r="BH30">
        <v>0.14280926999999999</v>
      </c>
      <c r="BI30" t="s">
        <v>187</v>
      </c>
      <c r="BJ30">
        <v>0.5</v>
      </c>
      <c r="BK30">
        <v>175</v>
      </c>
      <c r="BL30" t="s">
        <v>187</v>
      </c>
      <c r="BM30" s="16">
        <f t="shared" si="21"/>
        <v>0.5</v>
      </c>
      <c r="BN30" s="16">
        <f t="shared" si="44"/>
        <v>-0.4</v>
      </c>
      <c r="BO30" s="16" t="str">
        <f t="shared" si="22"/>
        <v>Under</v>
      </c>
      <c r="BP30">
        <v>0.1</v>
      </c>
      <c r="BQ30">
        <v>0.1</v>
      </c>
      <c r="BR30" s="16">
        <f t="shared" si="23"/>
        <v>2</v>
      </c>
      <c r="BS30" s="16">
        <f t="shared" si="24"/>
        <v>1</v>
      </c>
      <c r="BT30" s="16">
        <f t="shared" si="25"/>
        <v>1</v>
      </c>
      <c r="BU30" s="16">
        <f t="shared" si="26"/>
        <v>1</v>
      </c>
      <c r="BV30" s="16">
        <f t="shared" si="27"/>
        <v>5</v>
      </c>
      <c r="BW30" s="16"/>
      <c r="BX30">
        <v>0.25680528065747671</v>
      </c>
      <c r="BY30">
        <v>0.85759860788863096</v>
      </c>
      <c r="BZ30">
        <v>8.4857901329443097E-2</v>
      </c>
      <c r="CA30" t="s">
        <v>187</v>
      </c>
      <c r="CB30">
        <v>0.5</v>
      </c>
      <c r="CC30">
        <v>182</v>
      </c>
      <c r="CD30" t="s">
        <v>187</v>
      </c>
      <c r="CE30" s="16">
        <f t="shared" si="28"/>
        <v>0.5</v>
      </c>
      <c r="CF30" s="16">
        <f t="shared" si="45"/>
        <v>0.35759860788863096</v>
      </c>
      <c r="CG30" s="16" t="str">
        <f t="shared" si="29"/>
        <v>Over</v>
      </c>
      <c r="CH30">
        <v>0.4</v>
      </c>
      <c r="CI30">
        <v>0.3</v>
      </c>
      <c r="CJ30" s="16"/>
      <c r="CK30" s="16">
        <f t="shared" si="30"/>
        <v>5</v>
      </c>
      <c r="CL30" s="16">
        <f t="shared" si="31"/>
        <v>0</v>
      </c>
      <c r="CM30" s="16">
        <f t="shared" si="32"/>
        <v>0</v>
      </c>
      <c r="CN30" s="16">
        <f t="shared" si="33"/>
        <v>5</v>
      </c>
      <c r="CO30" s="16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187</v>
      </c>
      <c r="CU30">
        <v>0.5</v>
      </c>
      <c r="CV30">
        <v>1.5</v>
      </c>
      <c r="CW30" s="16">
        <f t="shared" si="34"/>
        <v>0.5</v>
      </c>
      <c r="CX30" s="16">
        <f t="shared" si="46"/>
        <v>1.35521385369721</v>
      </c>
      <c r="CY30" s="16" t="str">
        <f t="shared" si="35"/>
        <v>Over</v>
      </c>
      <c r="CZ30">
        <v>1</v>
      </c>
      <c r="DA30">
        <v>0.7</v>
      </c>
      <c r="DB30" s="16">
        <f t="shared" si="36"/>
        <v>3</v>
      </c>
      <c r="DC30" s="16">
        <f t="shared" si="37"/>
        <v>3</v>
      </c>
      <c r="DD30" s="16">
        <f t="shared" si="38"/>
        <v>1</v>
      </c>
      <c r="DE30" s="16">
        <f t="shared" si="39"/>
        <v>1</v>
      </c>
      <c r="DF30" s="16">
        <f t="shared" si="40"/>
        <v>8</v>
      </c>
      <c r="DG30" s="16"/>
    </row>
    <row r="31" spans="1:111" x14ac:dyDescent="0.3">
      <c r="A31" t="s">
        <v>219</v>
      </c>
      <c r="B31" t="s">
        <v>54</v>
      </c>
      <c r="C31" t="s">
        <v>217</v>
      </c>
      <c r="D31" s="17">
        <v>0.34340609371549591</v>
      </c>
      <c r="E31" s="17">
        <v>0.48</v>
      </c>
      <c r="F31" s="17">
        <v>8.8765709999999998E-2</v>
      </c>
      <c r="G31" s="17">
        <v>0.5</v>
      </c>
      <c r="H31" s="17" t="s">
        <v>187</v>
      </c>
      <c r="I31" s="17">
        <v>0.5</v>
      </c>
      <c r="J31" s="17">
        <v>0.5</v>
      </c>
      <c r="K31" s="18">
        <f t="shared" si="0"/>
        <v>0.5</v>
      </c>
      <c r="L31" s="16">
        <f t="shared" si="41"/>
        <v>-0.15659390628450409</v>
      </c>
      <c r="M31" s="18" t="str">
        <f t="shared" si="1"/>
        <v>Under</v>
      </c>
      <c r="N31" s="17">
        <v>0.5</v>
      </c>
      <c r="O31" s="17">
        <v>0.5</v>
      </c>
      <c r="P31" s="18">
        <f t="shared" si="2"/>
        <v>3</v>
      </c>
      <c r="Q31" s="18">
        <f t="shared" si="3"/>
        <v>3</v>
      </c>
      <c r="R31" s="18">
        <f t="shared" si="4"/>
        <v>1</v>
      </c>
      <c r="S31" s="18">
        <f t="shared" si="5"/>
        <v>1</v>
      </c>
      <c r="T31" s="18">
        <f t="shared" si="6"/>
        <v>8</v>
      </c>
      <c r="U31" s="16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6">
        <f t="shared" si="7"/>
        <v>0.5</v>
      </c>
      <c r="AD31" s="18">
        <f t="shared" si="42"/>
        <v>0.50018458197634996</v>
      </c>
      <c r="AE31" s="16" t="str">
        <f t="shared" si="8"/>
        <v>Over</v>
      </c>
      <c r="AF31">
        <v>0.7</v>
      </c>
      <c r="AG31">
        <v>0.5</v>
      </c>
      <c r="AH31" s="16">
        <f t="shared" si="9"/>
        <v>3</v>
      </c>
      <c r="AI31" s="16">
        <f t="shared" si="10"/>
        <v>4</v>
      </c>
      <c r="AJ31" s="16">
        <f t="shared" si="11"/>
        <v>1</v>
      </c>
      <c r="AK31" s="16">
        <f t="shared" si="12"/>
        <v>0</v>
      </c>
      <c r="AL31" s="16">
        <f t="shared" si="13"/>
        <v>8</v>
      </c>
      <c r="AM31" s="16"/>
      <c r="AN31">
        <v>3.500880765054995E-2</v>
      </c>
      <c r="AO31">
        <v>9.2079385331695005E-2</v>
      </c>
      <c r="AP31">
        <v>-5.9404940511221301E-5</v>
      </c>
      <c r="AQ31" t="s">
        <v>187</v>
      </c>
      <c r="AR31">
        <v>0.5</v>
      </c>
      <c r="AS31">
        <v>520</v>
      </c>
      <c r="AT31" t="s">
        <v>187</v>
      </c>
      <c r="AU31" s="16">
        <f t="shared" si="14"/>
        <v>0.5</v>
      </c>
      <c r="AV31" s="16">
        <f t="shared" si="43"/>
        <v>-0.46499119234945008</v>
      </c>
      <c r="AW31" s="16" t="str">
        <f t="shared" si="15"/>
        <v>Under</v>
      </c>
      <c r="AX31">
        <v>0.1</v>
      </c>
      <c r="AY31">
        <v>0.1</v>
      </c>
      <c r="AZ31" s="16">
        <f t="shared" si="16"/>
        <v>3</v>
      </c>
      <c r="BA31" s="16">
        <f t="shared" si="17"/>
        <v>1</v>
      </c>
      <c r="BB31" s="16">
        <f t="shared" si="18"/>
        <v>0</v>
      </c>
      <c r="BC31" s="16">
        <f t="shared" si="19"/>
        <v>0</v>
      </c>
      <c r="BD31" s="16">
        <f t="shared" si="20"/>
        <v>4</v>
      </c>
      <c r="BE31" s="16"/>
      <c r="BF31">
        <v>0.36332442915848151</v>
      </c>
      <c r="BG31">
        <v>0.65933044017358899</v>
      </c>
      <c r="BH31">
        <v>0.12</v>
      </c>
      <c r="BI31" t="s">
        <v>187</v>
      </c>
      <c r="BJ31">
        <v>0.5</v>
      </c>
      <c r="BK31">
        <v>155</v>
      </c>
      <c r="BL31" t="s">
        <v>187</v>
      </c>
      <c r="BM31" s="16">
        <f t="shared" si="21"/>
        <v>0.5</v>
      </c>
      <c r="BN31" s="16">
        <f t="shared" si="44"/>
        <v>0.15933044017358899</v>
      </c>
      <c r="BO31" s="16" t="str">
        <f t="shared" si="22"/>
        <v>Over</v>
      </c>
      <c r="BP31">
        <v>0.5</v>
      </c>
      <c r="BQ31">
        <v>0.5</v>
      </c>
      <c r="BR31" s="16">
        <f t="shared" si="23"/>
        <v>1</v>
      </c>
      <c r="BS31" s="16">
        <f t="shared" si="24"/>
        <v>3</v>
      </c>
      <c r="BT31" s="16">
        <f t="shared" si="25"/>
        <v>0</v>
      </c>
      <c r="BU31" s="16">
        <f t="shared" si="26"/>
        <v>0</v>
      </c>
      <c r="BV31" s="16">
        <f t="shared" si="27"/>
        <v>4</v>
      </c>
      <c r="BW31" s="16"/>
      <c r="BX31">
        <v>0.17352151343297059</v>
      </c>
      <c r="BY31">
        <v>0.79899581589958102</v>
      </c>
      <c r="BZ31">
        <v>2.16450321021813E-2</v>
      </c>
      <c r="CA31" t="s">
        <v>187</v>
      </c>
      <c r="CB31">
        <v>0.5</v>
      </c>
      <c r="CC31" t="s">
        <v>187</v>
      </c>
      <c r="CD31" t="s">
        <v>187</v>
      </c>
      <c r="CE31" s="16">
        <f t="shared" si="28"/>
        <v>0.5</v>
      </c>
      <c r="CF31" s="16">
        <f t="shared" si="45"/>
        <v>-0.5</v>
      </c>
      <c r="CG31" s="16" t="str">
        <f t="shared" si="29"/>
        <v>Under</v>
      </c>
      <c r="CH31">
        <v>0</v>
      </c>
      <c r="CI31">
        <v>0</v>
      </c>
      <c r="CJ31" s="16"/>
      <c r="CK31" s="16">
        <f t="shared" si="30"/>
        <v>1</v>
      </c>
      <c r="CL31" s="16">
        <f t="shared" si="31"/>
        <v>1</v>
      </c>
      <c r="CM31" s="16">
        <f t="shared" si="32"/>
        <v>1</v>
      </c>
      <c r="CN31" s="16">
        <f t="shared" si="33"/>
        <v>3</v>
      </c>
      <c r="CO31" s="16"/>
      <c r="CP31">
        <v>1.125217900057659</v>
      </c>
      <c r="CQ31">
        <v>1.2337372</v>
      </c>
      <c r="CR31">
        <v>0.99070484498325695</v>
      </c>
      <c r="CS31">
        <v>1.5</v>
      </c>
      <c r="CT31" t="s">
        <v>187</v>
      </c>
      <c r="CU31">
        <v>1.5</v>
      </c>
      <c r="CV31">
        <v>1.5</v>
      </c>
      <c r="CW31" s="16">
        <f t="shared" si="34"/>
        <v>1.5</v>
      </c>
      <c r="CX31" s="16">
        <f t="shared" si="46"/>
        <v>-0.37478209994234102</v>
      </c>
      <c r="CY31" s="16" t="str">
        <f t="shared" si="35"/>
        <v>Under</v>
      </c>
      <c r="CZ31">
        <v>1.2</v>
      </c>
      <c r="DA31">
        <v>0.3</v>
      </c>
      <c r="DB31" s="16">
        <f t="shared" si="36"/>
        <v>3</v>
      </c>
      <c r="DC31" s="16">
        <f t="shared" si="37"/>
        <v>1</v>
      </c>
      <c r="DD31" s="16">
        <f t="shared" si="38"/>
        <v>1</v>
      </c>
      <c r="DE31" s="16">
        <f t="shared" si="39"/>
        <v>1</v>
      </c>
      <c r="DF31" s="16">
        <f t="shared" si="40"/>
        <v>6</v>
      </c>
      <c r="DG31" s="16"/>
    </row>
    <row r="32" spans="1:111" x14ac:dyDescent="0.3">
      <c r="A32" t="s">
        <v>220</v>
      </c>
      <c r="B32" t="s">
        <v>54</v>
      </c>
      <c r="C32" t="s">
        <v>217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187</v>
      </c>
      <c r="I32">
        <v>0.5</v>
      </c>
      <c r="J32">
        <v>0.5</v>
      </c>
      <c r="K32" s="16">
        <f t="shared" si="0"/>
        <v>0.5</v>
      </c>
      <c r="L32" s="16">
        <f t="shared" si="41"/>
        <v>-0.14744841109785572</v>
      </c>
      <c r="M32" s="16" t="str">
        <f t="shared" si="1"/>
        <v>Under</v>
      </c>
      <c r="N32">
        <v>0.625</v>
      </c>
      <c r="O32">
        <v>0.375</v>
      </c>
      <c r="P32" s="16">
        <f t="shared" si="2"/>
        <v>3</v>
      </c>
      <c r="Q32" s="16">
        <f t="shared" si="3"/>
        <v>2</v>
      </c>
      <c r="R32" s="16">
        <f t="shared" si="4"/>
        <v>0</v>
      </c>
      <c r="S32" s="16">
        <f t="shared" si="5"/>
        <v>1</v>
      </c>
      <c r="T32" s="16">
        <f t="shared" si="6"/>
        <v>6</v>
      </c>
      <c r="U32" s="16"/>
      <c r="V32" s="17">
        <v>0.96792590242728682</v>
      </c>
      <c r="W32" s="17">
        <v>1.00000711147865</v>
      </c>
      <c r="X32" s="17">
        <v>0.91202741062463999</v>
      </c>
      <c r="Y32" s="17">
        <v>0.5</v>
      </c>
      <c r="Z32" s="17">
        <v>-390</v>
      </c>
      <c r="AA32" s="17">
        <v>135</v>
      </c>
      <c r="AB32" s="17">
        <v>0.125</v>
      </c>
      <c r="AC32" s="18">
        <f t="shared" si="7"/>
        <v>0.5</v>
      </c>
      <c r="AD32" s="18">
        <f t="shared" si="42"/>
        <v>0.50000711147864996</v>
      </c>
      <c r="AE32" s="18" t="str">
        <f t="shared" si="8"/>
        <v>Over</v>
      </c>
      <c r="AF32" s="17">
        <v>1</v>
      </c>
      <c r="AG32" s="17">
        <v>0.75</v>
      </c>
      <c r="AH32" s="18">
        <f t="shared" si="9"/>
        <v>3</v>
      </c>
      <c r="AI32" s="18">
        <f t="shared" si="10"/>
        <v>4</v>
      </c>
      <c r="AJ32" s="18">
        <f t="shared" si="11"/>
        <v>1</v>
      </c>
      <c r="AK32" s="18">
        <f t="shared" si="12"/>
        <v>1</v>
      </c>
      <c r="AL32" s="18">
        <f t="shared" si="13"/>
        <v>9</v>
      </c>
      <c r="AM32" s="16"/>
      <c r="AN32">
        <v>6.8882234080024862E-2</v>
      </c>
      <c r="AO32">
        <v>0.19246914129576101</v>
      </c>
      <c r="AP32">
        <v>-7.7810936E-4</v>
      </c>
      <c r="AQ32" t="s">
        <v>187</v>
      </c>
      <c r="AR32">
        <v>0.5</v>
      </c>
      <c r="AS32" t="s">
        <v>187</v>
      </c>
      <c r="AT32" t="s">
        <v>187</v>
      </c>
      <c r="AU32" s="16">
        <f t="shared" si="14"/>
        <v>0.5</v>
      </c>
      <c r="AV32" s="16">
        <f t="shared" si="43"/>
        <v>-0.43111776591997514</v>
      </c>
      <c r="AW32" s="16" t="str">
        <f t="shared" si="15"/>
        <v>Under</v>
      </c>
      <c r="AX32">
        <v>0.25</v>
      </c>
      <c r="AY32">
        <v>0.125</v>
      </c>
      <c r="AZ32" s="16">
        <f t="shared" si="16"/>
        <v>3</v>
      </c>
      <c r="BA32" s="16">
        <f t="shared" si="17"/>
        <v>1</v>
      </c>
      <c r="BB32" s="16">
        <f t="shared" si="18"/>
        <v>0</v>
      </c>
      <c r="BC32" s="16">
        <f t="shared" si="19"/>
        <v>0</v>
      </c>
      <c r="BD32" s="16">
        <f t="shared" si="20"/>
        <v>4</v>
      </c>
      <c r="BE32" s="16"/>
      <c r="BF32">
        <v>0.48232799389354958</v>
      </c>
      <c r="BG32">
        <v>0.862083873757025</v>
      </c>
      <c r="BH32">
        <v>0.34281096802419597</v>
      </c>
      <c r="BI32" t="s">
        <v>187</v>
      </c>
      <c r="BJ32">
        <v>0.5</v>
      </c>
      <c r="BK32">
        <v>100</v>
      </c>
      <c r="BL32" t="s">
        <v>187</v>
      </c>
      <c r="BM32" s="16">
        <f t="shared" si="21"/>
        <v>0.5</v>
      </c>
      <c r="BN32" s="16">
        <f t="shared" si="44"/>
        <v>0.362083873757025</v>
      </c>
      <c r="BO32" s="16" t="str">
        <f t="shared" si="22"/>
        <v>Over</v>
      </c>
      <c r="BP32">
        <v>0.75</v>
      </c>
      <c r="BQ32">
        <v>0.5</v>
      </c>
      <c r="BR32" s="16">
        <f t="shared" si="23"/>
        <v>1</v>
      </c>
      <c r="BS32" s="16">
        <f t="shared" si="24"/>
        <v>4</v>
      </c>
      <c r="BT32" s="16">
        <f t="shared" si="25"/>
        <v>1</v>
      </c>
      <c r="BU32" s="16">
        <f t="shared" si="26"/>
        <v>0</v>
      </c>
      <c r="BV32" s="16">
        <f t="shared" si="27"/>
        <v>6</v>
      </c>
      <c r="BW32" s="16"/>
      <c r="BX32">
        <v>0.14229376433631361</v>
      </c>
      <c r="BY32">
        <v>0.78252032520325199</v>
      </c>
      <c r="BZ32">
        <v>-3.8661182439685002E-4</v>
      </c>
      <c r="CA32" t="s">
        <v>187</v>
      </c>
      <c r="CB32">
        <v>0.5</v>
      </c>
      <c r="CC32">
        <v>390</v>
      </c>
      <c r="CD32" t="s">
        <v>187</v>
      </c>
      <c r="CE32" s="16">
        <f t="shared" si="28"/>
        <v>0.5</v>
      </c>
      <c r="CF32" s="16">
        <f t="shared" si="45"/>
        <v>-0.5</v>
      </c>
      <c r="CG32" s="16" t="str">
        <f t="shared" si="29"/>
        <v>Under</v>
      </c>
      <c r="CH32">
        <v>0</v>
      </c>
      <c r="CI32">
        <v>0</v>
      </c>
      <c r="CJ32" s="16"/>
      <c r="CK32" s="16">
        <f t="shared" si="30"/>
        <v>1</v>
      </c>
      <c r="CL32" s="16">
        <f t="shared" si="31"/>
        <v>1</v>
      </c>
      <c r="CM32" s="16">
        <f t="shared" si="32"/>
        <v>1</v>
      </c>
      <c r="CN32" s="16">
        <f t="shared" si="33"/>
        <v>3</v>
      </c>
      <c r="CO32" s="16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187</v>
      </c>
      <c r="CU32">
        <v>1.5</v>
      </c>
      <c r="CV32">
        <v>1.5</v>
      </c>
      <c r="CW32" s="16">
        <f t="shared" si="34"/>
        <v>1.5</v>
      </c>
      <c r="CX32" s="16">
        <f t="shared" si="46"/>
        <v>0.625</v>
      </c>
      <c r="CY32" s="16" t="str">
        <f t="shared" si="35"/>
        <v>Over</v>
      </c>
      <c r="CZ32">
        <v>2.125</v>
      </c>
      <c r="DA32">
        <v>0.375</v>
      </c>
      <c r="DB32" s="16">
        <f t="shared" si="36"/>
        <v>3</v>
      </c>
      <c r="DC32" s="16">
        <f t="shared" si="37"/>
        <v>2</v>
      </c>
      <c r="DD32" s="16">
        <f t="shared" si="38"/>
        <v>1</v>
      </c>
      <c r="DE32" s="16">
        <f t="shared" si="39"/>
        <v>0</v>
      </c>
      <c r="DF32" s="16">
        <f t="shared" si="40"/>
        <v>6</v>
      </c>
      <c r="DG32" s="16"/>
    </row>
    <row r="33" spans="1:111" x14ac:dyDescent="0.3">
      <c r="A33" t="s">
        <v>221</v>
      </c>
      <c r="B33" t="s">
        <v>54</v>
      </c>
      <c r="C33" t="s">
        <v>217</v>
      </c>
      <c r="D33">
        <v>0.40932001395621892</v>
      </c>
      <c r="E33">
        <v>0.71</v>
      </c>
      <c r="F33">
        <v>0.183924362997722</v>
      </c>
      <c r="G33">
        <v>0.5</v>
      </c>
      <c r="H33" t="s">
        <v>187</v>
      </c>
      <c r="I33">
        <v>0.5</v>
      </c>
      <c r="J33">
        <v>0.5</v>
      </c>
      <c r="K33" s="16">
        <f t="shared" si="0"/>
        <v>0.5</v>
      </c>
      <c r="L33" s="16">
        <f t="shared" si="41"/>
        <v>0.20999999999999996</v>
      </c>
      <c r="M33" s="16" t="str">
        <f t="shared" si="1"/>
        <v>Over</v>
      </c>
      <c r="N33">
        <v>0.5</v>
      </c>
      <c r="O33">
        <v>0.3</v>
      </c>
      <c r="P33" s="16">
        <f t="shared" si="2"/>
        <v>1</v>
      </c>
      <c r="Q33" s="16">
        <f t="shared" si="3"/>
        <v>3</v>
      </c>
      <c r="R33" s="16">
        <f t="shared" si="4"/>
        <v>0</v>
      </c>
      <c r="S33" s="16">
        <f t="shared" si="5"/>
        <v>0</v>
      </c>
      <c r="T33" s="16">
        <f t="shared" si="6"/>
        <v>4</v>
      </c>
      <c r="U33" s="16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6">
        <f t="shared" si="7"/>
        <v>0.5</v>
      </c>
      <c r="AD33" s="18">
        <f t="shared" si="42"/>
        <v>0.5</v>
      </c>
      <c r="AE33" s="16" t="str">
        <f t="shared" si="8"/>
        <v>Over</v>
      </c>
      <c r="AF33">
        <v>0.8</v>
      </c>
      <c r="AG33">
        <v>0.5</v>
      </c>
      <c r="AH33" s="16">
        <f t="shared" si="9"/>
        <v>3</v>
      </c>
      <c r="AI33" s="16">
        <f t="shared" si="10"/>
        <v>3</v>
      </c>
      <c r="AJ33" s="16">
        <f t="shared" si="11"/>
        <v>1</v>
      </c>
      <c r="AK33" s="16">
        <f t="shared" si="12"/>
        <v>0</v>
      </c>
      <c r="AL33" s="16">
        <f t="shared" si="13"/>
        <v>7</v>
      </c>
      <c r="AM33" s="16"/>
      <c r="AN33">
        <v>2.9008439385661881E-2</v>
      </c>
      <c r="AO33">
        <v>7.7790575864359904E-2</v>
      </c>
      <c r="AP33">
        <v>-8.1114492467110003E-3</v>
      </c>
      <c r="AQ33" t="s">
        <v>187</v>
      </c>
      <c r="AR33">
        <v>0.5</v>
      </c>
      <c r="AS33">
        <v>500</v>
      </c>
      <c r="AT33" t="s">
        <v>187</v>
      </c>
      <c r="AU33" s="16">
        <f t="shared" si="14"/>
        <v>0.5</v>
      </c>
      <c r="AV33" s="16">
        <f t="shared" si="43"/>
        <v>-0.47099156061433811</v>
      </c>
      <c r="AW33" s="16" t="str">
        <f t="shared" si="15"/>
        <v>Under</v>
      </c>
      <c r="AX33">
        <v>0.1</v>
      </c>
      <c r="AY33">
        <v>0.1</v>
      </c>
      <c r="AZ33" s="16">
        <f t="shared" si="16"/>
        <v>3</v>
      </c>
      <c r="BA33" s="16">
        <f t="shared" si="17"/>
        <v>1</v>
      </c>
      <c r="BB33" s="16">
        <f t="shared" si="18"/>
        <v>0</v>
      </c>
      <c r="BC33" s="16">
        <f t="shared" si="19"/>
        <v>0</v>
      </c>
      <c r="BD33" s="16">
        <f t="shared" si="20"/>
        <v>4</v>
      </c>
      <c r="BE33" s="16"/>
      <c r="BF33">
        <v>0.22929221091178081</v>
      </c>
      <c r="BG33">
        <v>0.65933044017358899</v>
      </c>
      <c r="BH33">
        <v>-0.28088956236409701</v>
      </c>
      <c r="BI33" t="s">
        <v>187</v>
      </c>
      <c r="BJ33">
        <v>0.5</v>
      </c>
      <c r="BK33">
        <v>135</v>
      </c>
      <c r="BL33" t="s">
        <v>187</v>
      </c>
      <c r="BM33" s="16">
        <f t="shared" si="21"/>
        <v>0.5</v>
      </c>
      <c r="BN33" s="16">
        <f t="shared" si="44"/>
        <v>-0.27070778908821919</v>
      </c>
      <c r="BO33" s="16" t="str">
        <f t="shared" si="22"/>
        <v>Under</v>
      </c>
      <c r="BP33">
        <v>0.4</v>
      </c>
      <c r="BQ33">
        <v>0.4</v>
      </c>
      <c r="BR33" s="16">
        <f t="shared" si="23"/>
        <v>2</v>
      </c>
      <c r="BS33" s="16">
        <f t="shared" si="24"/>
        <v>1</v>
      </c>
      <c r="BT33" s="16">
        <f t="shared" si="25"/>
        <v>1</v>
      </c>
      <c r="BU33" s="16">
        <f t="shared" si="26"/>
        <v>1</v>
      </c>
      <c r="BV33" s="16">
        <f t="shared" si="27"/>
        <v>5</v>
      </c>
      <c r="BW33" s="16"/>
      <c r="BX33">
        <v>0.1616836640687899</v>
      </c>
      <c r="BY33">
        <v>0.78252032520325199</v>
      </c>
      <c r="BZ33">
        <v>0</v>
      </c>
      <c r="CA33" t="s">
        <v>187</v>
      </c>
      <c r="CB33">
        <v>0.5</v>
      </c>
      <c r="CC33">
        <v>265</v>
      </c>
      <c r="CD33" t="s">
        <v>187</v>
      </c>
      <c r="CE33" s="16">
        <f t="shared" si="28"/>
        <v>0.5</v>
      </c>
      <c r="CF33" s="16">
        <f t="shared" si="45"/>
        <v>-0.5</v>
      </c>
      <c r="CG33" s="16" t="str">
        <f t="shared" si="29"/>
        <v>Under</v>
      </c>
      <c r="CH33">
        <v>0</v>
      </c>
      <c r="CI33">
        <v>0</v>
      </c>
      <c r="CJ33" s="16"/>
      <c r="CK33" s="16">
        <f t="shared" si="30"/>
        <v>1</v>
      </c>
      <c r="CL33" s="16">
        <f t="shared" si="31"/>
        <v>1</v>
      </c>
      <c r="CM33" s="16">
        <f t="shared" si="32"/>
        <v>1</v>
      </c>
      <c r="CN33" s="16">
        <f t="shared" si="33"/>
        <v>3</v>
      </c>
      <c r="CO33" s="16"/>
      <c r="CP33">
        <v>1.216495399041188</v>
      </c>
      <c r="CQ33">
        <v>1.4233667469886599</v>
      </c>
      <c r="CR33">
        <v>1.00736502633006</v>
      </c>
      <c r="CS33">
        <v>1.5</v>
      </c>
      <c r="CT33" t="s">
        <v>187</v>
      </c>
      <c r="CU33">
        <v>1.5</v>
      </c>
      <c r="CV33">
        <v>1.5</v>
      </c>
      <c r="CW33" s="16">
        <f t="shared" si="34"/>
        <v>1.5</v>
      </c>
      <c r="CX33" s="16">
        <f t="shared" si="46"/>
        <v>-0.28350460095881203</v>
      </c>
      <c r="CY33" s="16" t="str">
        <f t="shared" si="35"/>
        <v>Under</v>
      </c>
      <c r="CZ33">
        <v>1.5</v>
      </c>
      <c r="DA33">
        <v>0.4</v>
      </c>
      <c r="DB33" s="16">
        <f t="shared" si="36"/>
        <v>3</v>
      </c>
      <c r="DC33" s="16">
        <f t="shared" si="37"/>
        <v>1</v>
      </c>
      <c r="DD33" s="16">
        <f t="shared" si="38"/>
        <v>1</v>
      </c>
      <c r="DE33" s="16">
        <f t="shared" si="39"/>
        <v>1</v>
      </c>
      <c r="DF33" s="16">
        <f t="shared" si="40"/>
        <v>6</v>
      </c>
      <c r="DG33" s="16"/>
    </row>
    <row r="34" spans="1:111" x14ac:dyDescent="0.3">
      <c r="A34" t="s">
        <v>222</v>
      </c>
      <c r="B34" t="s">
        <v>54</v>
      </c>
      <c r="C34" t="s">
        <v>217</v>
      </c>
      <c r="D34">
        <v>0.61593477235972216</v>
      </c>
      <c r="E34">
        <v>0.79713201180936299</v>
      </c>
      <c r="F34">
        <v>0.36</v>
      </c>
      <c r="G34">
        <v>0.5</v>
      </c>
      <c r="H34" t="s">
        <v>187</v>
      </c>
      <c r="I34">
        <v>0.5</v>
      </c>
      <c r="J34">
        <v>0.5</v>
      </c>
      <c r="K34" s="16">
        <f t="shared" si="0"/>
        <v>0.5</v>
      </c>
      <c r="L34" s="16">
        <f t="shared" si="41"/>
        <v>0.29713201180936299</v>
      </c>
      <c r="M34" s="16" t="str">
        <f t="shared" si="1"/>
        <v>Over</v>
      </c>
      <c r="N34">
        <v>0.7</v>
      </c>
      <c r="O34">
        <v>0.5</v>
      </c>
      <c r="P34" s="16">
        <f t="shared" si="2"/>
        <v>2</v>
      </c>
      <c r="Q34" s="16">
        <f t="shared" si="3"/>
        <v>4</v>
      </c>
      <c r="R34" s="16">
        <f t="shared" si="4"/>
        <v>1</v>
      </c>
      <c r="S34" s="16">
        <f t="shared" si="5"/>
        <v>0</v>
      </c>
      <c r="T34" s="16">
        <f t="shared" si="6"/>
        <v>7</v>
      </c>
      <c r="U34" s="16"/>
      <c r="V34" s="17">
        <v>1.05971474276254</v>
      </c>
      <c r="W34" s="17">
        <v>1.1555251428058799</v>
      </c>
      <c r="X34" s="17">
        <v>1</v>
      </c>
      <c r="Y34" s="17">
        <v>0.5</v>
      </c>
      <c r="Z34" s="17">
        <v>-310</v>
      </c>
      <c r="AA34" s="17">
        <v>175</v>
      </c>
      <c r="AB34" s="17">
        <v>0.3</v>
      </c>
      <c r="AC34" s="18">
        <f t="shared" si="7"/>
        <v>0.5</v>
      </c>
      <c r="AD34" s="18">
        <f t="shared" si="42"/>
        <v>0.7</v>
      </c>
      <c r="AE34" s="18" t="str">
        <f t="shared" si="8"/>
        <v>Over</v>
      </c>
      <c r="AF34" s="17">
        <v>1.2</v>
      </c>
      <c r="AG34" s="17">
        <v>0.7</v>
      </c>
      <c r="AH34" s="18">
        <f t="shared" si="9"/>
        <v>3</v>
      </c>
      <c r="AI34" s="18">
        <f t="shared" si="10"/>
        <v>4</v>
      </c>
      <c r="AJ34" s="18">
        <f t="shared" si="11"/>
        <v>1</v>
      </c>
      <c r="AK34" s="18">
        <f t="shared" si="12"/>
        <v>1</v>
      </c>
      <c r="AL34" s="18">
        <f t="shared" si="13"/>
        <v>9</v>
      </c>
      <c r="AM34" s="16"/>
      <c r="AN34">
        <v>0.1568943603962468</v>
      </c>
      <c r="AO34">
        <v>0.48631797713889802</v>
      </c>
      <c r="AP34">
        <v>-3.3571192433046502E-4</v>
      </c>
      <c r="AQ34" t="s">
        <v>187</v>
      </c>
      <c r="AR34">
        <v>0.5</v>
      </c>
      <c r="AS34">
        <v>240</v>
      </c>
      <c r="AT34" t="s">
        <v>187</v>
      </c>
      <c r="AU34" s="16">
        <f t="shared" si="14"/>
        <v>0.5</v>
      </c>
      <c r="AV34" s="16">
        <f t="shared" si="43"/>
        <v>-0.34310563960375318</v>
      </c>
      <c r="AW34" s="16" t="str">
        <f t="shared" si="15"/>
        <v>Under</v>
      </c>
      <c r="AX34">
        <v>0.3</v>
      </c>
      <c r="AY34">
        <v>0.2</v>
      </c>
      <c r="AZ34" s="16">
        <f t="shared" si="16"/>
        <v>3</v>
      </c>
      <c r="BA34" s="16">
        <f t="shared" si="17"/>
        <v>1</v>
      </c>
      <c r="BB34" s="16">
        <f t="shared" si="18"/>
        <v>0</v>
      </c>
      <c r="BC34" s="16">
        <f t="shared" si="19"/>
        <v>0</v>
      </c>
      <c r="BD34" s="16">
        <f t="shared" si="20"/>
        <v>4</v>
      </c>
      <c r="BE34" s="16"/>
      <c r="BF34">
        <v>0.71883282964964379</v>
      </c>
      <c r="BG34">
        <v>1.0138088250100099</v>
      </c>
      <c r="BH34">
        <v>0.32</v>
      </c>
      <c r="BI34" t="s">
        <v>187</v>
      </c>
      <c r="BJ34">
        <v>0.5</v>
      </c>
      <c r="BK34">
        <v>-125</v>
      </c>
      <c r="BL34" t="s">
        <v>187</v>
      </c>
      <c r="BM34" s="16">
        <f t="shared" si="21"/>
        <v>0.5</v>
      </c>
      <c r="BN34" s="16">
        <f t="shared" si="44"/>
        <v>0.51380882501000991</v>
      </c>
      <c r="BO34" s="16" t="str">
        <f t="shared" si="22"/>
        <v>Over</v>
      </c>
      <c r="BP34">
        <v>0.9</v>
      </c>
      <c r="BQ34">
        <v>0.5</v>
      </c>
      <c r="BR34" s="16">
        <f t="shared" si="23"/>
        <v>2</v>
      </c>
      <c r="BS34" s="16">
        <f t="shared" si="24"/>
        <v>5</v>
      </c>
      <c r="BT34" s="16">
        <f t="shared" si="25"/>
        <v>1</v>
      </c>
      <c r="BU34" s="16">
        <f t="shared" si="26"/>
        <v>0</v>
      </c>
      <c r="BV34" s="16">
        <f t="shared" si="27"/>
        <v>8</v>
      </c>
      <c r="BW34" s="16"/>
      <c r="BX34">
        <v>0.19080513389550541</v>
      </c>
      <c r="BY34">
        <v>0.83069568084404799</v>
      </c>
      <c r="BZ34">
        <v>1.0989367E-2</v>
      </c>
      <c r="CA34" t="s">
        <v>187</v>
      </c>
      <c r="CB34">
        <v>0.5</v>
      </c>
      <c r="CC34" t="s">
        <v>187</v>
      </c>
      <c r="CD34" t="s">
        <v>187</v>
      </c>
      <c r="CE34" s="16">
        <f t="shared" si="28"/>
        <v>0.5</v>
      </c>
      <c r="CF34" s="16">
        <f t="shared" si="45"/>
        <v>-0.5</v>
      </c>
      <c r="CG34" s="16" t="str">
        <f t="shared" si="29"/>
        <v>Under</v>
      </c>
      <c r="CH34">
        <v>0</v>
      </c>
      <c r="CI34">
        <v>0</v>
      </c>
      <c r="CJ34" s="16"/>
      <c r="CK34" s="16">
        <f t="shared" si="30"/>
        <v>1</v>
      </c>
      <c r="CL34" s="16">
        <f t="shared" si="31"/>
        <v>1</v>
      </c>
      <c r="CM34" s="16">
        <f t="shared" si="32"/>
        <v>1</v>
      </c>
      <c r="CN34" s="16">
        <f t="shared" si="33"/>
        <v>3</v>
      </c>
      <c r="CO34" s="16"/>
      <c r="CP34">
        <v>2.1285617978761722</v>
      </c>
      <c r="CQ34">
        <v>2.4212145086994199</v>
      </c>
      <c r="CR34">
        <v>2</v>
      </c>
      <c r="CS34">
        <v>1.5</v>
      </c>
      <c r="CT34" t="s">
        <v>187</v>
      </c>
      <c r="CU34">
        <v>1.5</v>
      </c>
      <c r="CV34">
        <v>1.5</v>
      </c>
      <c r="CW34" s="16">
        <f t="shared" si="34"/>
        <v>1.5</v>
      </c>
      <c r="CX34" s="16">
        <f t="shared" si="46"/>
        <v>1.1000000000000001</v>
      </c>
      <c r="CY34" s="16" t="str">
        <f t="shared" si="35"/>
        <v>Over</v>
      </c>
      <c r="CZ34">
        <v>2.6</v>
      </c>
      <c r="DA34">
        <v>0.4</v>
      </c>
      <c r="DB34" s="16">
        <f t="shared" si="36"/>
        <v>3</v>
      </c>
      <c r="DC34" s="16">
        <f t="shared" si="37"/>
        <v>3</v>
      </c>
      <c r="DD34" s="16">
        <f t="shared" si="38"/>
        <v>1</v>
      </c>
      <c r="DE34" s="16">
        <f t="shared" si="39"/>
        <v>0</v>
      </c>
      <c r="DF34" s="16">
        <f t="shared" si="40"/>
        <v>7</v>
      </c>
      <c r="DG34" s="16"/>
    </row>
    <row r="35" spans="1:111" x14ac:dyDescent="0.3">
      <c r="A35" t="s">
        <v>223</v>
      </c>
      <c r="B35" t="s">
        <v>54</v>
      </c>
      <c r="C35" t="s">
        <v>217</v>
      </c>
      <c r="D35" s="17">
        <v>0.29113541336048959</v>
      </c>
      <c r="E35" s="17">
        <v>0.443520782396088</v>
      </c>
      <c r="F35" s="17">
        <v>0.20568924999999999</v>
      </c>
      <c r="G35" s="17">
        <v>0.5</v>
      </c>
      <c r="H35" s="17" t="s">
        <v>187</v>
      </c>
      <c r="I35" s="17">
        <v>0.5</v>
      </c>
      <c r="J35" s="17" t="s">
        <v>187</v>
      </c>
      <c r="K35" s="18">
        <f t="shared" si="0"/>
        <v>0.5</v>
      </c>
      <c r="L35" s="16">
        <f t="shared" si="41"/>
        <v>-0.4</v>
      </c>
      <c r="M35" s="18" t="str">
        <f t="shared" si="1"/>
        <v>Under</v>
      </c>
      <c r="N35" s="17">
        <v>0.1</v>
      </c>
      <c r="O35" s="17">
        <v>0.1</v>
      </c>
      <c r="P35" s="18">
        <f t="shared" si="2"/>
        <v>3</v>
      </c>
      <c r="Q35" s="18">
        <f t="shared" si="3"/>
        <v>4</v>
      </c>
      <c r="R35" s="18">
        <f t="shared" si="4"/>
        <v>1</v>
      </c>
      <c r="S35" s="18">
        <f t="shared" si="5"/>
        <v>1</v>
      </c>
      <c r="T35" s="18">
        <f t="shared" si="6"/>
        <v>9</v>
      </c>
      <c r="U35" s="16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6">
        <f t="shared" si="7"/>
        <v>0.5</v>
      </c>
      <c r="AD35" s="18">
        <f t="shared" si="42"/>
        <v>0.5</v>
      </c>
      <c r="AE35" s="16" t="str">
        <f t="shared" si="8"/>
        <v>Over</v>
      </c>
      <c r="AF35">
        <v>0.4</v>
      </c>
      <c r="AG35">
        <v>0.3</v>
      </c>
      <c r="AH35" s="16">
        <f t="shared" si="9"/>
        <v>2</v>
      </c>
      <c r="AI35" s="16">
        <f t="shared" si="10"/>
        <v>3</v>
      </c>
      <c r="AJ35" s="16">
        <f t="shared" si="11"/>
        <v>0</v>
      </c>
      <c r="AK35" s="16">
        <f t="shared" si="12"/>
        <v>0</v>
      </c>
      <c r="AL35" s="16">
        <f t="shared" si="13"/>
        <v>5</v>
      </c>
      <c r="AM35" s="16"/>
      <c r="AN35">
        <v>4.4323188011232299E-2</v>
      </c>
      <c r="AO35">
        <v>0.111067006703084</v>
      </c>
      <c r="AP35">
        <v>-2.4067649552449298E-5</v>
      </c>
      <c r="AQ35" t="s">
        <v>187</v>
      </c>
      <c r="AR35">
        <v>0.5</v>
      </c>
      <c r="AS35">
        <v>800</v>
      </c>
      <c r="AT35" t="s">
        <v>187</v>
      </c>
      <c r="AU35" s="16">
        <f t="shared" si="14"/>
        <v>0.5</v>
      </c>
      <c r="AV35" s="16">
        <f t="shared" si="43"/>
        <v>-0.45567681198876769</v>
      </c>
      <c r="AW35" s="16" t="str">
        <f t="shared" si="15"/>
        <v>Under</v>
      </c>
      <c r="AX35">
        <v>0.1</v>
      </c>
      <c r="AY35">
        <v>0.1</v>
      </c>
      <c r="AZ35" s="16">
        <f t="shared" si="16"/>
        <v>3</v>
      </c>
      <c r="BA35" s="16">
        <f t="shared" si="17"/>
        <v>1</v>
      </c>
      <c r="BB35" s="16">
        <f t="shared" si="18"/>
        <v>0</v>
      </c>
      <c r="BC35" s="16">
        <f t="shared" si="19"/>
        <v>0</v>
      </c>
      <c r="BD35" s="16">
        <f t="shared" si="20"/>
        <v>4</v>
      </c>
      <c r="BE35" s="16"/>
      <c r="BF35">
        <v>0.42134007122976808</v>
      </c>
      <c r="BG35">
        <v>1.08092286335209</v>
      </c>
      <c r="BH35">
        <v>-5.9535492000000002E-2</v>
      </c>
      <c r="BI35" t="s">
        <v>187</v>
      </c>
      <c r="BJ35">
        <v>0.5</v>
      </c>
      <c r="BK35">
        <v>165</v>
      </c>
      <c r="BL35" t="s">
        <v>187</v>
      </c>
      <c r="BM35" s="16">
        <f t="shared" si="21"/>
        <v>0.5</v>
      </c>
      <c r="BN35" s="16">
        <f t="shared" si="44"/>
        <v>0.58092286335208998</v>
      </c>
      <c r="BO35" s="16" t="str">
        <f t="shared" si="22"/>
        <v>Over</v>
      </c>
      <c r="BP35">
        <v>0.3</v>
      </c>
      <c r="BQ35">
        <v>0.3</v>
      </c>
      <c r="BR35" s="16">
        <f t="shared" si="23"/>
        <v>1</v>
      </c>
      <c r="BS35" s="16">
        <f t="shared" si="24"/>
        <v>5</v>
      </c>
      <c r="BT35" s="16">
        <f t="shared" si="25"/>
        <v>0</v>
      </c>
      <c r="BU35" s="16">
        <f t="shared" si="26"/>
        <v>0</v>
      </c>
      <c r="BV35" s="16">
        <f t="shared" si="27"/>
        <v>6</v>
      </c>
      <c r="BW35" s="16"/>
      <c r="BX35">
        <v>0.17284815461930539</v>
      </c>
      <c r="BY35">
        <v>0.83010903974674599</v>
      </c>
      <c r="BZ35">
        <v>0.01</v>
      </c>
      <c r="CA35" t="s">
        <v>187</v>
      </c>
      <c r="CB35">
        <v>0.5</v>
      </c>
      <c r="CC35">
        <v>750</v>
      </c>
      <c r="CD35" t="s">
        <v>187</v>
      </c>
      <c r="CE35" s="16">
        <f t="shared" si="28"/>
        <v>0.5</v>
      </c>
      <c r="CF35" s="16">
        <f t="shared" si="45"/>
        <v>-0.5</v>
      </c>
      <c r="CG35" s="16" t="str">
        <f t="shared" si="29"/>
        <v>Under</v>
      </c>
      <c r="CH35">
        <v>0</v>
      </c>
      <c r="CI35">
        <v>0</v>
      </c>
      <c r="CJ35" s="16"/>
      <c r="CK35" s="16">
        <f t="shared" si="30"/>
        <v>1</v>
      </c>
      <c r="CL35" s="16">
        <f t="shared" si="31"/>
        <v>1</v>
      </c>
      <c r="CM35" s="16">
        <f t="shared" si="32"/>
        <v>1</v>
      </c>
      <c r="CN35" s="16">
        <f t="shared" si="33"/>
        <v>3</v>
      </c>
      <c r="CO35" s="16"/>
      <c r="CP35">
        <v>0.79600848514626266</v>
      </c>
      <c r="CQ35">
        <v>1.2</v>
      </c>
      <c r="CR35">
        <v>3.6435620000000002E-2</v>
      </c>
      <c r="CS35">
        <v>0.5</v>
      </c>
      <c r="CT35" t="s">
        <v>187</v>
      </c>
      <c r="CU35">
        <v>0.5</v>
      </c>
      <c r="CV35" t="s">
        <v>187</v>
      </c>
      <c r="CW35" s="16">
        <f t="shared" si="34"/>
        <v>0.5</v>
      </c>
      <c r="CX35" s="16">
        <f t="shared" si="46"/>
        <v>0.7</v>
      </c>
      <c r="CY35" s="16" t="str">
        <f t="shared" si="35"/>
        <v>Over</v>
      </c>
      <c r="CZ35">
        <v>0.7</v>
      </c>
      <c r="DA35">
        <v>0.3</v>
      </c>
      <c r="DB35" s="16">
        <f t="shared" si="36"/>
        <v>2</v>
      </c>
      <c r="DC35" s="16">
        <f t="shared" si="37"/>
        <v>2</v>
      </c>
      <c r="DD35" s="16">
        <f t="shared" si="38"/>
        <v>1</v>
      </c>
      <c r="DE35" s="16">
        <f t="shared" si="39"/>
        <v>0</v>
      </c>
      <c r="DF35" s="16">
        <f t="shared" si="40"/>
        <v>5</v>
      </c>
      <c r="DG35" s="16"/>
    </row>
    <row r="36" spans="1:111" x14ac:dyDescent="0.3">
      <c r="A36" t="s">
        <v>224</v>
      </c>
      <c r="B36" t="s">
        <v>54</v>
      </c>
      <c r="C36" t="s">
        <v>217</v>
      </c>
      <c r="D36" s="17">
        <v>0.32716975250002372</v>
      </c>
      <c r="E36" s="17">
        <v>0.48045449233374599</v>
      </c>
      <c r="F36" s="17">
        <v>0.13868235000000001</v>
      </c>
      <c r="G36" s="17">
        <v>0.5</v>
      </c>
      <c r="H36" s="17" t="s">
        <v>187</v>
      </c>
      <c r="I36" s="17">
        <v>0.5</v>
      </c>
      <c r="J36" s="17" t="s">
        <v>187</v>
      </c>
      <c r="K36" s="18">
        <f t="shared" si="0"/>
        <v>0.5</v>
      </c>
      <c r="L36" s="16">
        <f t="shared" si="41"/>
        <v>-0.2</v>
      </c>
      <c r="M36" s="18" t="str">
        <f t="shared" si="1"/>
        <v>Under</v>
      </c>
      <c r="N36" s="17">
        <v>0.3</v>
      </c>
      <c r="O36" s="17">
        <v>0.2</v>
      </c>
      <c r="P36" s="18">
        <f t="shared" si="2"/>
        <v>3</v>
      </c>
      <c r="Q36" s="18">
        <f t="shared" si="3"/>
        <v>3</v>
      </c>
      <c r="R36" s="18">
        <f t="shared" si="4"/>
        <v>1</v>
      </c>
      <c r="S36" s="18">
        <f t="shared" si="5"/>
        <v>1</v>
      </c>
      <c r="T36" s="18">
        <f t="shared" si="6"/>
        <v>8</v>
      </c>
      <c r="U36" s="16"/>
      <c r="V36" s="17">
        <v>1.031108833478267</v>
      </c>
      <c r="W36" s="17">
        <v>1.08475552280819</v>
      </c>
      <c r="X36" s="17">
        <v>0.99807404320313997</v>
      </c>
      <c r="Y36" s="17">
        <v>0.5</v>
      </c>
      <c r="Z36" s="17">
        <v>-240</v>
      </c>
      <c r="AA36" s="17">
        <v>220</v>
      </c>
      <c r="AB36" s="17">
        <v>0.3</v>
      </c>
      <c r="AC36" s="18">
        <f t="shared" si="7"/>
        <v>0.5</v>
      </c>
      <c r="AD36" s="18">
        <f t="shared" si="42"/>
        <v>0.60000000000000009</v>
      </c>
      <c r="AE36" s="18" t="str">
        <f t="shared" si="8"/>
        <v>Over</v>
      </c>
      <c r="AF36" s="17">
        <v>1.1000000000000001</v>
      </c>
      <c r="AG36" s="17">
        <v>0.8</v>
      </c>
      <c r="AH36" s="18">
        <f t="shared" si="9"/>
        <v>3</v>
      </c>
      <c r="AI36" s="18">
        <f t="shared" si="10"/>
        <v>4</v>
      </c>
      <c r="AJ36" s="18">
        <f t="shared" si="11"/>
        <v>1</v>
      </c>
      <c r="AK36" s="18">
        <f t="shared" si="12"/>
        <v>1</v>
      </c>
      <c r="AL36" s="18">
        <f t="shared" si="13"/>
        <v>9</v>
      </c>
      <c r="AM36" s="16"/>
      <c r="AN36">
        <v>3.2196163493846422E-2</v>
      </c>
      <c r="AO36">
        <v>8.2989544319472197E-2</v>
      </c>
      <c r="AP36">
        <v>-7.9474795950039702E-5</v>
      </c>
      <c r="AQ36" t="s">
        <v>187</v>
      </c>
      <c r="AR36">
        <v>0.5</v>
      </c>
      <c r="AS36">
        <v>750</v>
      </c>
      <c r="AT36" t="s">
        <v>187</v>
      </c>
      <c r="AU36" s="16">
        <f t="shared" si="14"/>
        <v>0.5</v>
      </c>
      <c r="AV36" s="16">
        <f t="shared" si="43"/>
        <v>-0.46780383650615359</v>
      </c>
      <c r="AW36" s="16" t="str">
        <f t="shared" si="15"/>
        <v>Under</v>
      </c>
      <c r="AX36">
        <v>0.1</v>
      </c>
      <c r="AY36">
        <v>0.1</v>
      </c>
      <c r="AZ36" s="16">
        <f t="shared" si="16"/>
        <v>3</v>
      </c>
      <c r="BA36" s="16">
        <f t="shared" si="17"/>
        <v>1</v>
      </c>
      <c r="BB36" s="16">
        <f t="shared" si="18"/>
        <v>0</v>
      </c>
      <c r="BC36" s="16">
        <f t="shared" si="19"/>
        <v>0</v>
      </c>
      <c r="BD36" s="16">
        <f t="shared" si="20"/>
        <v>4</v>
      </c>
      <c r="BE36" s="16"/>
      <c r="BF36">
        <v>0.42357807593677482</v>
      </c>
      <c r="BG36">
        <v>0.80392156862745101</v>
      </c>
      <c r="BH36">
        <v>0.33746338669610998</v>
      </c>
      <c r="BI36" t="s">
        <v>187</v>
      </c>
      <c r="BJ36">
        <v>0.5</v>
      </c>
      <c r="BK36">
        <v>145</v>
      </c>
      <c r="BL36" t="s">
        <v>187</v>
      </c>
      <c r="BM36" s="16">
        <f t="shared" si="21"/>
        <v>0.5</v>
      </c>
      <c r="BN36" s="16">
        <f t="shared" si="44"/>
        <v>0.30392156862745101</v>
      </c>
      <c r="BO36" s="16" t="str">
        <f t="shared" si="22"/>
        <v>Over</v>
      </c>
      <c r="BP36">
        <v>0.3</v>
      </c>
      <c r="BQ36">
        <v>0.2</v>
      </c>
      <c r="BR36" s="16">
        <f t="shared" si="23"/>
        <v>1</v>
      </c>
      <c r="BS36" s="16">
        <f t="shared" si="24"/>
        <v>4</v>
      </c>
      <c r="BT36" s="16">
        <f t="shared" si="25"/>
        <v>0</v>
      </c>
      <c r="BU36" s="16">
        <f t="shared" si="26"/>
        <v>0</v>
      </c>
      <c r="BV36" s="16">
        <f t="shared" si="27"/>
        <v>5</v>
      </c>
      <c r="BW36" s="16"/>
      <c r="BX36">
        <v>0.17401186372224109</v>
      </c>
      <c r="BY36">
        <v>0.83069568084404799</v>
      </c>
      <c r="BZ36">
        <v>-1.1642954E-2</v>
      </c>
      <c r="CA36" t="s">
        <v>187</v>
      </c>
      <c r="CB36">
        <v>0.5</v>
      </c>
      <c r="CC36">
        <v>800</v>
      </c>
      <c r="CD36" t="s">
        <v>187</v>
      </c>
      <c r="CE36" s="16">
        <f t="shared" si="28"/>
        <v>0.5</v>
      </c>
      <c r="CF36" s="16">
        <f t="shared" si="45"/>
        <v>-0.5</v>
      </c>
      <c r="CG36" s="16" t="str">
        <f t="shared" si="29"/>
        <v>Under</v>
      </c>
      <c r="CH36">
        <v>0</v>
      </c>
      <c r="CI36">
        <v>0</v>
      </c>
      <c r="CJ36" s="16"/>
      <c r="CK36" s="16">
        <f t="shared" si="30"/>
        <v>1</v>
      </c>
      <c r="CL36" s="16">
        <f t="shared" si="31"/>
        <v>1</v>
      </c>
      <c r="CM36" s="16">
        <f t="shared" si="32"/>
        <v>1</v>
      </c>
      <c r="CN36" s="16">
        <f t="shared" si="33"/>
        <v>3</v>
      </c>
      <c r="CO36" s="16"/>
      <c r="CP36">
        <v>1.820581919793643</v>
      </c>
      <c r="CQ36">
        <v>2</v>
      </c>
      <c r="CR36">
        <v>1.60581431100362</v>
      </c>
      <c r="CS36">
        <v>1.5</v>
      </c>
      <c r="CT36" t="s">
        <v>187</v>
      </c>
      <c r="CU36">
        <v>1.5</v>
      </c>
      <c r="CV36">
        <v>1.5</v>
      </c>
      <c r="CW36" s="16">
        <f t="shared" si="34"/>
        <v>1.5</v>
      </c>
      <c r="CX36" s="16">
        <f t="shared" si="46"/>
        <v>0.5</v>
      </c>
      <c r="CY36" s="16" t="str">
        <f t="shared" si="35"/>
        <v>Over</v>
      </c>
      <c r="CZ36">
        <v>1.7</v>
      </c>
      <c r="DA36">
        <v>0.4</v>
      </c>
      <c r="DB36" s="16">
        <f t="shared" si="36"/>
        <v>3</v>
      </c>
      <c r="DC36" s="16">
        <f t="shared" si="37"/>
        <v>1</v>
      </c>
      <c r="DD36" s="16">
        <f t="shared" si="38"/>
        <v>1</v>
      </c>
      <c r="DE36" s="16">
        <f t="shared" si="39"/>
        <v>0</v>
      </c>
      <c r="DF36" s="16">
        <f t="shared" si="40"/>
        <v>5</v>
      </c>
      <c r="DG36" s="16"/>
    </row>
    <row r="37" spans="1:111" x14ac:dyDescent="0.3">
      <c r="A37" t="s">
        <v>225</v>
      </c>
      <c r="B37" t="s">
        <v>54</v>
      </c>
      <c r="C37" t="s">
        <v>217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187</v>
      </c>
      <c r="I37">
        <v>0.5</v>
      </c>
      <c r="J37">
        <v>0.5</v>
      </c>
      <c r="K37" s="16">
        <f t="shared" si="0"/>
        <v>0.5</v>
      </c>
      <c r="L37" s="16">
        <f t="shared" si="41"/>
        <v>-0.14796192624826321</v>
      </c>
      <c r="M37" s="16" t="str">
        <f t="shared" si="1"/>
        <v>Under</v>
      </c>
      <c r="N37">
        <v>0.6</v>
      </c>
      <c r="O37">
        <v>0.4</v>
      </c>
      <c r="P37" s="16">
        <f t="shared" si="2"/>
        <v>3</v>
      </c>
      <c r="Q37" s="16">
        <f t="shared" si="3"/>
        <v>2</v>
      </c>
      <c r="R37" s="16">
        <f t="shared" si="4"/>
        <v>0</v>
      </c>
      <c r="S37" s="16">
        <f t="shared" si="5"/>
        <v>1</v>
      </c>
      <c r="T37" s="16">
        <f t="shared" si="6"/>
        <v>6</v>
      </c>
      <c r="U37" s="16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6">
        <f t="shared" si="7"/>
        <v>0.5</v>
      </c>
      <c r="AD37" s="18">
        <f t="shared" si="42"/>
        <v>0.5</v>
      </c>
      <c r="AE37" s="16" t="str">
        <f t="shared" si="8"/>
        <v>Over</v>
      </c>
      <c r="AF37">
        <v>0.7</v>
      </c>
      <c r="AG37">
        <v>0.5</v>
      </c>
      <c r="AH37" s="16">
        <f t="shared" si="9"/>
        <v>3</v>
      </c>
      <c r="AI37" s="16">
        <f t="shared" si="10"/>
        <v>3</v>
      </c>
      <c r="AJ37" s="16">
        <f t="shared" si="11"/>
        <v>1</v>
      </c>
      <c r="AK37" s="16">
        <f t="shared" si="12"/>
        <v>0</v>
      </c>
      <c r="AL37" s="16">
        <f t="shared" si="13"/>
        <v>7</v>
      </c>
      <c r="AM37" s="16"/>
      <c r="AN37">
        <v>4.9067014560005492E-2</v>
      </c>
      <c r="AO37">
        <v>0.122744278749953</v>
      </c>
      <c r="AP37">
        <v>-2.1479646002178798E-5</v>
      </c>
      <c r="AQ37" t="s">
        <v>187</v>
      </c>
      <c r="AR37">
        <v>0.5</v>
      </c>
      <c r="AS37">
        <v>290</v>
      </c>
      <c r="AT37" t="s">
        <v>187</v>
      </c>
      <c r="AU37" s="16">
        <f t="shared" si="14"/>
        <v>0.5</v>
      </c>
      <c r="AV37" s="16">
        <f t="shared" si="43"/>
        <v>-0.45093298543999449</v>
      </c>
      <c r="AW37" s="16" t="str">
        <f t="shared" si="15"/>
        <v>Under</v>
      </c>
      <c r="AX37">
        <v>0.1</v>
      </c>
      <c r="AY37">
        <v>0.1</v>
      </c>
      <c r="AZ37" s="16">
        <f t="shared" si="16"/>
        <v>3</v>
      </c>
      <c r="BA37" s="16">
        <f t="shared" si="17"/>
        <v>1</v>
      </c>
      <c r="BB37" s="16">
        <f t="shared" si="18"/>
        <v>0</v>
      </c>
      <c r="BC37" s="16">
        <f t="shared" si="19"/>
        <v>0</v>
      </c>
      <c r="BD37" s="16">
        <f t="shared" si="20"/>
        <v>4</v>
      </c>
      <c r="BE37" s="16"/>
      <c r="BF37">
        <v>0.28583841451799191</v>
      </c>
      <c r="BG37">
        <v>0.64861683343142995</v>
      </c>
      <c r="BH37">
        <v>0.1</v>
      </c>
      <c r="BI37" t="s">
        <v>187</v>
      </c>
      <c r="BJ37">
        <v>0.5</v>
      </c>
      <c r="BK37">
        <v>110</v>
      </c>
      <c r="BL37" t="s">
        <v>187</v>
      </c>
      <c r="BM37" s="16">
        <f t="shared" si="21"/>
        <v>0.5</v>
      </c>
      <c r="BN37" s="16">
        <f t="shared" si="44"/>
        <v>-0.3</v>
      </c>
      <c r="BO37" s="16" t="str">
        <f t="shared" si="22"/>
        <v>Under</v>
      </c>
      <c r="BP37">
        <v>0.2</v>
      </c>
      <c r="BQ37">
        <v>0.2</v>
      </c>
      <c r="BR37" s="16">
        <f t="shared" si="23"/>
        <v>2</v>
      </c>
      <c r="BS37" s="16">
        <f t="shared" si="24"/>
        <v>1</v>
      </c>
      <c r="BT37" s="16">
        <f t="shared" si="25"/>
        <v>1</v>
      </c>
      <c r="BU37" s="16">
        <f t="shared" si="26"/>
        <v>1</v>
      </c>
      <c r="BV37" s="16">
        <f t="shared" si="27"/>
        <v>5</v>
      </c>
      <c r="BW37" s="16"/>
      <c r="BX37">
        <v>0.1931132859500706</v>
      </c>
      <c r="BY37">
        <v>0.79899581589958102</v>
      </c>
      <c r="BZ37">
        <v>4.687765E-2</v>
      </c>
      <c r="CA37" t="s">
        <v>187</v>
      </c>
      <c r="CB37">
        <v>0.5</v>
      </c>
      <c r="CC37">
        <v>880</v>
      </c>
      <c r="CD37" t="s">
        <v>187</v>
      </c>
      <c r="CE37" s="16">
        <f t="shared" si="28"/>
        <v>0.5</v>
      </c>
      <c r="CF37" s="16">
        <f t="shared" si="45"/>
        <v>-0.5</v>
      </c>
      <c r="CG37" s="16" t="str">
        <f t="shared" si="29"/>
        <v>Under</v>
      </c>
      <c r="CH37">
        <v>0</v>
      </c>
      <c r="CI37">
        <v>0</v>
      </c>
      <c r="CJ37" s="16"/>
      <c r="CK37" s="16">
        <f t="shared" si="30"/>
        <v>1</v>
      </c>
      <c r="CL37" s="16">
        <f t="shared" si="31"/>
        <v>1</v>
      </c>
      <c r="CM37" s="16">
        <f t="shared" si="32"/>
        <v>1</v>
      </c>
      <c r="CN37" s="16">
        <f t="shared" si="33"/>
        <v>3</v>
      </c>
      <c r="CO37" s="16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187</v>
      </c>
      <c r="CU37">
        <v>1.5</v>
      </c>
      <c r="CV37">
        <v>1.5</v>
      </c>
      <c r="CW37" s="16">
        <f t="shared" si="34"/>
        <v>1.5</v>
      </c>
      <c r="CX37" s="16">
        <f t="shared" si="46"/>
        <v>-0.5</v>
      </c>
      <c r="CY37" s="16" t="str">
        <f t="shared" si="35"/>
        <v>Under</v>
      </c>
      <c r="CZ37">
        <v>1</v>
      </c>
      <c r="DA37">
        <v>0.2</v>
      </c>
      <c r="DB37" s="16">
        <f t="shared" si="36"/>
        <v>3</v>
      </c>
      <c r="DC37" s="16">
        <f t="shared" si="37"/>
        <v>1</v>
      </c>
      <c r="DD37" s="16">
        <f t="shared" si="38"/>
        <v>1</v>
      </c>
      <c r="DE37" s="16">
        <f t="shared" si="39"/>
        <v>1</v>
      </c>
      <c r="DF37" s="16">
        <f t="shared" si="40"/>
        <v>6</v>
      </c>
      <c r="DG37" s="16"/>
    </row>
    <row r="38" spans="1:111" x14ac:dyDescent="0.3">
      <c r="A38" t="s">
        <v>226</v>
      </c>
      <c r="B38" t="s">
        <v>56</v>
      </c>
      <c r="C38" t="s">
        <v>227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187</v>
      </c>
      <c r="I38">
        <v>0.5</v>
      </c>
      <c r="J38">
        <v>0.5</v>
      </c>
      <c r="K38" s="16">
        <f t="shared" si="0"/>
        <v>0.5</v>
      </c>
      <c r="L38" s="16">
        <f t="shared" si="41"/>
        <v>0.22132657761400198</v>
      </c>
      <c r="M38" s="16" t="str">
        <f t="shared" si="1"/>
        <v>Over</v>
      </c>
      <c r="N38">
        <v>0.6</v>
      </c>
      <c r="O38">
        <v>0.5</v>
      </c>
      <c r="P38" s="16">
        <f t="shared" si="2"/>
        <v>2</v>
      </c>
      <c r="Q38" s="16">
        <f t="shared" si="3"/>
        <v>3</v>
      </c>
      <c r="R38" s="16">
        <f t="shared" si="4"/>
        <v>1</v>
      </c>
      <c r="S38" s="16">
        <f t="shared" si="5"/>
        <v>0</v>
      </c>
      <c r="T38" s="16">
        <f t="shared" si="6"/>
        <v>6</v>
      </c>
      <c r="U38" s="16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6">
        <f t="shared" si="7"/>
        <v>0.5</v>
      </c>
      <c r="AD38" s="18">
        <f t="shared" si="42"/>
        <v>0.5</v>
      </c>
      <c r="AE38" s="16" t="str">
        <f t="shared" si="8"/>
        <v>Over</v>
      </c>
      <c r="AF38">
        <v>0.6</v>
      </c>
      <c r="AG38">
        <v>0.4</v>
      </c>
      <c r="AH38" s="16">
        <f t="shared" si="9"/>
        <v>2</v>
      </c>
      <c r="AI38" s="16">
        <f t="shared" si="10"/>
        <v>3</v>
      </c>
      <c r="AJ38" s="16">
        <f t="shared" si="11"/>
        <v>1</v>
      </c>
      <c r="AK38" s="16">
        <f t="shared" si="12"/>
        <v>0</v>
      </c>
      <c r="AL38" s="16">
        <f t="shared" si="13"/>
        <v>6</v>
      </c>
      <c r="AM38" s="16"/>
      <c r="AN38">
        <v>5.8275918531097023E-2</v>
      </c>
      <c r="AO38">
        <v>0.15977314714492699</v>
      </c>
      <c r="AP38">
        <v>-4.6725508541538203E-5</v>
      </c>
      <c r="AQ38" t="s">
        <v>187</v>
      </c>
      <c r="AR38">
        <v>0.5</v>
      </c>
      <c r="AS38">
        <v>285</v>
      </c>
      <c r="AT38" t="s">
        <v>187</v>
      </c>
      <c r="AU38" s="16">
        <f t="shared" si="14"/>
        <v>0.5</v>
      </c>
      <c r="AV38" s="16">
        <f t="shared" si="43"/>
        <v>-0.44172408146890296</v>
      </c>
      <c r="AW38" s="16" t="str">
        <f t="shared" si="15"/>
        <v>Under</v>
      </c>
      <c r="AX38">
        <v>0.2</v>
      </c>
      <c r="AY38">
        <v>0.2</v>
      </c>
      <c r="AZ38" s="16">
        <f t="shared" si="16"/>
        <v>3</v>
      </c>
      <c r="BA38" s="16">
        <f t="shared" si="17"/>
        <v>1</v>
      </c>
      <c r="BB38" s="16">
        <f t="shared" si="18"/>
        <v>0</v>
      </c>
      <c r="BC38" s="16">
        <f t="shared" si="19"/>
        <v>0</v>
      </c>
      <c r="BD38" s="16">
        <f t="shared" si="20"/>
        <v>4</v>
      </c>
      <c r="BE38" s="16"/>
      <c r="BF38">
        <v>0.29835898902614427</v>
      </c>
      <c r="BG38">
        <v>0.65933044017358899</v>
      </c>
      <c r="BH38">
        <v>0.1009727</v>
      </c>
      <c r="BI38" t="s">
        <v>187</v>
      </c>
      <c r="BJ38">
        <v>0.5</v>
      </c>
      <c r="BK38">
        <v>115</v>
      </c>
      <c r="BL38" t="s">
        <v>187</v>
      </c>
      <c r="BM38" s="16">
        <f t="shared" si="21"/>
        <v>0.5</v>
      </c>
      <c r="BN38" s="16">
        <f t="shared" si="44"/>
        <v>-0.20164101097385573</v>
      </c>
      <c r="BO38" s="16" t="str">
        <f t="shared" si="22"/>
        <v>Under</v>
      </c>
      <c r="BP38">
        <v>0.4</v>
      </c>
      <c r="BQ38">
        <v>0.3</v>
      </c>
      <c r="BR38" s="16">
        <f t="shared" si="23"/>
        <v>2</v>
      </c>
      <c r="BS38" s="16">
        <f t="shared" si="24"/>
        <v>1</v>
      </c>
      <c r="BT38" s="16">
        <f t="shared" si="25"/>
        <v>1</v>
      </c>
      <c r="BU38" s="16">
        <f t="shared" si="26"/>
        <v>1</v>
      </c>
      <c r="BV38" s="16">
        <f t="shared" si="27"/>
        <v>5</v>
      </c>
      <c r="BW38" s="16"/>
      <c r="BX38">
        <v>0.22833103062457849</v>
      </c>
      <c r="BY38">
        <v>0.83069568084404799</v>
      </c>
      <c r="BZ38">
        <v>3.4109354000000001E-2</v>
      </c>
      <c r="CA38" t="s">
        <v>187</v>
      </c>
      <c r="CB38">
        <v>0.5</v>
      </c>
      <c r="CC38">
        <v>430</v>
      </c>
      <c r="CD38" t="s">
        <v>187</v>
      </c>
      <c r="CE38" s="16">
        <f t="shared" si="28"/>
        <v>0.5</v>
      </c>
      <c r="CF38" s="16">
        <f t="shared" si="45"/>
        <v>0.33069568084404799</v>
      </c>
      <c r="CG38" s="16" t="str">
        <f t="shared" si="29"/>
        <v>Over</v>
      </c>
      <c r="CH38">
        <v>0.2</v>
      </c>
      <c r="CI38">
        <v>0.2</v>
      </c>
      <c r="CJ38" s="16"/>
      <c r="CK38" s="16">
        <f t="shared" si="30"/>
        <v>5</v>
      </c>
      <c r="CL38" s="16">
        <f t="shared" si="31"/>
        <v>0</v>
      </c>
      <c r="CM38" s="16">
        <f t="shared" si="32"/>
        <v>0</v>
      </c>
      <c r="CN38" s="16">
        <f t="shared" si="33"/>
        <v>5</v>
      </c>
      <c r="CO38" s="16"/>
      <c r="CP38">
        <v>0.89074605105335491</v>
      </c>
      <c r="CQ38">
        <v>1.2</v>
      </c>
      <c r="CR38">
        <v>3.6495822999999997E-2</v>
      </c>
      <c r="CS38">
        <v>1.5</v>
      </c>
      <c r="CT38" t="s">
        <v>187</v>
      </c>
      <c r="CU38">
        <v>1.5</v>
      </c>
      <c r="CV38">
        <v>1.5</v>
      </c>
      <c r="CW38" s="16">
        <f t="shared" si="34"/>
        <v>1.5</v>
      </c>
      <c r="CX38" s="16">
        <f t="shared" si="46"/>
        <v>-0.60925394894664509</v>
      </c>
      <c r="CY38" s="16" t="str">
        <f t="shared" si="35"/>
        <v>Under</v>
      </c>
      <c r="CZ38">
        <v>1.2</v>
      </c>
      <c r="DA38">
        <v>0.2</v>
      </c>
      <c r="DB38" s="16">
        <f t="shared" si="36"/>
        <v>3</v>
      </c>
      <c r="DC38" s="16">
        <f t="shared" si="37"/>
        <v>1</v>
      </c>
      <c r="DD38" s="16">
        <f t="shared" si="38"/>
        <v>1</v>
      </c>
      <c r="DE38" s="16">
        <f t="shared" si="39"/>
        <v>1</v>
      </c>
      <c r="DF38" s="16">
        <f t="shared" si="40"/>
        <v>6</v>
      </c>
      <c r="DG38" s="16"/>
    </row>
    <row r="39" spans="1:111" x14ac:dyDescent="0.3">
      <c r="A39" t="s">
        <v>228</v>
      </c>
      <c r="B39" t="s">
        <v>56</v>
      </c>
      <c r="C39" t="s">
        <v>227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187</v>
      </c>
      <c r="I39">
        <v>0.5</v>
      </c>
      <c r="J39">
        <v>0.5</v>
      </c>
      <c r="K39" s="16">
        <f t="shared" si="0"/>
        <v>0.5</v>
      </c>
      <c r="L39" s="16">
        <f t="shared" si="41"/>
        <v>9.9999999999999978E-2</v>
      </c>
      <c r="M39" s="16" t="str">
        <f t="shared" si="1"/>
        <v>Over</v>
      </c>
      <c r="N39">
        <v>0.6</v>
      </c>
      <c r="O39">
        <v>0.4</v>
      </c>
      <c r="P39" s="16">
        <f t="shared" si="2"/>
        <v>1</v>
      </c>
      <c r="Q39" s="16">
        <f t="shared" si="3"/>
        <v>2</v>
      </c>
      <c r="R39" s="16">
        <f t="shared" si="4"/>
        <v>1</v>
      </c>
      <c r="S39" s="16">
        <f t="shared" si="5"/>
        <v>0</v>
      </c>
      <c r="T39" s="16">
        <f t="shared" si="6"/>
        <v>4</v>
      </c>
      <c r="U39" s="16"/>
      <c r="V39" s="17">
        <v>1.079477762328152</v>
      </c>
      <c r="W39" s="17">
        <v>1.2135730225318799</v>
      </c>
      <c r="X39" s="17">
        <v>0.99996795192668897</v>
      </c>
      <c r="Y39" s="17">
        <v>0.5</v>
      </c>
      <c r="Z39" s="17">
        <v>-260</v>
      </c>
      <c r="AA39" s="17">
        <v>200</v>
      </c>
      <c r="AB39" s="17">
        <v>0.5</v>
      </c>
      <c r="AC39" s="18">
        <f t="shared" si="7"/>
        <v>0.5</v>
      </c>
      <c r="AD39" s="18">
        <f t="shared" si="42"/>
        <v>0.71357302253187993</v>
      </c>
      <c r="AE39" s="18" t="str">
        <f t="shared" si="8"/>
        <v>Over</v>
      </c>
      <c r="AF39" s="17">
        <v>1.2</v>
      </c>
      <c r="AG39" s="17">
        <v>0.6</v>
      </c>
      <c r="AH39" s="18">
        <f t="shared" si="9"/>
        <v>3</v>
      </c>
      <c r="AI39" s="18">
        <f t="shared" si="10"/>
        <v>4</v>
      </c>
      <c r="AJ39" s="18">
        <f t="shared" si="11"/>
        <v>1</v>
      </c>
      <c r="AK39" s="18">
        <f t="shared" si="12"/>
        <v>1</v>
      </c>
      <c r="AL39" s="18">
        <f t="shared" si="13"/>
        <v>9</v>
      </c>
      <c r="AM39" s="16"/>
      <c r="AN39">
        <v>4.2039590705540711E-2</v>
      </c>
      <c r="AO39">
        <v>0.11357302253187899</v>
      </c>
      <c r="AP39">
        <v>-6.9631715187061196E-5</v>
      </c>
      <c r="AQ39" t="s">
        <v>187</v>
      </c>
      <c r="AR39">
        <v>0.5</v>
      </c>
      <c r="AS39">
        <v>320</v>
      </c>
      <c r="AT39" t="s">
        <v>187</v>
      </c>
      <c r="AU39" s="16">
        <f t="shared" si="14"/>
        <v>0.5</v>
      </c>
      <c r="AV39" s="16">
        <f t="shared" si="43"/>
        <v>-0.4579604092944593</v>
      </c>
      <c r="AW39" s="16" t="str">
        <f t="shared" si="15"/>
        <v>Under</v>
      </c>
      <c r="AX39">
        <v>0.1</v>
      </c>
      <c r="AY39">
        <v>0.1</v>
      </c>
      <c r="AZ39" s="16">
        <f t="shared" si="16"/>
        <v>3</v>
      </c>
      <c r="BA39" s="16">
        <f t="shared" si="17"/>
        <v>1</v>
      </c>
      <c r="BB39" s="16">
        <f t="shared" si="18"/>
        <v>0</v>
      </c>
      <c r="BC39" s="16">
        <f t="shared" si="19"/>
        <v>0</v>
      </c>
      <c r="BD39" s="16">
        <f t="shared" si="20"/>
        <v>4</v>
      </c>
      <c r="BE39" s="16"/>
      <c r="BF39">
        <v>0.60132598471642573</v>
      </c>
      <c r="BG39">
        <v>1.15620957499599</v>
      </c>
      <c r="BH39">
        <v>0.27</v>
      </c>
      <c r="BI39" t="s">
        <v>187</v>
      </c>
      <c r="BJ39">
        <v>0.5</v>
      </c>
      <c r="BK39">
        <v>115</v>
      </c>
      <c r="BL39" t="s">
        <v>187</v>
      </c>
      <c r="BM39" s="16">
        <f t="shared" si="21"/>
        <v>0.5</v>
      </c>
      <c r="BN39" s="16">
        <f t="shared" si="44"/>
        <v>0.65620957499598997</v>
      </c>
      <c r="BO39" s="16" t="str">
        <f t="shared" si="22"/>
        <v>Over</v>
      </c>
      <c r="BP39">
        <v>0.6</v>
      </c>
      <c r="BQ39">
        <v>0.5</v>
      </c>
      <c r="BR39" s="16">
        <f t="shared" si="23"/>
        <v>2</v>
      </c>
      <c r="BS39" s="16">
        <f t="shared" si="24"/>
        <v>5</v>
      </c>
      <c r="BT39" s="16">
        <f t="shared" si="25"/>
        <v>1</v>
      </c>
      <c r="BU39" s="16">
        <f t="shared" si="26"/>
        <v>0</v>
      </c>
      <c r="BV39" s="16">
        <f t="shared" si="27"/>
        <v>8</v>
      </c>
      <c r="BW39" s="16"/>
      <c r="BX39">
        <v>0.1839391243991714</v>
      </c>
      <c r="BY39">
        <v>0.78620843561704901</v>
      </c>
      <c r="BZ39">
        <v>-2.0820232999999998E-3</v>
      </c>
      <c r="CA39" t="s">
        <v>187</v>
      </c>
      <c r="CB39">
        <v>0.5</v>
      </c>
      <c r="CC39">
        <v>490</v>
      </c>
      <c r="CD39" t="s">
        <v>187</v>
      </c>
      <c r="CE39" s="16">
        <f t="shared" si="28"/>
        <v>0.5</v>
      </c>
      <c r="CF39" s="16">
        <f t="shared" si="45"/>
        <v>-0.31606087560082863</v>
      </c>
      <c r="CG39" s="16" t="str">
        <f t="shared" si="29"/>
        <v>Under</v>
      </c>
      <c r="CH39">
        <v>0.2</v>
      </c>
      <c r="CI39">
        <v>0.2</v>
      </c>
      <c r="CJ39" s="16"/>
      <c r="CK39" s="16">
        <f t="shared" si="30"/>
        <v>1</v>
      </c>
      <c r="CL39" s="16">
        <f t="shared" si="31"/>
        <v>1</v>
      </c>
      <c r="CM39" s="16">
        <f t="shared" si="32"/>
        <v>1</v>
      </c>
      <c r="CN39" s="16">
        <f t="shared" si="33"/>
        <v>3</v>
      </c>
      <c r="CO39" s="16"/>
      <c r="CP39">
        <v>1.908584009582267</v>
      </c>
      <c r="CQ39">
        <v>2</v>
      </c>
      <c r="CR39">
        <v>1.8048056004991599</v>
      </c>
      <c r="CS39">
        <v>1.5</v>
      </c>
      <c r="CT39" t="s">
        <v>187</v>
      </c>
      <c r="CU39">
        <v>1.5</v>
      </c>
      <c r="CV39">
        <v>1.5</v>
      </c>
      <c r="CW39" s="16">
        <f t="shared" si="34"/>
        <v>1.5</v>
      </c>
      <c r="CX39" s="16">
        <f t="shared" si="46"/>
        <v>0.5</v>
      </c>
      <c r="CY39" s="16" t="str">
        <f t="shared" si="35"/>
        <v>Over</v>
      </c>
      <c r="CZ39">
        <v>1.8</v>
      </c>
      <c r="DA39">
        <v>0.5</v>
      </c>
      <c r="DB39" s="16">
        <f t="shared" si="36"/>
        <v>3</v>
      </c>
      <c r="DC39" s="16">
        <f t="shared" si="37"/>
        <v>1</v>
      </c>
      <c r="DD39" s="16">
        <f t="shared" si="38"/>
        <v>1</v>
      </c>
      <c r="DE39" s="16">
        <f t="shared" si="39"/>
        <v>0</v>
      </c>
      <c r="DF39" s="16">
        <f t="shared" si="40"/>
        <v>5</v>
      </c>
      <c r="DG39" s="16"/>
    </row>
    <row r="40" spans="1:111" x14ac:dyDescent="0.3">
      <c r="A40" t="s">
        <v>229</v>
      </c>
      <c r="B40" t="s">
        <v>56</v>
      </c>
      <c r="C40" t="s">
        <v>227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187</v>
      </c>
      <c r="I40">
        <v>0.5</v>
      </c>
      <c r="J40">
        <v>0.5</v>
      </c>
      <c r="K40" s="16">
        <f t="shared" si="0"/>
        <v>0.5</v>
      </c>
      <c r="L40" s="16">
        <f t="shared" si="41"/>
        <v>-0.13940668254763389</v>
      </c>
      <c r="M40" s="16" t="str">
        <f t="shared" si="1"/>
        <v>Under</v>
      </c>
      <c r="N40">
        <v>0.4</v>
      </c>
      <c r="O40">
        <v>0.2</v>
      </c>
      <c r="P40" s="16">
        <f t="shared" si="2"/>
        <v>3</v>
      </c>
      <c r="Q40" s="16">
        <f t="shared" si="3"/>
        <v>2</v>
      </c>
      <c r="R40" s="16">
        <f t="shared" si="4"/>
        <v>1</v>
      </c>
      <c r="S40" s="16">
        <f t="shared" si="5"/>
        <v>1</v>
      </c>
      <c r="T40" s="16">
        <f t="shared" si="6"/>
        <v>7</v>
      </c>
      <c r="U40" s="16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6">
        <f t="shared" si="7"/>
        <v>0.5</v>
      </c>
      <c r="AD40" s="18">
        <f t="shared" si="42"/>
        <v>0.5</v>
      </c>
      <c r="AE40" s="16" t="str">
        <f t="shared" si="8"/>
        <v>Over</v>
      </c>
      <c r="AF40">
        <v>0.6</v>
      </c>
      <c r="AG40">
        <v>0.5</v>
      </c>
      <c r="AH40" s="16">
        <f t="shared" si="9"/>
        <v>3</v>
      </c>
      <c r="AI40" s="16">
        <f t="shared" si="10"/>
        <v>3</v>
      </c>
      <c r="AJ40" s="16">
        <f t="shared" si="11"/>
        <v>1</v>
      </c>
      <c r="AK40" s="16">
        <f t="shared" si="12"/>
        <v>0</v>
      </c>
      <c r="AL40" s="16">
        <f t="shared" si="13"/>
        <v>7</v>
      </c>
      <c r="AM40" s="16"/>
      <c r="AN40">
        <v>4.4247362963758197E-2</v>
      </c>
      <c r="AO40">
        <v>0.11321241340304899</v>
      </c>
      <c r="AP40">
        <v>-8.2062799500310195E-5</v>
      </c>
      <c r="AQ40" t="s">
        <v>187</v>
      </c>
      <c r="AR40">
        <v>0.5</v>
      </c>
      <c r="AS40">
        <v>440</v>
      </c>
      <c r="AT40" t="s">
        <v>187</v>
      </c>
      <c r="AU40" s="16">
        <f t="shared" si="14"/>
        <v>0.5</v>
      </c>
      <c r="AV40" s="16">
        <f t="shared" si="43"/>
        <v>-0.4557526370362418</v>
      </c>
      <c r="AW40" s="16" t="str">
        <f t="shared" si="15"/>
        <v>Under</v>
      </c>
      <c r="AX40">
        <v>0.1</v>
      </c>
      <c r="AY40">
        <v>0.1</v>
      </c>
      <c r="AZ40" s="16">
        <f t="shared" si="16"/>
        <v>3</v>
      </c>
      <c r="BA40" s="16">
        <f t="shared" si="17"/>
        <v>1</v>
      </c>
      <c r="BB40" s="16">
        <f t="shared" si="18"/>
        <v>0</v>
      </c>
      <c r="BC40" s="16">
        <f t="shared" si="19"/>
        <v>0</v>
      </c>
      <c r="BD40" s="16">
        <f t="shared" si="20"/>
        <v>4</v>
      </c>
      <c r="BE40" s="16"/>
      <c r="BF40">
        <v>0.31876722741718078</v>
      </c>
      <c r="BG40">
        <v>0.65933044017358899</v>
      </c>
      <c r="BH40">
        <v>0.15437044</v>
      </c>
      <c r="BI40" t="s">
        <v>187</v>
      </c>
      <c r="BJ40">
        <v>0.5</v>
      </c>
      <c r="BK40">
        <v>155</v>
      </c>
      <c r="BL40" t="s">
        <v>187</v>
      </c>
      <c r="BM40" s="16">
        <f t="shared" si="21"/>
        <v>0.5</v>
      </c>
      <c r="BN40" s="16">
        <f t="shared" si="44"/>
        <v>-0.18123277258281922</v>
      </c>
      <c r="BO40" s="16" t="str">
        <f t="shared" si="22"/>
        <v>Under</v>
      </c>
      <c r="BP40">
        <v>0.4</v>
      </c>
      <c r="BQ40">
        <v>0.3</v>
      </c>
      <c r="BR40" s="16">
        <f t="shared" si="23"/>
        <v>2</v>
      </c>
      <c r="BS40" s="16">
        <f t="shared" si="24"/>
        <v>1</v>
      </c>
      <c r="BT40" s="16">
        <f t="shared" si="25"/>
        <v>1</v>
      </c>
      <c r="BU40" s="16">
        <f t="shared" si="26"/>
        <v>1</v>
      </c>
      <c r="BV40" s="16">
        <f t="shared" si="27"/>
        <v>5</v>
      </c>
      <c r="BW40" s="16"/>
      <c r="BX40">
        <v>0.16828764957996131</v>
      </c>
      <c r="BY40">
        <v>0.77874915938130396</v>
      </c>
      <c r="BZ40">
        <v>0.02</v>
      </c>
      <c r="CA40" t="s">
        <v>187</v>
      </c>
      <c r="CB40">
        <v>0.5</v>
      </c>
      <c r="CC40">
        <v>640</v>
      </c>
      <c r="CD40" t="s">
        <v>187</v>
      </c>
      <c r="CE40" s="16">
        <f t="shared" si="28"/>
        <v>0.5</v>
      </c>
      <c r="CF40" s="16">
        <f t="shared" si="45"/>
        <v>-0.5</v>
      </c>
      <c r="CG40" s="16" t="str">
        <f t="shared" si="29"/>
        <v>Under</v>
      </c>
      <c r="CH40">
        <v>0</v>
      </c>
      <c r="CI40">
        <v>0</v>
      </c>
      <c r="CJ40" s="16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6">
        <f t="shared" si="30"/>
        <v>1</v>
      </c>
      <c r="CL40" s="16">
        <f t="shared" si="31"/>
        <v>1</v>
      </c>
      <c r="CM40" s="16">
        <f t="shared" si="32"/>
        <v>1</v>
      </c>
      <c r="CN40" s="16">
        <f t="shared" si="33"/>
        <v>5</v>
      </c>
      <c r="CO40" s="16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187</v>
      </c>
      <c r="CU40">
        <v>0.5</v>
      </c>
      <c r="CV40">
        <v>1.5</v>
      </c>
      <c r="CW40" s="16">
        <f t="shared" si="34"/>
        <v>0.5</v>
      </c>
      <c r="CX40" s="16">
        <f t="shared" si="46"/>
        <v>0.73523040000000006</v>
      </c>
      <c r="CY40" s="16" t="str">
        <f t="shared" si="35"/>
        <v>Over</v>
      </c>
      <c r="CZ40">
        <v>1.1000000000000001</v>
      </c>
      <c r="DA40">
        <v>0.5</v>
      </c>
      <c r="DB40" s="16">
        <f t="shared" si="36"/>
        <v>3</v>
      </c>
      <c r="DC40" s="16">
        <f t="shared" si="37"/>
        <v>2</v>
      </c>
      <c r="DD40" s="16">
        <f t="shared" si="38"/>
        <v>1</v>
      </c>
      <c r="DE40" s="16">
        <f t="shared" si="39"/>
        <v>0</v>
      </c>
      <c r="DF40" s="16">
        <f t="shared" si="40"/>
        <v>6</v>
      </c>
      <c r="DG40" s="16"/>
    </row>
    <row r="41" spans="1:111" x14ac:dyDescent="0.3">
      <c r="A41" t="s">
        <v>230</v>
      </c>
      <c r="B41" t="s">
        <v>56</v>
      </c>
      <c r="C41" t="s">
        <v>227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187</v>
      </c>
      <c r="I41">
        <v>0.5</v>
      </c>
      <c r="J41">
        <v>0.5</v>
      </c>
      <c r="K41" s="16">
        <f t="shared" si="0"/>
        <v>0.5</v>
      </c>
      <c r="L41" s="16">
        <f t="shared" si="41"/>
        <v>0.30000000000000004</v>
      </c>
      <c r="M41" s="16" t="str">
        <f t="shared" si="1"/>
        <v>Over</v>
      </c>
      <c r="N41">
        <v>0.8</v>
      </c>
      <c r="O41">
        <v>0.5</v>
      </c>
      <c r="P41" s="16">
        <f t="shared" si="2"/>
        <v>2</v>
      </c>
      <c r="Q41" s="16">
        <f t="shared" si="3"/>
        <v>4</v>
      </c>
      <c r="R41" s="16">
        <f t="shared" si="4"/>
        <v>1</v>
      </c>
      <c r="S41" s="16">
        <f t="shared" si="5"/>
        <v>0</v>
      </c>
      <c r="T41" s="16">
        <f t="shared" si="6"/>
        <v>7</v>
      </c>
      <c r="U41" s="16"/>
      <c r="V41" s="17">
        <v>1.019461334411226</v>
      </c>
      <c r="W41" s="17">
        <v>1.0677922491074801</v>
      </c>
      <c r="X41" s="17">
        <v>0.99804737551165901</v>
      </c>
      <c r="Y41" s="17">
        <v>0.5</v>
      </c>
      <c r="Z41" s="17">
        <v>-170</v>
      </c>
      <c r="AA41" s="17">
        <v>350</v>
      </c>
      <c r="AB41" s="17">
        <v>0.3</v>
      </c>
      <c r="AC41" s="18">
        <f t="shared" si="7"/>
        <v>0.5</v>
      </c>
      <c r="AD41" s="18">
        <f t="shared" si="42"/>
        <v>0.60000000000000009</v>
      </c>
      <c r="AE41" s="18" t="str">
        <f t="shared" si="8"/>
        <v>Over</v>
      </c>
      <c r="AF41" s="17">
        <v>1.1000000000000001</v>
      </c>
      <c r="AG41" s="17">
        <v>0.7</v>
      </c>
      <c r="AH41" s="18">
        <f t="shared" si="9"/>
        <v>3</v>
      </c>
      <c r="AI41" s="18">
        <f t="shared" si="10"/>
        <v>4</v>
      </c>
      <c r="AJ41" s="18">
        <f t="shared" si="11"/>
        <v>1</v>
      </c>
      <c r="AK41" s="18">
        <f t="shared" si="12"/>
        <v>1</v>
      </c>
      <c r="AL41" s="18">
        <f t="shared" si="13"/>
        <v>9</v>
      </c>
      <c r="AM41" s="16"/>
      <c r="AN41">
        <v>0.20061243138038909</v>
      </c>
      <c r="AO41">
        <v>0.489673550966022</v>
      </c>
      <c r="AP41">
        <v>0</v>
      </c>
      <c r="AQ41" t="s">
        <v>187</v>
      </c>
      <c r="AR41">
        <v>0.5</v>
      </c>
      <c r="AS41">
        <v>420</v>
      </c>
      <c r="AT41" t="s">
        <v>187</v>
      </c>
      <c r="AU41" s="16">
        <f t="shared" si="14"/>
        <v>0.5</v>
      </c>
      <c r="AV41" s="16">
        <f t="shared" si="43"/>
        <v>-0.29938756861961091</v>
      </c>
      <c r="AW41" s="16" t="str">
        <f t="shared" si="15"/>
        <v>Under</v>
      </c>
      <c r="AX41">
        <v>0.4</v>
      </c>
      <c r="AY41">
        <v>0.3</v>
      </c>
      <c r="AZ41" s="16">
        <f t="shared" si="16"/>
        <v>3</v>
      </c>
      <c r="BA41" s="16">
        <f t="shared" si="17"/>
        <v>1</v>
      </c>
      <c r="BB41" s="16">
        <f t="shared" si="18"/>
        <v>0</v>
      </c>
      <c r="BC41" s="16">
        <f t="shared" si="19"/>
        <v>0</v>
      </c>
      <c r="BD41" s="16">
        <f t="shared" si="20"/>
        <v>4</v>
      </c>
      <c r="BE41" s="16"/>
      <c r="BF41" s="17">
        <v>0.82187228477654983</v>
      </c>
      <c r="BG41" s="17">
        <v>1.33780213885656</v>
      </c>
      <c r="BH41" s="17">
        <v>0.23083076</v>
      </c>
      <c r="BI41" s="17" t="s">
        <v>187</v>
      </c>
      <c r="BJ41" s="17">
        <v>0.5</v>
      </c>
      <c r="BK41" s="17">
        <v>160</v>
      </c>
      <c r="BL41" s="17" t="s">
        <v>187</v>
      </c>
      <c r="BM41" s="18">
        <f t="shared" si="21"/>
        <v>0.5</v>
      </c>
      <c r="BN41" s="16">
        <f t="shared" si="44"/>
        <v>0.83780213885655996</v>
      </c>
      <c r="BO41" s="18" t="str">
        <f t="shared" si="22"/>
        <v>Over</v>
      </c>
      <c r="BP41" s="17">
        <v>1.3</v>
      </c>
      <c r="BQ41" s="17">
        <v>0.6</v>
      </c>
      <c r="BR41" s="18">
        <f t="shared" si="23"/>
        <v>2</v>
      </c>
      <c r="BS41" s="18">
        <f t="shared" si="24"/>
        <v>5</v>
      </c>
      <c r="BT41" s="18">
        <f t="shared" si="25"/>
        <v>1</v>
      </c>
      <c r="BU41" s="18">
        <f t="shared" si="26"/>
        <v>1</v>
      </c>
      <c r="BV41" s="18">
        <f t="shared" si="27"/>
        <v>9</v>
      </c>
      <c r="BW41" s="16"/>
      <c r="BX41">
        <v>0.16804802329009311</v>
      </c>
      <c r="BY41">
        <v>0.76686283386147502</v>
      </c>
      <c r="BZ41">
        <v>2.0298528344298201E-2</v>
      </c>
      <c r="CA41" t="s">
        <v>187</v>
      </c>
      <c r="CB41">
        <v>0.5</v>
      </c>
      <c r="CC41">
        <v>680</v>
      </c>
      <c r="CD41" t="s">
        <v>187</v>
      </c>
      <c r="CE41" s="16">
        <f t="shared" si="28"/>
        <v>0.5</v>
      </c>
      <c r="CF41" s="16">
        <f t="shared" si="45"/>
        <v>-0.4</v>
      </c>
      <c r="CG41" s="16" t="str">
        <f t="shared" si="29"/>
        <v>Under</v>
      </c>
      <c r="CH41">
        <v>0.1</v>
      </c>
      <c r="CI41">
        <v>0.1</v>
      </c>
      <c r="CJ41" s="16">
        <f t="shared" si="48"/>
        <v>2</v>
      </c>
      <c r="CK41" s="16">
        <f t="shared" si="30"/>
        <v>1</v>
      </c>
      <c r="CL41" s="16">
        <f t="shared" si="31"/>
        <v>1</v>
      </c>
      <c r="CM41" s="16">
        <f t="shared" si="32"/>
        <v>1</v>
      </c>
      <c r="CN41" s="16">
        <f t="shared" si="33"/>
        <v>5</v>
      </c>
      <c r="CO41" s="16"/>
      <c r="CP41" s="17">
        <v>2.754601839722691</v>
      </c>
      <c r="CQ41" s="17">
        <v>3.66566866267465</v>
      </c>
      <c r="CR41" s="17">
        <v>2.0001707</v>
      </c>
      <c r="CS41" s="17">
        <v>0.5</v>
      </c>
      <c r="CT41" s="17" t="s">
        <v>187</v>
      </c>
      <c r="CU41" s="17">
        <v>0.5</v>
      </c>
      <c r="CV41" s="17">
        <v>1.5</v>
      </c>
      <c r="CW41" s="18">
        <f t="shared" si="34"/>
        <v>0.5</v>
      </c>
      <c r="CX41" s="16">
        <f t="shared" si="46"/>
        <v>3.16566866267465</v>
      </c>
      <c r="CY41" s="18" t="str">
        <f t="shared" si="35"/>
        <v>Over</v>
      </c>
      <c r="CZ41" s="17">
        <v>2.6</v>
      </c>
      <c r="DA41" s="17">
        <v>0.7</v>
      </c>
      <c r="DB41" s="18">
        <f t="shared" si="36"/>
        <v>3</v>
      </c>
      <c r="DC41" s="18">
        <f t="shared" si="37"/>
        <v>5</v>
      </c>
      <c r="DD41" s="18">
        <f t="shared" si="38"/>
        <v>1</v>
      </c>
      <c r="DE41" s="18">
        <f t="shared" si="39"/>
        <v>1</v>
      </c>
      <c r="DF41" s="18">
        <f t="shared" si="40"/>
        <v>10</v>
      </c>
      <c r="DG41" s="16"/>
    </row>
    <row r="42" spans="1:111" x14ac:dyDescent="0.3">
      <c r="A42" t="s">
        <v>231</v>
      </c>
      <c r="B42" t="s">
        <v>56</v>
      </c>
      <c r="C42" t="s">
        <v>227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187</v>
      </c>
      <c r="I42">
        <v>0.5</v>
      </c>
      <c r="J42" t="s">
        <v>187</v>
      </c>
      <c r="K42" s="16">
        <f t="shared" si="0"/>
        <v>0.5</v>
      </c>
      <c r="L42" s="16">
        <f t="shared" si="41"/>
        <v>0.37783396000000002</v>
      </c>
      <c r="M42" s="16" t="str">
        <f t="shared" si="1"/>
        <v>Over</v>
      </c>
      <c r="N42">
        <v>0.2</v>
      </c>
      <c r="O42">
        <v>0.2</v>
      </c>
      <c r="P42" s="16">
        <f t="shared" si="2"/>
        <v>1</v>
      </c>
      <c r="Q42" s="16">
        <f t="shared" si="3"/>
        <v>4</v>
      </c>
      <c r="R42" s="16">
        <f t="shared" si="4"/>
        <v>0</v>
      </c>
      <c r="S42" s="16">
        <f t="shared" si="5"/>
        <v>0</v>
      </c>
      <c r="T42" s="16">
        <f t="shared" si="6"/>
        <v>5</v>
      </c>
      <c r="U42" s="16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6">
        <f t="shared" si="7"/>
        <v>0.5</v>
      </c>
      <c r="AD42" s="18">
        <f t="shared" si="42"/>
        <v>0.5</v>
      </c>
      <c r="AE42" s="16" t="str">
        <f t="shared" si="8"/>
        <v>Over</v>
      </c>
      <c r="AF42">
        <v>0.5</v>
      </c>
      <c r="AG42">
        <v>0.4</v>
      </c>
      <c r="AH42" s="16">
        <f t="shared" si="9"/>
        <v>2</v>
      </c>
      <c r="AI42" s="16">
        <f t="shared" si="10"/>
        <v>3</v>
      </c>
      <c r="AJ42" s="16">
        <f t="shared" si="11"/>
        <v>0</v>
      </c>
      <c r="AK42" s="16">
        <f t="shared" si="12"/>
        <v>0</v>
      </c>
      <c r="AL42" s="16">
        <f t="shared" si="13"/>
        <v>5</v>
      </c>
      <c r="AM42" s="16"/>
      <c r="AN42">
        <v>2.3311102791726521E-2</v>
      </c>
      <c r="AO42">
        <v>6.0453932048850897E-2</v>
      </c>
      <c r="AP42">
        <v>-2.4067649552449298E-5</v>
      </c>
      <c r="AQ42" t="s">
        <v>187</v>
      </c>
      <c r="AR42">
        <v>0.5</v>
      </c>
      <c r="AS42">
        <v>470</v>
      </c>
      <c r="AT42" t="s">
        <v>187</v>
      </c>
      <c r="AU42" s="16">
        <f t="shared" si="14"/>
        <v>0.5</v>
      </c>
      <c r="AV42" s="16">
        <f t="shared" si="43"/>
        <v>-0.47668889720827345</v>
      </c>
      <c r="AW42" s="16" t="str">
        <f t="shared" si="15"/>
        <v>Under</v>
      </c>
      <c r="AX42">
        <v>0.1</v>
      </c>
      <c r="AY42">
        <v>0.1</v>
      </c>
      <c r="AZ42" s="16">
        <f t="shared" si="16"/>
        <v>3</v>
      </c>
      <c r="BA42" s="16">
        <f t="shared" si="17"/>
        <v>1</v>
      </c>
      <c r="BB42" s="16">
        <f t="shared" si="18"/>
        <v>0</v>
      </c>
      <c r="BC42" s="16">
        <f t="shared" si="19"/>
        <v>0</v>
      </c>
      <c r="BD42" s="16">
        <f t="shared" si="20"/>
        <v>4</v>
      </c>
      <c r="BE42" s="16"/>
      <c r="BF42">
        <v>0.22282683384791599</v>
      </c>
      <c r="BG42">
        <v>0.65933044017358899</v>
      </c>
      <c r="BH42">
        <v>0.1</v>
      </c>
      <c r="BI42" t="s">
        <v>187</v>
      </c>
      <c r="BJ42">
        <v>0.5</v>
      </c>
      <c r="BK42">
        <v>180</v>
      </c>
      <c r="BL42" t="s">
        <v>187</v>
      </c>
      <c r="BM42" s="16">
        <f t="shared" si="21"/>
        <v>0.5</v>
      </c>
      <c r="BN42" s="16">
        <f t="shared" si="44"/>
        <v>-0.27717316615208398</v>
      </c>
      <c r="BO42" s="16" t="str">
        <f t="shared" si="22"/>
        <v>Under</v>
      </c>
      <c r="BP42">
        <v>0.3</v>
      </c>
      <c r="BQ42">
        <v>0.2</v>
      </c>
      <c r="BR42" s="16">
        <f t="shared" si="23"/>
        <v>2</v>
      </c>
      <c r="BS42" s="16">
        <f t="shared" si="24"/>
        <v>1</v>
      </c>
      <c r="BT42" s="16">
        <f t="shared" si="25"/>
        <v>1</v>
      </c>
      <c r="BU42" s="16">
        <f t="shared" si="26"/>
        <v>1</v>
      </c>
      <c r="BV42" s="16">
        <f t="shared" si="27"/>
        <v>5</v>
      </c>
      <c r="BW42" s="16"/>
      <c r="BX42">
        <v>0.17712369863985489</v>
      </c>
      <c r="BY42">
        <v>0.83069568084404799</v>
      </c>
      <c r="BZ42">
        <v>-1.1198445E-2</v>
      </c>
      <c r="CA42" t="s">
        <v>187</v>
      </c>
      <c r="CB42">
        <v>0.5</v>
      </c>
      <c r="CC42" t="s">
        <v>187</v>
      </c>
      <c r="CD42" t="s">
        <v>187</v>
      </c>
      <c r="CE42" s="16">
        <f t="shared" si="28"/>
        <v>0.5</v>
      </c>
      <c r="CF42" s="16">
        <f t="shared" si="45"/>
        <v>-0.5</v>
      </c>
      <c r="CG42" s="16" t="str">
        <f t="shared" si="29"/>
        <v>Under</v>
      </c>
      <c r="CH42">
        <v>0</v>
      </c>
      <c r="CI42">
        <v>0</v>
      </c>
      <c r="CJ42" s="16">
        <f t="shared" si="48"/>
        <v>2</v>
      </c>
      <c r="CK42" s="16">
        <f t="shared" si="30"/>
        <v>1</v>
      </c>
      <c r="CL42" s="16">
        <f t="shared" si="31"/>
        <v>1</v>
      </c>
      <c r="CM42" s="16">
        <f t="shared" si="32"/>
        <v>1</v>
      </c>
      <c r="CN42" s="16">
        <f t="shared" si="33"/>
        <v>5</v>
      </c>
      <c r="CO42" s="16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187</v>
      </c>
      <c r="CU42">
        <v>0.5</v>
      </c>
      <c r="CV42" t="s">
        <v>187</v>
      </c>
      <c r="CW42" s="16">
        <f t="shared" si="34"/>
        <v>0.5</v>
      </c>
      <c r="CX42" s="16">
        <f t="shared" si="46"/>
        <v>0.73328100000000007</v>
      </c>
      <c r="CY42" s="16" t="str">
        <f t="shared" si="35"/>
        <v>Over</v>
      </c>
      <c r="CZ42">
        <v>0.8</v>
      </c>
      <c r="DA42">
        <v>0.4</v>
      </c>
      <c r="DB42" s="16">
        <f t="shared" si="36"/>
        <v>3</v>
      </c>
      <c r="DC42" s="16">
        <f t="shared" si="37"/>
        <v>2</v>
      </c>
      <c r="DD42" s="16">
        <f t="shared" si="38"/>
        <v>1</v>
      </c>
      <c r="DE42" s="16">
        <f t="shared" si="39"/>
        <v>0</v>
      </c>
      <c r="DF42" s="16">
        <f t="shared" si="40"/>
        <v>6</v>
      </c>
      <c r="DG42" s="16"/>
    </row>
    <row r="43" spans="1:111" x14ac:dyDescent="0.3">
      <c r="A43" t="s">
        <v>232</v>
      </c>
      <c r="B43" t="s">
        <v>56</v>
      </c>
      <c r="C43" t="s">
        <v>227</v>
      </c>
      <c r="D43" s="17">
        <v>0.2315520493965095</v>
      </c>
      <c r="E43" s="17">
        <v>0.36614173228346403</v>
      </c>
      <c r="F43" s="17">
        <v>0.17</v>
      </c>
      <c r="G43" s="17">
        <v>0.5</v>
      </c>
      <c r="H43" s="17" t="s">
        <v>187</v>
      </c>
      <c r="I43" s="17">
        <v>0.5</v>
      </c>
      <c r="J43" s="17" t="s">
        <v>187</v>
      </c>
      <c r="K43" s="18">
        <f t="shared" si="0"/>
        <v>0.5</v>
      </c>
      <c r="L43" s="16">
        <f t="shared" si="41"/>
        <v>-0.4</v>
      </c>
      <c r="M43" s="18" t="str">
        <f t="shared" si="1"/>
        <v>Under</v>
      </c>
      <c r="N43" s="17">
        <v>0.1</v>
      </c>
      <c r="O43" s="17">
        <v>0.1</v>
      </c>
      <c r="P43" s="18">
        <f t="shared" si="2"/>
        <v>3</v>
      </c>
      <c r="Q43" s="18">
        <f t="shared" si="3"/>
        <v>4</v>
      </c>
      <c r="R43" s="18">
        <f t="shared" si="4"/>
        <v>1</v>
      </c>
      <c r="S43" s="18">
        <f t="shared" si="5"/>
        <v>1</v>
      </c>
      <c r="T43" s="18">
        <f t="shared" si="6"/>
        <v>9</v>
      </c>
      <c r="U43" s="16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6">
        <f t="shared" si="7"/>
        <v>0.5</v>
      </c>
      <c r="AD43" s="18">
        <f t="shared" si="42"/>
        <v>0.5</v>
      </c>
      <c r="AE43" s="16" t="str">
        <f t="shared" si="8"/>
        <v>Over</v>
      </c>
      <c r="AF43">
        <v>0.6</v>
      </c>
      <c r="AG43">
        <v>0.5</v>
      </c>
      <c r="AH43" s="16">
        <f t="shared" si="9"/>
        <v>3</v>
      </c>
      <c r="AI43" s="16">
        <f t="shared" si="10"/>
        <v>3</v>
      </c>
      <c r="AJ43" s="16">
        <f t="shared" si="11"/>
        <v>1</v>
      </c>
      <c r="AK43" s="16">
        <f t="shared" si="12"/>
        <v>0</v>
      </c>
      <c r="AL43" s="16">
        <f t="shared" si="13"/>
        <v>7</v>
      </c>
      <c r="AM43" s="16"/>
      <c r="AN43">
        <v>2.278484883069119E-3</v>
      </c>
      <c r="AO43">
        <v>1.50462962962962E-2</v>
      </c>
      <c r="AP43">
        <v>-1.36925218571108E-3</v>
      </c>
      <c r="AQ43" t="s">
        <v>187</v>
      </c>
      <c r="AR43">
        <v>0.5</v>
      </c>
      <c r="AS43">
        <v>680</v>
      </c>
      <c r="AT43" t="s">
        <v>187</v>
      </c>
      <c r="AU43" s="16">
        <f t="shared" si="14"/>
        <v>0.5</v>
      </c>
      <c r="AV43" s="16">
        <f t="shared" si="43"/>
        <v>-0.5</v>
      </c>
      <c r="AW43" s="16" t="str">
        <f t="shared" si="15"/>
        <v>Under</v>
      </c>
      <c r="AX43">
        <v>0</v>
      </c>
      <c r="AY43">
        <v>0</v>
      </c>
      <c r="AZ43" s="16">
        <f t="shared" si="16"/>
        <v>3</v>
      </c>
      <c r="BA43" s="16">
        <f t="shared" si="17"/>
        <v>1</v>
      </c>
      <c r="BB43" s="16">
        <f t="shared" si="18"/>
        <v>0</v>
      </c>
      <c r="BC43" s="16">
        <f t="shared" si="19"/>
        <v>0</v>
      </c>
      <c r="BD43" s="16">
        <f t="shared" si="20"/>
        <v>4</v>
      </c>
      <c r="BE43" s="16"/>
      <c r="BF43">
        <v>0.2196169270044625</v>
      </c>
      <c r="BG43">
        <v>0.65244279529993798</v>
      </c>
      <c r="BH43">
        <v>0.11168688</v>
      </c>
      <c r="BI43" t="s">
        <v>187</v>
      </c>
      <c r="BJ43">
        <v>0.5</v>
      </c>
      <c r="BK43">
        <v>220</v>
      </c>
      <c r="BL43" t="s">
        <v>187</v>
      </c>
      <c r="BM43" s="16">
        <f t="shared" si="21"/>
        <v>0.5</v>
      </c>
      <c r="BN43" s="16">
        <f t="shared" si="44"/>
        <v>-0.4</v>
      </c>
      <c r="BO43" s="16" t="str">
        <f t="shared" si="22"/>
        <v>Under</v>
      </c>
      <c r="BP43">
        <v>0.1</v>
      </c>
      <c r="BQ43">
        <v>0.1</v>
      </c>
      <c r="BR43" s="16">
        <f t="shared" si="23"/>
        <v>2</v>
      </c>
      <c r="BS43" s="16">
        <f t="shared" si="24"/>
        <v>1</v>
      </c>
      <c r="BT43" s="16">
        <f t="shared" si="25"/>
        <v>1</v>
      </c>
      <c r="BU43" s="16">
        <f t="shared" si="26"/>
        <v>1</v>
      </c>
      <c r="BV43" s="16">
        <f t="shared" si="27"/>
        <v>5</v>
      </c>
      <c r="BW43" s="16"/>
      <c r="BX43">
        <v>0.20112214496454461</v>
      </c>
      <c r="BY43">
        <v>0.83010903974674599</v>
      </c>
      <c r="BZ43">
        <v>5.2343328000000001E-2</v>
      </c>
      <c r="CA43" t="s">
        <v>187</v>
      </c>
      <c r="CB43">
        <v>0.5</v>
      </c>
      <c r="CC43" t="s">
        <v>187</v>
      </c>
      <c r="CD43" t="s">
        <v>187</v>
      </c>
      <c r="CE43" s="16">
        <f t="shared" si="28"/>
        <v>0.5</v>
      </c>
      <c r="CF43" s="16">
        <f t="shared" si="45"/>
        <v>-0.5</v>
      </c>
      <c r="CG43" s="16" t="str">
        <f t="shared" si="29"/>
        <v>Under</v>
      </c>
      <c r="CH43">
        <v>0</v>
      </c>
      <c r="CI43">
        <v>0</v>
      </c>
      <c r="CJ43" s="16">
        <f t="shared" si="48"/>
        <v>2</v>
      </c>
      <c r="CK43" s="16">
        <f t="shared" si="30"/>
        <v>1</v>
      </c>
      <c r="CL43" s="16">
        <f t="shared" si="31"/>
        <v>1</v>
      </c>
      <c r="CM43" s="16">
        <f t="shared" si="32"/>
        <v>1</v>
      </c>
      <c r="CN43" s="16">
        <f t="shared" si="33"/>
        <v>5</v>
      </c>
      <c r="CO43" s="16"/>
      <c r="CP43">
        <v>0.89449710769697244</v>
      </c>
      <c r="CQ43">
        <v>1.1987482</v>
      </c>
      <c r="CR43">
        <v>0.57064165817979895</v>
      </c>
      <c r="CS43">
        <v>0.5</v>
      </c>
      <c r="CT43" t="s">
        <v>187</v>
      </c>
      <c r="CU43">
        <v>0.5</v>
      </c>
      <c r="CV43" t="s">
        <v>187</v>
      </c>
      <c r="CW43" s="16">
        <f t="shared" si="34"/>
        <v>0.5</v>
      </c>
      <c r="CX43" s="16">
        <f t="shared" si="46"/>
        <v>0.69874820000000004</v>
      </c>
      <c r="CY43" s="16" t="str">
        <f t="shared" si="35"/>
        <v>Over</v>
      </c>
      <c r="CZ43">
        <v>0.6</v>
      </c>
      <c r="DA43">
        <v>0.5</v>
      </c>
      <c r="DB43" s="16">
        <f t="shared" si="36"/>
        <v>3</v>
      </c>
      <c r="DC43" s="16">
        <f t="shared" si="37"/>
        <v>2</v>
      </c>
      <c r="DD43" s="16">
        <f t="shared" si="38"/>
        <v>1</v>
      </c>
      <c r="DE43" s="16">
        <f t="shared" si="39"/>
        <v>0</v>
      </c>
      <c r="DF43" s="16">
        <f t="shared" si="40"/>
        <v>6</v>
      </c>
      <c r="DG43" s="16"/>
    </row>
    <row r="44" spans="1:111" x14ac:dyDescent="0.3">
      <c r="A44" t="s">
        <v>233</v>
      </c>
      <c r="B44" t="s">
        <v>56</v>
      </c>
      <c r="C44" t="s">
        <v>227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187</v>
      </c>
      <c r="I44">
        <v>0.5</v>
      </c>
      <c r="J44">
        <v>0.5</v>
      </c>
      <c r="K44" s="16">
        <f t="shared" si="0"/>
        <v>0.5</v>
      </c>
      <c r="L44" s="16">
        <f t="shared" si="41"/>
        <v>0.19999999999999996</v>
      </c>
      <c r="M44" s="16" t="str">
        <f t="shared" si="1"/>
        <v>Over</v>
      </c>
      <c r="N44">
        <v>0.7</v>
      </c>
      <c r="O44">
        <v>0.4</v>
      </c>
      <c r="P44" s="16">
        <f t="shared" si="2"/>
        <v>1</v>
      </c>
      <c r="Q44" s="16">
        <f t="shared" si="3"/>
        <v>3</v>
      </c>
      <c r="R44" s="16">
        <f t="shared" si="4"/>
        <v>1</v>
      </c>
      <c r="S44" s="16">
        <f t="shared" si="5"/>
        <v>0</v>
      </c>
      <c r="T44" s="16">
        <f t="shared" si="6"/>
        <v>5</v>
      </c>
      <c r="U44" s="16"/>
      <c r="V44" s="17">
        <v>1.039061505564663</v>
      </c>
      <c r="W44" s="17">
        <v>1.1102653731085299</v>
      </c>
      <c r="X44" s="17">
        <v>0.994618268214714</v>
      </c>
      <c r="Y44" s="17">
        <v>0.5</v>
      </c>
      <c r="Z44" s="17">
        <v>-200</v>
      </c>
      <c r="AA44" s="17">
        <v>280</v>
      </c>
      <c r="AB44" s="17">
        <v>0.4</v>
      </c>
      <c r="AC44" s="18">
        <f t="shared" si="7"/>
        <v>0.5</v>
      </c>
      <c r="AD44" s="18">
        <f t="shared" si="42"/>
        <v>0.61026537310852991</v>
      </c>
      <c r="AE44" s="18" t="str">
        <f t="shared" si="8"/>
        <v>Over</v>
      </c>
      <c r="AF44" s="17">
        <v>1.1000000000000001</v>
      </c>
      <c r="AG44" s="17">
        <v>0.7</v>
      </c>
      <c r="AH44" s="18">
        <f t="shared" si="9"/>
        <v>3</v>
      </c>
      <c r="AI44" s="18">
        <f t="shared" si="10"/>
        <v>4</v>
      </c>
      <c r="AJ44" s="18">
        <f t="shared" si="11"/>
        <v>1</v>
      </c>
      <c r="AK44" s="18">
        <f t="shared" si="12"/>
        <v>1</v>
      </c>
      <c r="AL44" s="18">
        <f t="shared" si="13"/>
        <v>9</v>
      </c>
      <c r="AM44" s="16"/>
      <c r="AN44">
        <v>4.0996115265517899E-2</v>
      </c>
      <c r="AO44">
        <v>0.110265373108531</v>
      </c>
      <c r="AP44">
        <v>-2.1479646002178798E-5</v>
      </c>
      <c r="AQ44" t="s">
        <v>187</v>
      </c>
      <c r="AR44">
        <v>0.5</v>
      </c>
      <c r="AS44">
        <v>560</v>
      </c>
      <c r="AT44" t="s">
        <v>187</v>
      </c>
      <c r="AU44" s="16">
        <f t="shared" si="14"/>
        <v>0.5</v>
      </c>
      <c r="AV44" s="16">
        <f t="shared" si="43"/>
        <v>-0.45900388473448211</v>
      </c>
      <c r="AW44" s="16" t="str">
        <f t="shared" si="15"/>
        <v>Under</v>
      </c>
      <c r="AX44">
        <v>0.1</v>
      </c>
      <c r="AY44">
        <v>0.1</v>
      </c>
      <c r="AZ44" s="16">
        <f t="shared" si="16"/>
        <v>3</v>
      </c>
      <c r="BA44" s="16">
        <f t="shared" si="17"/>
        <v>1</v>
      </c>
      <c r="BB44" s="16">
        <f t="shared" si="18"/>
        <v>0</v>
      </c>
      <c r="BC44" s="16">
        <f t="shared" si="19"/>
        <v>0</v>
      </c>
      <c r="BD44" s="16">
        <f t="shared" si="20"/>
        <v>4</v>
      </c>
      <c r="BE44" s="16"/>
      <c r="BF44">
        <v>0.38254957859151778</v>
      </c>
      <c r="BG44">
        <v>0.862083873757025</v>
      </c>
      <c r="BH44">
        <v>0.18</v>
      </c>
      <c r="BI44" t="s">
        <v>187</v>
      </c>
      <c r="BJ44">
        <v>0.5</v>
      </c>
      <c r="BK44">
        <v>200</v>
      </c>
      <c r="BL44" t="s">
        <v>187</v>
      </c>
      <c r="BM44" s="16">
        <f t="shared" si="21"/>
        <v>0.5</v>
      </c>
      <c r="BN44" s="16">
        <f t="shared" si="44"/>
        <v>0.362083873757025</v>
      </c>
      <c r="BO44" s="16" t="str">
        <f t="shared" si="22"/>
        <v>Over</v>
      </c>
      <c r="BP44">
        <v>0.3</v>
      </c>
      <c r="BQ44">
        <v>0.3</v>
      </c>
      <c r="BR44" s="16">
        <f t="shared" si="23"/>
        <v>1</v>
      </c>
      <c r="BS44" s="16">
        <f t="shared" si="24"/>
        <v>4</v>
      </c>
      <c r="BT44" s="16">
        <f t="shared" si="25"/>
        <v>0</v>
      </c>
      <c r="BU44" s="16">
        <f t="shared" si="26"/>
        <v>0</v>
      </c>
      <c r="BV44" s="16">
        <f t="shared" si="27"/>
        <v>5</v>
      </c>
      <c r="BW44" s="16"/>
      <c r="BX44">
        <v>0.19294990372917331</v>
      </c>
      <c r="BY44">
        <v>0.78620843561704901</v>
      </c>
      <c r="BZ44">
        <v>3.7187310000000001E-2</v>
      </c>
      <c r="CA44" t="s">
        <v>187</v>
      </c>
      <c r="CB44">
        <v>0.5</v>
      </c>
      <c r="CC44">
        <v>550</v>
      </c>
      <c r="CD44" t="s">
        <v>187</v>
      </c>
      <c r="CE44" s="16">
        <f t="shared" si="28"/>
        <v>0.5</v>
      </c>
      <c r="CF44" s="16">
        <f t="shared" si="45"/>
        <v>-0.4</v>
      </c>
      <c r="CG44" s="16" t="str">
        <f t="shared" si="29"/>
        <v>Under</v>
      </c>
      <c r="CH44">
        <v>0.1</v>
      </c>
      <c r="CI44">
        <v>0.1</v>
      </c>
      <c r="CJ44" s="16">
        <f t="shared" si="48"/>
        <v>2</v>
      </c>
      <c r="CK44" s="16">
        <f t="shared" si="30"/>
        <v>1</v>
      </c>
      <c r="CL44" s="16">
        <f t="shared" si="31"/>
        <v>1</v>
      </c>
      <c r="CM44" s="16">
        <f t="shared" si="32"/>
        <v>1</v>
      </c>
      <c r="CN44" s="16">
        <f t="shared" si="33"/>
        <v>5</v>
      </c>
      <c r="CO44" s="16"/>
      <c r="CP44">
        <v>1.6893668567007949</v>
      </c>
      <c r="CQ44">
        <v>2</v>
      </c>
      <c r="CR44">
        <v>1.2337372</v>
      </c>
      <c r="CS44">
        <v>1.5</v>
      </c>
      <c r="CT44" t="s">
        <v>187</v>
      </c>
      <c r="CU44">
        <v>1.5</v>
      </c>
      <c r="CV44">
        <v>1.5</v>
      </c>
      <c r="CW44" s="16">
        <f t="shared" si="34"/>
        <v>1.5</v>
      </c>
      <c r="CX44" s="16">
        <f t="shared" si="46"/>
        <v>0.5</v>
      </c>
      <c r="CY44" s="16" t="str">
        <f t="shared" si="35"/>
        <v>Over</v>
      </c>
      <c r="CZ44">
        <v>1.5</v>
      </c>
      <c r="DA44">
        <v>0.5</v>
      </c>
      <c r="DB44" s="16">
        <f t="shared" si="36"/>
        <v>2</v>
      </c>
      <c r="DC44" s="16">
        <f t="shared" si="37"/>
        <v>1</v>
      </c>
      <c r="DD44" s="16">
        <f t="shared" si="38"/>
        <v>0</v>
      </c>
      <c r="DE44" s="16">
        <f t="shared" si="39"/>
        <v>0</v>
      </c>
      <c r="DF44" s="16">
        <f t="shared" si="40"/>
        <v>3</v>
      </c>
      <c r="DG44" s="16"/>
    </row>
    <row r="45" spans="1:111" x14ac:dyDescent="0.3">
      <c r="A45" t="s">
        <v>234</v>
      </c>
      <c r="B45" t="s">
        <v>56</v>
      </c>
      <c r="C45" t="s">
        <v>227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187</v>
      </c>
      <c r="I45">
        <v>0.5</v>
      </c>
      <c r="J45">
        <v>0.5</v>
      </c>
      <c r="K45" s="16">
        <f t="shared" si="0"/>
        <v>0.5</v>
      </c>
      <c r="L45" s="16">
        <f t="shared" si="41"/>
        <v>0.17579789889326103</v>
      </c>
      <c r="M45" s="16" t="str">
        <f t="shared" si="1"/>
        <v>Over</v>
      </c>
      <c r="N45">
        <v>0.4</v>
      </c>
      <c r="O45">
        <v>0.4</v>
      </c>
      <c r="P45" s="16">
        <f t="shared" si="2"/>
        <v>2</v>
      </c>
      <c r="Q45" s="16">
        <f t="shared" si="3"/>
        <v>3</v>
      </c>
      <c r="R45" s="16">
        <f t="shared" si="4"/>
        <v>0</v>
      </c>
      <c r="S45" s="16">
        <f t="shared" si="5"/>
        <v>0</v>
      </c>
      <c r="T45" s="16">
        <f t="shared" si="6"/>
        <v>5</v>
      </c>
      <c r="U45" s="16"/>
      <c r="V45" s="17">
        <v>1.0565536044176811</v>
      </c>
      <c r="W45" s="17">
        <v>1.14863776661923</v>
      </c>
      <c r="X45" s="17">
        <v>0.99998849999999995</v>
      </c>
      <c r="Y45" s="17">
        <v>0.5</v>
      </c>
      <c r="Z45" s="17">
        <v>-260</v>
      </c>
      <c r="AA45" s="17">
        <v>200</v>
      </c>
      <c r="AB45" s="17">
        <v>0.2</v>
      </c>
      <c r="AC45" s="18">
        <f t="shared" si="7"/>
        <v>0.5</v>
      </c>
      <c r="AD45" s="18">
        <f t="shared" si="42"/>
        <v>0.64863776661923001</v>
      </c>
      <c r="AE45" s="18" t="str">
        <f t="shared" si="8"/>
        <v>Over</v>
      </c>
      <c r="AF45" s="17">
        <v>1.1000000000000001</v>
      </c>
      <c r="AG45" s="17">
        <v>0.9</v>
      </c>
      <c r="AH45" s="18">
        <f t="shared" si="9"/>
        <v>3</v>
      </c>
      <c r="AI45" s="18">
        <f t="shared" si="10"/>
        <v>4</v>
      </c>
      <c r="AJ45" s="18">
        <f t="shared" si="11"/>
        <v>1</v>
      </c>
      <c r="AK45" s="18">
        <f t="shared" si="12"/>
        <v>1</v>
      </c>
      <c r="AL45" s="18">
        <f t="shared" si="13"/>
        <v>9</v>
      </c>
      <c r="AM45" s="16"/>
      <c r="AN45">
        <v>9.408101330943669E-2</v>
      </c>
      <c r="AO45">
        <v>0.24863776661923201</v>
      </c>
      <c r="AP45">
        <v>-1.97235656221118E-4</v>
      </c>
      <c r="AQ45" t="s">
        <v>187</v>
      </c>
      <c r="AR45">
        <v>0.5</v>
      </c>
      <c r="AS45">
        <v>390</v>
      </c>
      <c r="AT45" t="s">
        <v>187</v>
      </c>
      <c r="AU45" s="16">
        <f t="shared" si="14"/>
        <v>0.5</v>
      </c>
      <c r="AV45" s="16">
        <f t="shared" si="43"/>
        <v>-0.40591898669056331</v>
      </c>
      <c r="AW45" s="16" t="str">
        <f t="shared" si="15"/>
        <v>Under</v>
      </c>
      <c r="AX45">
        <v>0.2</v>
      </c>
      <c r="AY45">
        <v>0.2</v>
      </c>
      <c r="AZ45" s="16">
        <f t="shared" si="16"/>
        <v>3</v>
      </c>
      <c r="BA45" s="16">
        <f t="shared" si="17"/>
        <v>1</v>
      </c>
      <c r="BB45" s="16">
        <f t="shared" si="18"/>
        <v>0</v>
      </c>
      <c r="BC45" s="16">
        <f t="shared" si="19"/>
        <v>0</v>
      </c>
      <c r="BD45" s="16">
        <f t="shared" si="20"/>
        <v>4</v>
      </c>
      <c r="BE45" s="16"/>
      <c r="BF45">
        <v>0.49794531936522041</v>
      </c>
      <c r="BG45">
        <v>0.862083873757025</v>
      </c>
      <c r="BH45">
        <v>0.17</v>
      </c>
      <c r="BI45" t="s">
        <v>187</v>
      </c>
      <c r="BJ45">
        <v>0.5</v>
      </c>
      <c r="BK45">
        <v>145</v>
      </c>
      <c r="BL45" t="s">
        <v>187</v>
      </c>
      <c r="BM45" s="16">
        <f t="shared" si="21"/>
        <v>0.5</v>
      </c>
      <c r="BN45" s="16">
        <f t="shared" si="44"/>
        <v>0.362083873757025</v>
      </c>
      <c r="BO45" s="16" t="str">
        <f t="shared" si="22"/>
        <v>Over</v>
      </c>
      <c r="BP45">
        <v>0.7</v>
      </c>
      <c r="BQ45">
        <v>0.3</v>
      </c>
      <c r="BR45" s="16">
        <f t="shared" si="23"/>
        <v>1</v>
      </c>
      <c r="BS45" s="16">
        <f t="shared" si="24"/>
        <v>4</v>
      </c>
      <c r="BT45" s="16">
        <f t="shared" si="25"/>
        <v>1</v>
      </c>
      <c r="BU45" s="16">
        <f t="shared" si="26"/>
        <v>0</v>
      </c>
      <c r="BV45" s="16">
        <f t="shared" si="27"/>
        <v>6</v>
      </c>
      <c r="BW45" s="16"/>
      <c r="BX45">
        <v>0.18473338002149231</v>
      </c>
      <c r="BY45">
        <v>0.78620843561704901</v>
      </c>
      <c r="BZ45">
        <v>3.7659289999999998E-2</v>
      </c>
      <c r="CA45" t="s">
        <v>187</v>
      </c>
      <c r="CB45">
        <v>0.5</v>
      </c>
      <c r="CC45">
        <v>470</v>
      </c>
      <c r="CD45" t="s">
        <v>187</v>
      </c>
      <c r="CE45" s="16">
        <f t="shared" si="28"/>
        <v>0.5</v>
      </c>
      <c r="CF45" s="16">
        <f t="shared" si="45"/>
        <v>-0.4</v>
      </c>
      <c r="CG45" s="16" t="str">
        <f t="shared" si="29"/>
        <v>Under</v>
      </c>
      <c r="CH45">
        <v>0.1</v>
      </c>
      <c r="CI45">
        <v>0.1</v>
      </c>
      <c r="CJ45" s="16">
        <f t="shared" si="48"/>
        <v>2</v>
      </c>
      <c r="CK45" s="16">
        <f t="shared" si="30"/>
        <v>1</v>
      </c>
      <c r="CL45" s="16">
        <f t="shared" si="31"/>
        <v>1</v>
      </c>
      <c r="CM45" s="16">
        <f t="shared" si="32"/>
        <v>1</v>
      </c>
      <c r="CN45" s="16">
        <f t="shared" si="33"/>
        <v>5</v>
      </c>
      <c r="CO45" s="16"/>
      <c r="CP45">
        <v>2.5122945318748702</v>
      </c>
      <c r="CQ45">
        <v>2.99</v>
      </c>
      <c r="CR45">
        <v>1.9998828</v>
      </c>
      <c r="CS45">
        <v>1.5</v>
      </c>
      <c r="CT45" t="s">
        <v>187</v>
      </c>
      <c r="CU45">
        <v>1.5</v>
      </c>
      <c r="CV45">
        <v>1.5</v>
      </c>
      <c r="CW45" s="16">
        <f t="shared" si="34"/>
        <v>1.5</v>
      </c>
      <c r="CX45" s="16">
        <f t="shared" si="46"/>
        <v>1.4900000000000002</v>
      </c>
      <c r="CY45" s="16" t="str">
        <f t="shared" si="35"/>
        <v>Over</v>
      </c>
      <c r="CZ45">
        <v>2</v>
      </c>
      <c r="DA45">
        <v>0.4</v>
      </c>
      <c r="DB45" s="16">
        <f t="shared" si="36"/>
        <v>3</v>
      </c>
      <c r="DC45" s="16">
        <f t="shared" si="37"/>
        <v>3</v>
      </c>
      <c r="DD45" s="16">
        <f t="shared" si="38"/>
        <v>1</v>
      </c>
      <c r="DE45" s="16">
        <f t="shared" si="39"/>
        <v>0</v>
      </c>
      <c r="DF45" s="16">
        <f t="shared" si="40"/>
        <v>7</v>
      </c>
      <c r="DG45" s="16"/>
    </row>
    <row r="46" spans="1:111" x14ac:dyDescent="0.3">
      <c r="A46" t="s">
        <v>235</v>
      </c>
      <c r="B46" t="s">
        <v>42</v>
      </c>
      <c r="C46" t="s">
        <v>56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187</v>
      </c>
      <c r="I46">
        <v>0.5</v>
      </c>
      <c r="J46">
        <v>0.5</v>
      </c>
      <c r="K46" s="16">
        <f t="shared" si="0"/>
        <v>0.5</v>
      </c>
      <c r="L46" s="16">
        <f t="shared" si="41"/>
        <v>-9.9999999999999978E-2</v>
      </c>
      <c r="M46" s="16" t="str">
        <f t="shared" si="1"/>
        <v>Under</v>
      </c>
      <c r="N46">
        <v>0.4</v>
      </c>
      <c r="O46">
        <v>0.4</v>
      </c>
      <c r="P46" s="16">
        <f t="shared" si="2"/>
        <v>2</v>
      </c>
      <c r="Q46" s="16">
        <f t="shared" si="3"/>
        <v>2</v>
      </c>
      <c r="R46" s="16">
        <f t="shared" si="4"/>
        <v>1</v>
      </c>
      <c r="S46" s="16">
        <f t="shared" si="5"/>
        <v>1</v>
      </c>
      <c r="T46" s="16">
        <f t="shared" si="6"/>
        <v>6</v>
      </c>
      <c r="U46" s="16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6">
        <f t="shared" si="7"/>
        <v>0.5</v>
      </c>
      <c r="AD46" s="18">
        <f t="shared" si="42"/>
        <v>0.5</v>
      </c>
      <c r="AE46" s="16" t="str">
        <f t="shared" si="8"/>
        <v>Over</v>
      </c>
      <c r="AF46">
        <v>0.8</v>
      </c>
      <c r="AG46">
        <v>0.5</v>
      </c>
      <c r="AH46" s="16">
        <f t="shared" si="9"/>
        <v>3</v>
      </c>
      <c r="AI46" s="16">
        <f t="shared" si="10"/>
        <v>3</v>
      </c>
      <c r="AJ46" s="16">
        <f t="shared" si="11"/>
        <v>1</v>
      </c>
      <c r="AK46" s="16">
        <f t="shared" si="12"/>
        <v>0</v>
      </c>
      <c r="AL46" s="16">
        <f t="shared" si="13"/>
        <v>7</v>
      </c>
      <c r="AM46" s="16"/>
      <c r="AN46">
        <v>4.7038526570728087E-2</v>
      </c>
      <c r="AO46">
        <v>0.12051707636463101</v>
      </c>
      <c r="AP46">
        <v>-4.4137504991267703E-5</v>
      </c>
      <c r="AQ46" t="s">
        <v>187</v>
      </c>
      <c r="AR46">
        <v>0.5</v>
      </c>
      <c r="AS46">
        <v>440</v>
      </c>
      <c r="AT46" t="s">
        <v>187</v>
      </c>
      <c r="AU46" s="16">
        <f t="shared" si="14"/>
        <v>0.5</v>
      </c>
      <c r="AV46" s="16">
        <f t="shared" si="43"/>
        <v>-0.4529614734292719</v>
      </c>
      <c r="AW46" s="16" t="str">
        <f t="shared" si="15"/>
        <v>Under</v>
      </c>
      <c r="AX46">
        <v>0.1</v>
      </c>
      <c r="AY46">
        <v>0.1</v>
      </c>
      <c r="AZ46" s="16">
        <f t="shared" si="16"/>
        <v>3</v>
      </c>
      <c r="BA46" s="16">
        <f t="shared" si="17"/>
        <v>1</v>
      </c>
      <c r="BB46" s="16">
        <f t="shared" si="18"/>
        <v>0</v>
      </c>
      <c r="BC46" s="16">
        <f t="shared" si="19"/>
        <v>0</v>
      </c>
      <c r="BD46" s="16">
        <f t="shared" si="20"/>
        <v>4</v>
      </c>
      <c r="BE46" s="16"/>
      <c r="BF46">
        <v>0.37188620809207501</v>
      </c>
      <c r="BG46">
        <v>0.70624450307827602</v>
      </c>
      <c r="BH46">
        <v>0.21</v>
      </c>
      <c r="BI46" t="s">
        <v>187</v>
      </c>
      <c r="BJ46">
        <v>0.5</v>
      </c>
      <c r="BK46">
        <v>130</v>
      </c>
      <c r="BL46" t="s">
        <v>187</v>
      </c>
      <c r="BM46" s="16">
        <f t="shared" si="21"/>
        <v>0.5</v>
      </c>
      <c r="BN46" s="16">
        <f t="shared" si="44"/>
        <v>-0.3</v>
      </c>
      <c r="BO46" s="16" t="str">
        <f t="shared" si="22"/>
        <v>Under</v>
      </c>
      <c r="BP46">
        <v>0.2</v>
      </c>
      <c r="BQ46">
        <v>0.2</v>
      </c>
      <c r="BR46" s="16">
        <f t="shared" si="23"/>
        <v>2</v>
      </c>
      <c r="BS46" s="16">
        <f t="shared" si="24"/>
        <v>1</v>
      </c>
      <c r="BT46" s="16">
        <f t="shared" si="25"/>
        <v>1</v>
      </c>
      <c r="BU46" s="16">
        <f t="shared" si="26"/>
        <v>1</v>
      </c>
      <c r="BV46" s="16">
        <f t="shared" si="27"/>
        <v>5</v>
      </c>
      <c r="BW46" s="16"/>
      <c r="BX46">
        <v>0.22308497214820591</v>
      </c>
      <c r="BY46">
        <v>0.79899581589958102</v>
      </c>
      <c r="BZ46">
        <v>8.0588559243166893E-2</v>
      </c>
      <c r="CA46" t="s">
        <v>187</v>
      </c>
      <c r="CB46">
        <v>0.5</v>
      </c>
      <c r="CC46">
        <v>110</v>
      </c>
      <c r="CD46" t="s">
        <v>187</v>
      </c>
      <c r="CE46" s="16">
        <f t="shared" si="28"/>
        <v>0.5</v>
      </c>
      <c r="CF46" s="16">
        <f t="shared" si="45"/>
        <v>-0.4</v>
      </c>
      <c r="CG46" s="16" t="str">
        <f t="shared" si="29"/>
        <v>Under</v>
      </c>
      <c r="CH46">
        <v>0.1</v>
      </c>
      <c r="CI46">
        <v>0.1</v>
      </c>
      <c r="CJ46" s="16">
        <f t="shared" si="48"/>
        <v>2</v>
      </c>
      <c r="CK46" s="16">
        <f t="shared" si="30"/>
        <v>1</v>
      </c>
      <c r="CL46" s="16">
        <f t="shared" si="31"/>
        <v>1</v>
      </c>
      <c r="CM46" s="16">
        <f t="shared" si="32"/>
        <v>1</v>
      </c>
      <c r="CN46" s="16">
        <f t="shared" si="33"/>
        <v>5</v>
      </c>
      <c r="CO46" s="16"/>
      <c r="CP46">
        <v>1.136210741678787</v>
      </c>
      <c r="CQ46">
        <v>1.2816245684530501</v>
      </c>
      <c r="CR46">
        <v>1</v>
      </c>
      <c r="CS46">
        <v>1.5</v>
      </c>
      <c r="CT46" t="s">
        <v>187</v>
      </c>
      <c r="CU46">
        <v>1.5</v>
      </c>
      <c r="CV46">
        <v>1.5</v>
      </c>
      <c r="CW46" s="16">
        <f t="shared" si="34"/>
        <v>1.5</v>
      </c>
      <c r="CX46" s="16">
        <f t="shared" si="46"/>
        <v>-0.363789258321213</v>
      </c>
      <c r="CY46" s="16" t="str">
        <f t="shared" si="35"/>
        <v>Under</v>
      </c>
      <c r="CZ46">
        <v>1.2</v>
      </c>
      <c r="DA46">
        <v>0.4</v>
      </c>
      <c r="DB46" s="16">
        <f t="shared" si="36"/>
        <v>3</v>
      </c>
      <c r="DC46" s="16">
        <f t="shared" si="37"/>
        <v>1</v>
      </c>
      <c r="DD46" s="16">
        <f t="shared" si="38"/>
        <v>1</v>
      </c>
      <c r="DE46" s="16">
        <f t="shared" si="39"/>
        <v>1</v>
      </c>
      <c r="DF46" s="16">
        <f t="shared" si="40"/>
        <v>6</v>
      </c>
      <c r="DG46" s="16"/>
    </row>
    <row r="47" spans="1:111" x14ac:dyDescent="0.3">
      <c r="A47" t="s">
        <v>236</v>
      </c>
      <c r="B47" t="s">
        <v>42</v>
      </c>
      <c r="C47" t="s">
        <v>56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187</v>
      </c>
      <c r="I47">
        <v>0.5</v>
      </c>
      <c r="J47">
        <v>0.5</v>
      </c>
      <c r="K47" s="16">
        <f t="shared" si="0"/>
        <v>0.5</v>
      </c>
      <c r="L47" s="16">
        <f t="shared" si="41"/>
        <v>0.238822436321381</v>
      </c>
      <c r="M47" s="16" t="str">
        <f t="shared" si="1"/>
        <v>Over</v>
      </c>
      <c r="N47">
        <v>0.6</v>
      </c>
      <c r="O47">
        <v>0.5</v>
      </c>
      <c r="P47" s="16">
        <f t="shared" si="2"/>
        <v>2</v>
      </c>
      <c r="Q47" s="16">
        <f t="shared" si="3"/>
        <v>3</v>
      </c>
      <c r="R47" s="16">
        <f t="shared" si="4"/>
        <v>1</v>
      </c>
      <c r="S47" s="16">
        <f t="shared" si="5"/>
        <v>0</v>
      </c>
      <c r="T47" s="16">
        <f t="shared" si="6"/>
        <v>6</v>
      </c>
      <c r="U47" s="16"/>
      <c r="V47" s="17">
        <v>1.0611818729278499</v>
      </c>
      <c r="W47" s="17">
        <v>1.15781765494795</v>
      </c>
      <c r="X47" s="17">
        <v>0.99998849999999995</v>
      </c>
      <c r="Y47" s="17">
        <v>0.5</v>
      </c>
      <c r="Z47" s="17">
        <v>-220</v>
      </c>
      <c r="AA47" s="17">
        <v>250</v>
      </c>
      <c r="AB47" s="17">
        <v>0.4</v>
      </c>
      <c r="AC47" s="18">
        <f t="shared" si="7"/>
        <v>0.5</v>
      </c>
      <c r="AD47" s="18">
        <f t="shared" si="42"/>
        <v>0.7</v>
      </c>
      <c r="AE47" s="18" t="str">
        <f t="shared" si="8"/>
        <v>Over</v>
      </c>
      <c r="AF47" s="17">
        <v>1.2</v>
      </c>
      <c r="AG47" s="17">
        <v>0.8</v>
      </c>
      <c r="AH47" s="18">
        <f t="shared" si="9"/>
        <v>3</v>
      </c>
      <c r="AI47" s="18">
        <f t="shared" si="10"/>
        <v>4</v>
      </c>
      <c r="AJ47" s="18">
        <f t="shared" si="11"/>
        <v>1</v>
      </c>
      <c r="AK47" s="18">
        <f t="shared" si="12"/>
        <v>1</v>
      </c>
      <c r="AL47" s="18">
        <f t="shared" si="13"/>
        <v>9</v>
      </c>
      <c r="AM47" s="16"/>
      <c r="AN47">
        <v>0.10060235824080931</v>
      </c>
      <c r="AO47">
        <v>0.27366363867410198</v>
      </c>
      <c r="AP47">
        <v>-9.4140452875836499E-5</v>
      </c>
      <c r="AQ47" t="s">
        <v>187</v>
      </c>
      <c r="AR47">
        <v>0.5</v>
      </c>
      <c r="AS47">
        <v>480</v>
      </c>
      <c r="AT47" t="s">
        <v>187</v>
      </c>
      <c r="AU47" s="16">
        <f t="shared" si="14"/>
        <v>0.5</v>
      </c>
      <c r="AV47" s="16">
        <f t="shared" si="43"/>
        <v>-0.39939764175919068</v>
      </c>
      <c r="AW47" s="16" t="str">
        <f t="shared" si="15"/>
        <v>Under</v>
      </c>
      <c r="AX47">
        <v>0.3</v>
      </c>
      <c r="AY47">
        <v>0.3</v>
      </c>
      <c r="AZ47" s="16">
        <f t="shared" si="16"/>
        <v>3</v>
      </c>
      <c r="BA47" s="16">
        <f t="shared" si="17"/>
        <v>1</v>
      </c>
      <c r="BB47" s="16">
        <f t="shared" si="18"/>
        <v>0</v>
      </c>
      <c r="BC47" s="16">
        <f t="shared" si="19"/>
        <v>0</v>
      </c>
      <c r="BD47" s="16">
        <f t="shared" si="20"/>
        <v>4</v>
      </c>
      <c r="BE47" s="16"/>
      <c r="BF47">
        <v>0.69414935464411842</v>
      </c>
      <c r="BG47">
        <v>1.0436137071650999</v>
      </c>
      <c r="BH47">
        <v>0.28687477</v>
      </c>
      <c r="BI47" t="s">
        <v>187</v>
      </c>
      <c r="BJ47">
        <v>0.5</v>
      </c>
      <c r="BK47">
        <v>120</v>
      </c>
      <c r="BL47" t="s">
        <v>187</v>
      </c>
      <c r="BM47" s="16">
        <f t="shared" si="21"/>
        <v>0.5</v>
      </c>
      <c r="BN47" s="16">
        <f t="shared" si="44"/>
        <v>0.54361370716509994</v>
      </c>
      <c r="BO47" s="16" t="str">
        <f t="shared" si="22"/>
        <v>Over</v>
      </c>
      <c r="BP47">
        <v>0.6</v>
      </c>
      <c r="BQ47">
        <v>0.4</v>
      </c>
      <c r="BR47" s="16">
        <f t="shared" si="23"/>
        <v>2</v>
      </c>
      <c r="BS47" s="16">
        <f t="shared" si="24"/>
        <v>5</v>
      </c>
      <c r="BT47" s="16">
        <f t="shared" si="25"/>
        <v>1</v>
      </c>
      <c r="BU47" s="16">
        <f t="shared" si="26"/>
        <v>0</v>
      </c>
      <c r="BV47" s="16">
        <f t="shared" si="27"/>
        <v>8</v>
      </c>
      <c r="BW47" s="16"/>
      <c r="BX47">
        <v>0.180263928980925</v>
      </c>
      <c r="BY47">
        <v>0.79899581589958102</v>
      </c>
      <c r="BZ47">
        <v>0.02</v>
      </c>
      <c r="CA47" t="s">
        <v>187</v>
      </c>
      <c r="CB47">
        <v>0.5</v>
      </c>
      <c r="CC47">
        <v>800</v>
      </c>
      <c r="CD47" t="s">
        <v>187</v>
      </c>
      <c r="CE47" s="16">
        <f t="shared" si="28"/>
        <v>0.5</v>
      </c>
      <c r="CF47" s="16">
        <f t="shared" si="45"/>
        <v>-0.31973607101907497</v>
      </c>
      <c r="CG47" s="16" t="str">
        <f t="shared" si="29"/>
        <v>Under</v>
      </c>
      <c r="CH47">
        <v>0.2</v>
      </c>
      <c r="CI47">
        <v>0.1</v>
      </c>
      <c r="CJ47" s="16">
        <f t="shared" si="48"/>
        <v>2</v>
      </c>
      <c r="CK47" s="16">
        <f t="shared" si="30"/>
        <v>1</v>
      </c>
      <c r="CL47" s="16">
        <f t="shared" si="31"/>
        <v>1</v>
      </c>
      <c r="CM47" s="16">
        <f t="shared" si="32"/>
        <v>1</v>
      </c>
      <c r="CN47" s="16">
        <f t="shared" si="33"/>
        <v>5</v>
      </c>
      <c r="CO47" s="16"/>
      <c r="CP47" s="17">
        <v>2.5126390624510582</v>
      </c>
      <c r="CQ47" s="17">
        <v>2.99</v>
      </c>
      <c r="CR47" s="17">
        <v>1.9998828</v>
      </c>
      <c r="CS47" s="17">
        <v>1.5</v>
      </c>
      <c r="CT47" s="17" t="s">
        <v>187</v>
      </c>
      <c r="CU47" s="17">
        <v>1.5</v>
      </c>
      <c r="CV47" s="17">
        <v>1.5</v>
      </c>
      <c r="CW47" s="18">
        <f t="shared" si="34"/>
        <v>1.5</v>
      </c>
      <c r="CX47" s="16">
        <f t="shared" si="46"/>
        <v>1.4900000000000002</v>
      </c>
      <c r="CY47" s="18" t="str">
        <f t="shared" si="35"/>
        <v>Over</v>
      </c>
      <c r="CZ47" s="17">
        <v>2.4</v>
      </c>
      <c r="DA47" s="17">
        <v>0.7</v>
      </c>
      <c r="DB47" s="18">
        <f t="shared" si="36"/>
        <v>3</v>
      </c>
      <c r="DC47" s="18">
        <f t="shared" si="37"/>
        <v>3</v>
      </c>
      <c r="DD47" s="18">
        <f t="shared" si="38"/>
        <v>1</v>
      </c>
      <c r="DE47" s="18">
        <f t="shared" si="39"/>
        <v>1</v>
      </c>
      <c r="DF47" s="18">
        <f t="shared" si="40"/>
        <v>8</v>
      </c>
      <c r="DG47" s="16"/>
    </row>
    <row r="48" spans="1:111" x14ac:dyDescent="0.3">
      <c r="A48" t="s">
        <v>237</v>
      </c>
      <c r="B48" t="s">
        <v>42</v>
      </c>
      <c r="C48" t="s">
        <v>56</v>
      </c>
      <c r="D48">
        <v>0.57803938983620473</v>
      </c>
      <c r="E48">
        <v>0.72132657761400198</v>
      </c>
      <c r="F48">
        <v>0.43</v>
      </c>
      <c r="G48">
        <v>0.5</v>
      </c>
      <c r="H48" t="s">
        <v>187</v>
      </c>
      <c r="I48">
        <v>0.5</v>
      </c>
      <c r="J48">
        <v>0.5</v>
      </c>
      <c r="K48" s="16">
        <f t="shared" si="0"/>
        <v>0.5</v>
      </c>
      <c r="L48" s="16">
        <f t="shared" si="41"/>
        <v>0.30000000000000004</v>
      </c>
      <c r="M48" s="16" t="str">
        <f t="shared" si="1"/>
        <v>Over</v>
      </c>
      <c r="N48">
        <v>0.8</v>
      </c>
      <c r="O48">
        <v>0.6</v>
      </c>
      <c r="P48" s="16">
        <f t="shared" si="2"/>
        <v>2</v>
      </c>
      <c r="Q48" s="16">
        <f t="shared" si="3"/>
        <v>4</v>
      </c>
      <c r="R48" s="16">
        <f t="shared" si="4"/>
        <v>1</v>
      </c>
      <c r="S48" s="16">
        <f t="shared" si="5"/>
        <v>1</v>
      </c>
      <c r="T48" s="16">
        <f t="shared" si="6"/>
        <v>8</v>
      </c>
      <c r="U48" s="16"/>
      <c r="V48" s="17">
        <v>1.030903329779542</v>
      </c>
      <c r="W48" s="17">
        <v>1.08386225265789</v>
      </c>
      <c r="X48" s="17">
        <v>0.99807404320313997</v>
      </c>
      <c r="Y48" s="17">
        <v>0.5</v>
      </c>
      <c r="Z48" s="17">
        <v>-180</v>
      </c>
      <c r="AA48" s="17">
        <v>320</v>
      </c>
      <c r="AB48" s="17">
        <v>0.2</v>
      </c>
      <c r="AC48" s="18">
        <f t="shared" si="7"/>
        <v>0.5</v>
      </c>
      <c r="AD48" s="18">
        <f t="shared" si="42"/>
        <v>0.60000000000000009</v>
      </c>
      <c r="AE48" s="18" t="str">
        <f t="shared" si="8"/>
        <v>Over</v>
      </c>
      <c r="AF48" s="17">
        <v>1.1000000000000001</v>
      </c>
      <c r="AG48" s="17">
        <v>0.8</v>
      </c>
      <c r="AH48" s="18">
        <f t="shared" si="9"/>
        <v>3</v>
      </c>
      <c r="AI48" s="18">
        <f t="shared" si="10"/>
        <v>4</v>
      </c>
      <c r="AJ48" s="18">
        <f t="shared" si="11"/>
        <v>1</v>
      </c>
      <c r="AK48" s="18">
        <f t="shared" si="12"/>
        <v>1</v>
      </c>
      <c r="AL48" s="18">
        <f t="shared" si="13"/>
        <v>9</v>
      </c>
      <c r="AM48" s="16"/>
      <c r="AN48">
        <v>3.4187217738435187E-2</v>
      </c>
      <c r="AO48">
        <v>9.7377486321635898E-2</v>
      </c>
      <c r="AP48">
        <v>-6.9631715187061196E-5</v>
      </c>
      <c r="AQ48" t="s">
        <v>187</v>
      </c>
      <c r="AR48">
        <v>0.5</v>
      </c>
      <c r="AS48">
        <v>700</v>
      </c>
      <c r="AT48" t="s">
        <v>187</v>
      </c>
      <c r="AU48" s="16">
        <f t="shared" si="14"/>
        <v>0.5</v>
      </c>
      <c r="AV48" s="16">
        <f t="shared" si="43"/>
        <v>-0.46581278226156481</v>
      </c>
      <c r="AW48" s="16" t="str">
        <f t="shared" si="15"/>
        <v>Under</v>
      </c>
      <c r="AX48">
        <v>0.1</v>
      </c>
      <c r="AY48">
        <v>0.1</v>
      </c>
      <c r="AZ48" s="16">
        <f t="shared" si="16"/>
        <v>3</v>
      </c>
      <c r="BA48" s="16">
        <f t="shared" si="17"/>
        <v>1</v>
      </c>
      <c r="BB48" s="16">
        <f t="shared" si="18"/>
        <v>0</v>
      </c>
      <c r="BC48" s="16">
        <f t="shared" si="19"/>
        <v>0</v>
      </c>
      <c r="BD48" s="16">
        <f t="shared" si="20"/>
        <v>4</v>
      </c>
      <c r="BE48" s="16"/>
      <c r="BF48">
        <v>0.67753925285659744</v>
      </c>
      <c r="BG48">
        <v>1.2716665945858101</v>
      </c>
      <c r="BH48">
        <v>0.38</v>
      </c>
      <c r="BI48" t="s">
        <v>187</v>
      </c>
      <c r="BJ48">
        <v>0.5</v>
      </c>
      <c r="BK48">
        <v>170</v>
      </c>
      <c r="BL48" t="s">
        <v>187</v>
      </c>
      <c r="BM48" s="16">
        <f t="shared" si="21"/>
        <v>0.5</v>
      </c>
      <c r="BN48" s="16">
        <f t="shared" si="44"/>
        <v>0.77166659458581011</v>
      </c>
      <c r="BO48" s="16" t="str">
        <f t="shared" si="22"/>
        <v>Over</v>
      </c>
      <c r="BP48">
        <v>0.9</v>
      </c>
      <c r="BQ48">
        <v>0.4</v>
      </c>
      <c r="BR48" s="16">
        <f t="shared" si="23"/>
        <v>2</v>
      </c>
      <c r="BS48" s="16">
        <f t="shared" si="24"/>
        <v>5</v>
      </c>
      <c r="BT48" s="16">
        <f t="shared" si="25"/>
        <v>1</v>
      </c>
      <c r="BU48" s="16">
        <f t="shared" si="26"/>
        <v>0</v>
      </c>
      <c r="BV48" s="16">
        <f t="shared" si="27"/>
        <v>8</v>
      </c>
      <c r="BW48" s="16"/>
      <c r="BX48">
        <v>0.23759255301977189</v>
      </c>
      <c r="BY48">
        <v>0.87358356940509896</v>
      </c>
      <c r="BZ48">
        <v>6.6341609999999995E-2</v>
      </c>
      <c r="CA48" t="s">
        <v>187</v>
      </c>
      <c r="CB48">
        <v>0.5</v>
      </c>
      <c r="CC48">
        <v>580</v>
      </c>
      <c r="CD48" t="s">
        <v>187</v>
      </c>
      <c r="CE48" s="16">
        <f t="shared" si="28"/>
        <v>0.5</v>
      </c>
      <c r="CF48" s="16">
        <f t="shared" si="45"/>
        <v>-0.4</v>
      </c>
      <c r="CG48" s="16" t="str">
        <f t="shared" si="29"/>
        <v>Under</v>
      </c>
      <c r="CH48">
        <v>0.1</v>
      </c>
      <c r="CI48">
        <v>0.1</v>
      </c>
      <c r="CJ48" s="16">
        <f t="shared" si="48"/>
        <v>2</v>
      </c>
      <c r="CK48" s="16">
        <f t="shared" si="30"/>
        <v>1</v>
      </c>
      <c r="CL48" s="16">
        <f t="shared" si="31"/>
        <v>1</v>
      </c>
      <c r="CM48" s="16">
        <f t="shared" si="32"/>
        <v>1</v>
      </c>
      <c r="CN48" s="16">
        <f t="shared" si="33"/>
        <v>5</v>
      </c>
      <c r="CO48" s="16"/>
      <c r="CP48" s="17">
        <v>1.61125215801237</v>
      </c>
      <c r="CQ48" s="17">
        <v>1.9993585</v>
      </c>
      <c r="CR48" s="17">
        <v>1.01</v>
      </c>
      <c r="CS48" s="17">
        <v>0.5</v>
      </c>
      <c r="CT48" s="17" t="s">
        <v>187</v>
      </c>
      <c r="CU48" s="17">
        <v>0.5</v>
      </c>
      <c r="CV48" s="17">
        <v>1.5</v>
      </c>
      <c r="CW48" s="18">
        <f t="shared" si="34"/>
        <v>0.5</v>
      </c>
      <c r="CX48" s="16">
        <f t="shared" si="46"/>
        <v>1.4993585</v>
      </c>
      <c r="CY48" s="18" t="str">
        <f t="shared" si="35"/>
        <v>Over</v>
      </c>
      <c r="CZ48" s="17">
        <v>1.6</v>
      </c>
      <c r="DA48" s="17">
        <v>0.8</v>
      </c>
      <c r="DB48" s="18">
        <f t="shared" si="36"/>
        <v>3</v>
      </c>
      <c r="DC48" s="18">
        <f t="shared" si="37"/>
        <v>3</v>
      </c>
      <c r="DD48" s="18">
        <f t="shared" si="38"/>
        <v>1</v>
      </c>
      <c r="DE48" s="18">
        <f t="shared" si="39"/>
        <v>1</v>
      </c>
      <c r="DF48" s="18">
        <f t="shared" si="40"/>
        <v>8</v>
      </c>
      <c r="DG48" s="16"/>
    </row>
    <row r="49" spans="1:111" x14ac:dyDescent="0.3">
      <c r="A49" t="s">
        <v>238</v>
      </c>
      <c r="B49" t="s">
        <v>42</v>
      </c>
      <c r="C49" t="s">
        <v>56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187</v>
      </c>
      <c r="I49">
        <v>0.5</v>
      </c>
      <c r="J49" t="s">
        <v>187</v>
      </c>
      <c r="K49" s="16">
        <f t="shared" si="0"/>
        <v>0.5</v>
      </c>
      <c r="L49" s="16">
        <f t="shared" si="41"/>
        <v>-0.4</v>
      </c>
      <c r="M49" s="16" t="str">
        <f t="shared" si="1"/>
        <v>Under</v>
      </c>
      <c r="N49">
        <v>0.1</v>
      </c>
      <c r="O49">
        <v>0.1</v>
      </c>
      <c r="P49" s="16">
        <f t="shared" si="2"/>
        <v>2</v>
      </c>
      <c r="Q49" s="16">
        <f t="shared" si="3"/>
        <v>4</v>
      </c>
      <c r="R49" s="16">
        <f t="shared" si="4"/>
        <v>1</v>
      </c>
      <c r="S49" s="16">
        <f t="shared" si="5"/>
        <v>1</v>
      </c>
      <c r="T49" s="16">
        <f t="shared" si="6"/>
        <v>8</v>
      </c>
      <c r="U49" s="16"/>
      <c r="V49" s="17">
        <v>0.84410722762050483</v>
      </c>
      <c r="W49" s="17">
        <v>1.0001776223549901</v>
      </c>
      <c r="X49" s="17">
        <v>0.61182183946979896</v>
      </c>
      <c r="Y49" s="17">
        <v>0.5</v>
      </c>
      <c r="Z49" s="17" t="s">
        <v>187</v>
      </c>
      <c r="AA49" s="17" t="s">
        <v>187</v>
      </c>
      <c r="AB49" s="17">
        <v>0</v>
      </c>
      <c r="AC49" s="18">
        <f t="shared" si="7"/>
        <v>0.5</v>
      </c>
      <c r="AD49" s="18">
        <f t="shared" si="42"/>
        <v>0.50017762235499008</v>
      </c>
      <c r="AE49" s="18" t="str">
        <f t="shared" si="8"/>
        <v>Over</v>
      </c>
      <c r="AF49" s="17">
        <v>0.6</v>
      </c>
      <c r="AG49" s="17">
        <v>0.6</v>
      </c>
      <c r="AH49" s="18">
        <f t="shared" si="9"/>
        <v>3</v>
      </c>
      <c r="AI49" s="18">
        <f t="shared" si="10"/>
        <v>4</v>
      </c>
      <c r="AJ49" s="18">
        <f t="shared" si="11"/>
        <v>1</v>
      </c>
      <c r="AK49" s="18">
        <f t="shared" si="12"/>
        <v>1</v>
      </c>
      <c r="AL49" s="18">
        <f t="shared" si="13"/>
        <v>9</v>
      </c>
      <c r="AM49" s="16"/>
      <c r="AN49">
        <v>8.9545615673472436E-3</v>
      </c>
      <c r="AO49">
        <v>3.2553034072502499E-2</v>
      </c>
      <c r="AP49">
        <v>-4.6725508541538203E-5</v>
      </c>
      <c r="AQ49" t="s">
        <v>187</v>
      </c>
      <c r="AR49">
        <v>0.5</v>
      </c>
      <c r="AS49" t="s">
        <v>187</v>
      </c>
      <c r="AT49" t="s">
        <v>187</v>
      </c>
      <c r="AU49" s="16">
        <f t="shared" si="14"/>
        <v>0.5</v>
      </c>
      <c r="AV49" s="16">
        <f t="shared" si="43"/>
        <v>-0.5</v>
      </c>
      <c r="AW49" s="16" t="str">
        <f t="shared" si="15"/>
        <v>Under</v>
      </c>
      <c r="AX49">
        <v>0</v>
      </c>
      <c r="AY49">
        <v>0</v>
      </c>
      <c r="AZ49" s="16">
        <f t="shared" si="16"/>
        <v>3</v>
      </c>
      <c r="BA49" s="16">
        <f t="shared" si="17"/>
        <v>1</v>
      </c>
      <c r="BB49" s="16">
        <f t="shared" si="18"/>
        <v>0</v>
      </c>
      <c r="BC49" s="16">
        <f t="shared" si="19"/>
        <v>0</v>
      </c>
      <c r="BD49" s="16">
        <f t="shared" si="20"/>
        <v>4</v>
      </c>
      <c r="BE49" s="16"/>
      <c r="BF49">
        <v>0.250154743778156</v>
      </c>
      <c r="BG49">
        <v>0.65933044017358899</v>
      </c>
      <c r="BH49">
        <v>0.11</v>
      </c>
      <c r="BI49" t="s">
        <v>187</v>
      </c>
      <c r="BJ49">
        <v>0.5</v>
      </c>
      <c r="BK49" t="s">
        <v>187</v>
      </c>
      <c r="BL49" t="s">
        <v>187</v>
      </c>
      <c r="BM49" s="16">
        <f t="shared" si="21"/>
        <v>0.5</v>
      </c>
      <c r="BN49" s="16">
        <f t="shared" si="44"/>
        <v>-0.4</v>
      </c>
      <c r="BO49" s="16" t="str">
        <f t="shared" si="22"/>
        <v>Under</v>
      </c>
      <c r="BP49">
        <v>0.1</v>
      </c>
      <c r="BQ49">
        <v>0.1</v>
      </c>
      <c r="BR49" s="16">
        <f t="shared" si="23"/>
        <v>2</v>
      </c>
      <c r="BS49" s="16">
        <f t="shared" si="24"/>
        <v>1</v>
      </c>
      <c r="BT49" s="16">
        <f t="shared" si="25"/>
        <v>1</v>
      </c>
      <c r="BU49" s="16">
        <f t="shared" si="26"/>
        <v>1</v>
      </c>
      <c r="BV49" s="16">
        <f t="shared" si="27"/>
        <v>5</v>
      </c>
      <c r="BW49" s="16"/>
      <c r="BX49">
        <v>0.19658932095984441</v>
      </c>
      <c r="BY49">
        <v>0.83069568084404799</v>
      </c>
      <c r="BZ49">
        <v>9.6937510000000005E-3</v>
      </c>
      <c r="CA49" t="s">
        <v>187</v>
      </c>
      <c r="CB49">
        <v>0.5</v>
      </c>
      <c r="CC49" t="s">
        <v>187</v>
      </c>
      <c r="CD49" t="s">
        <v>187</v>
      </c>
      <c r="CE49" s="16">
        <f t="shared" si="28"/>
        <v>0.5</v>
      </c>
      <c r="CF49" s="16">
        <f t="shared" si="45"/>
        <v>-0.5</v>
      </c>
      <c r="CG49" s="16" t="str">
        <f t="shared" si="29"/>
        <v>Under</v>
      </c>
      <c r="CH49">
        <v>0</v>
      </c>
      <c r="CI49">
        <v>0</v>
      </c>
      <c r="CJ49" s="16"/>
      <c r="CK49" s="16">
        <f t="shared" si="30"/>
        <v>1</v>
      </c>
      <c r="CL49" s="16">
        <f t="shared" si="31"/>
        <v>1</v>
      </c>
      <c r="CM49" s="16">
        <f t="shared" si="32"/>
        <v>1</v>
      </c>
      <c r="CN49" s="16">
        <f t="shared" si="33"/>
        <v>3</v>
      </c>
      <c r="CO49" s="16"/>
      <c r="CP49">
        <v>0.93968363449135472</v>
      </c>
      <c r="CQ49">
        <v>1.233501</v>
      </c>
      <c r="CR49">
        <v>0.64121809924468098</v>
      </c>
      <c r="CS49">
        <v>0.5</v>
      </c>
      <c r="CT49" t="s">
        <v>187</v>
      </c>
      <c r="CU49">
        <v>0.5</v>
      </c>
      <c r="CV49" t="s">
        <v>187</v>
      </c>
      <c r="CW49" s="16">
        <f t="shared" si="34"/>
        <v>0.5</v>
      </c>
      <c r="CX49" s="16">
        <f t="shared" si="46"/>
        <v>0.73350099999999996</v>
      </c>
      <c r="CY49" s="16" t="str">
        <f t="shared" si="35"/>
        <v>Over</v>
      </c>
      <c r="CZ49">
        <v>0.7</v>
      </c>
      <c r="DA49">
        <v>0.6</v>
      </c>
      <c r="DB49" s="16">
        <f t="shared" si="36"/>
        <v>3</v>
      </c>
      <c r="DC49" s="16">
        <f t="shared" si="37"/>
        <v>2</v>
      </c>
      <c r="DD49" s="16">
        <f t="shared" si="38"/>
        <v>1</v>
      </c>
      <c r="DE49" s="16">
        <f t="shared" si="39"/>
        <v>1</v>
      </c>
      <c r="DF49" s="16">
        <f t="shared" si="40"/>
        <v>7</v>
      </c>
      <c r="DG49" s="16"/>
    </row>
    <row r="50" spans="1:111" x14ac:dyDescent="0.3">
      <c r="A50" t="s">
        <v>239</v>
      </c>
      <c r="B50" t="s">
        <v>42</v>
      </c>
      <c r="C50" t="s">
        <v>56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187</v>
      </c>
      <c r="I50">
        <v>0.5</v>
      </c>
      <c r="J50" t="s">
        <v>187</v>
      </c>
      <c r="K50" s="16">
        <f t="shared" si="0"/>
        <v>0.5</v>
      </c>
      <c r="L50" s="16">
        <f t="shared" si="41"/>
        <v>-0.2</v>
      </c>
      <c r="M50" s="16" t="str">
        <f t="shared" si="1"/>
        <v>Under</v>
      </c>
      <c r="N50">
        <v>0.3</v>
      </c>
      <c r="O50">
        <v>0.3</v>
      </c>
      <c r="P50" s="16">
        <f t="shared" si="2"/>
        <v>2</v>
      </c>
      <c r="Q50" s="16">
        <f t="shared" si="3"/>
        <v>3</v>
      </c>
      <c r="R50" s="16">
        <f t="shared" si="4"/>
        <v>1</v>
      </c>
      <c r="S50" s="16">
        <f t="shared" si="5"/>
        <v>1</v>
      </c>
      <c r="T50" s="16">
        <f t="shared" si="6"/>
        <v>7</v>
      </c>
      <c r="U50" s="16"/>
      <c r="V50">
        <v>0.8800397131705624</v>
      </c>
      <c r="W50">
        <v>1</v>
      </c>
      <c r="X50">
        <v>0.67629119784036296</v>
      </c>
      <c r="Y50">
        <v>0.5</v>
      </c>
      <c r="Z50" t="s">
        <v>187</v>
      </c>
      <c r="AA50" t="s">
        <v>187</v>
      </c>
      <c r="AB50">
        <v>0</v>
      </c>
      <c r="AC50" s="16">
        <f t="shared" si="7"/>
        <v>0.5</v>
      </c>
      <c r="AD50" s="18">
        <f t="shared" si="42"/>
        <v>0.5</v>
      </c>
      <c r="AE50" s="16" t="str">
        <f t="shared" si="8"/>
        <v>Over</v>
      </c>
      <c r="AF50">
        <v>0.5</v>
      </c>
      <c r="AG50">
        <v>0.5</v>
      </c>
      <c r="AH50" s="16">
        <f t="shared" si="9"/>
        <v>3</v>
      </c>
      <c r="AI50" s="16">
        <f t="shared" si="10"/>
        <v>3</v>
      </c>
      <c r="AJ50" s="16">
        <f t="shared" si="11"/>
        <v>0</v>
      </c>
      <c r="AK50" s="16">
        <f t="shared" si="12"/>
        <v>0</v>
      </c>
      <c r="AL50" s="16">
        <f t="shared" si="13"/>
        <v>6</v>
      </c>
      <c r="AM50" s="16"/>
      <c r="AN50">
        <v>0.11659488494103699</v>
      </c>
      <c r="AO50">
        <v>0.334805990864325</v>
      </c>
      <c r="AP50">
        <v>-2.4067649552449298E-5</v>
      </c>
      <c r="AQ50" t="s">
        <v>187</v>
      </c>
      <c r="AR50">
        <v>0.5</v>
      </c>
      <c r="AS50" t="s">
        <v>187</v>
      </c>
      <c r="AT50" t="s">
        <v>187</v>
      </c>
      <c r="AU50" s="16">
        <f t="shared" si="14"/>
        <v>0.5</v>
      </c>
      <c r="AV50" s="16">
        <f t="shared" si="43"/>
        <v>-0.4</v>
      </c>
      <c r="AW50" s="16" t="str">
        <f t="shared" si="15"/>
        <v>Under</v>
      </c>
      <c r="AX50">
        <v>0.1</v>
      </c>
      <c r="AY50">
        <v>0.1</v>
      </c>
      <c r="AZ50" s="16">
        <f t="shared" si="16"/>
        <v>3</v>
      </c>
      <c r="BA50" s="16">
        <f t="shared" si="17"/>
        <v>1</v>
      </c>
      <c r="BB50" s="16">
        <f t="shared" si="18"/>
        <v>0</v>
      </c>
      <c r="BC50" s="16">
        <f t="shared" si="19"/>
        <v>0</v>
      </c>
      <c r="BD50" s="16">
        <f t="shared" si="20"/>
        <v>4</v>
      </c>
      <c r="BE50" s="16"/>
      <c r="BF50">
        <v>0.53756303959768859</v>
      </c>
      <c r="BG50">
        <v>0.862083873757025</v>
      </c>
      <c r="BH50">
        <v>0.286011342026458</v>
      </c>
      <c r="BI50" t="s">
        <v>187</v>
      </c>
      <c r="BJ50">
        <v>0.5</v>
      </c>
      <c r="BK50" t="s">
        <v>187</v>
      </c>
      <c r="BL50" t="s">
        <v>187</v>
      </c>
      <c r="BM50" s="16">
        <f t="shared" si="21"/>
        <v>0.5</v>
      </c>
      <c r="BN50" s="16">
        <f t="shared" si="44"/>
        <v>0.362083873757025</v>
      </c>
      <c r="BO50" s="16" t="str">
        <f t="shared" si="22"/>
        <v>Over</v>
      </c>
      <c r="BP50">
        <v>0.3</v>
      </c>
      <c r="BQ50">
        <v>0.2</v>
      </c>
      <c r="BR50" s="16">
        <f t="shared" si="23"/>
        <v>2</v>
      </c>
      <c r="BS50" s="16">
        <f t="shared" si="24"/>
        <v>4</v>
      </c>
      <c r="BT50" s="16">
        <f t="shared" si="25"/>
        <v>0</v>
      </c>
      <c r="BU50" s="16">
        <f t="shared" si="26"/>
        <v>0</v>
      </c>
      <c r="BV50" s="16">
        <f t="shared" si="27"/>
        <v>6</v>
      </c>
      <c r="BW50" s="16"/>
      <c r="BX50">
        <v>0.14961012128512979</v>
      </c>
      <c r="BY50">
        <v>0.79899581589958102</v>
      </c>
      <c r="BZ50">
        <v>-1.9453478999999999E-2</v>
      </c>
      <c r="CA50" t="s">
        <v>187</v>
      </c>
      <c r="CB50">
        <v>0.5</v>
      </c>
      <c r="CC50" t="s">
        <v>187</v>
      </c>
      <c r="CD50" t="s">
        <v>187</v>
      </c>
      <c r="CE50" s="16">
        <f t="shared" si="28"/>
        <v>0.5</v>
      </c>
      <c r="CF50" s="16">
        <f t="shared" si="45"/>
        <v>-0.4</v>
      </c>
      <c r="CG50" s="16" t="str">
        <f t="shared" si="29"/>
        <v>Under</v>
      </c>
      <c r="CH50">
        <v>0.1</v>
      </c>
      <c r="CI50">
        <v>0.1</v>
      </c>
      <c r="CJ50" s="16"/>
      <c r="CK50" s="16">
        <f t="shared" si="30"/>
        <v>1</v>
      </c>
      <c r="CL50" s="16">
        <f t="shared" si="31"/>
        <v>1</v>
      </c>
      <c r="CM50" s="16">
        <f t="shared" si="32"/>
        <v>1</v>
      </c>
      <c r="CN50" s="16">
        <f t="shared" si="33"/>
        <v>3</v>
      </c>
      <c r="CO50" s="16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187</v>
      </c>
      <c r="CU50">
        <v>0.5</v>
      </c>
      <c r="CV50" t="s">
        <v>187</v>
      </c>
      <c r="CW50" s="16">
        <f t="shared" si="34"/>
        <v>0.5</v>
      </c>
      <c r="CX50" s="16">
        <f t="shared" si="46"/>
        <v>1.35521385369721</v>
      </c>
      <c r="CY50" s="16" t="str">
        <f t="shared" si="35"/>
        <v>Over</v>
      </c>
      <c r="CZ50">
        <v>0.9</v>
      </c>
      <c r="DA50">
        <v>0.5</v>
      </c>
      <c r="DB50" s="16">
        <f t="shared" si="36"/>
        <v>3</v>
      </c>
      <c r="DC50" s="16">
        <f t="shared" si="37"/>
        <v>3</v>
      </c>
      <c r="DD50" s="16">
        <f t="shared" si="38"/>
        <v>1</v>
      </c>
      <c r="DE50" s="16">
        <f t="shared" si="39"/>
        <v>0</v>
      </c>
      <c r="DF50" s="16">
        <f t="shared" si="40"/>
        <v>7</v>
      </c>
      <c r="DG50" s="16"/>
    </row>
    <row r="51" spans="1:111" x14ac:dyDescent="0.3">
      <c r="A51" t="s">
        <v>240</v>
      </c>
      <c r="B51" t="s">
        <v>42</v>
      </c>
      <c r="C51" t="s">
        <v>56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187</v>
      </c>
      <c r="I51">
        <v>0.5</v>
      </c>
      <c r="J51">
        <v>0.5</v>
      </c>
      <c r="K51" s="16">
        <f t="shared" si="0"/>
        <v>0.5</v>
      </c>
      <c r="L51" s="16">
        <f t="shared" si="41"/>
        <v>0.22132657761400198</v>
      </c>
      <c r="M51" s="16" t="str">
        <f t="shared" si="1"/>
        <v>Over</v>
      </c>
      <c r="N51">
        <v>0.4</v>
      </c>
      <c r="O51">
        <v>0.4</v>
      </c>
      <c r="P51" s="16">
        <f t="shared" si="2"/>
        <v>2</v>
      </c>
      <c r="Q51" s="16">
        <f t="shared" si="3"/>
        <v>3</v>
      </c>
      <c r="R51" s="16">
        <f t="shared" si="4"/>
        <v>0</v>
      </c>
      <c r="S51" s="16">
        <f t="shared" si="5"/>
        <v>0</v>
      </c>
      <c r="T51" s="16">
        <f t="shared" si="6"/>
        <v>5</v>
      </c>
      <c r="U51" s="16"/>
      <c r="V51" s="17">
        <v>1.1148068160854749</v>
      </c>
      <c r="W51" s="17">
        <v>1.30867395978261</v>
      </c>
      <c r="X51" s="17">
        <v>0.99862886668949802</v>
      </c>
      <c r="Y51" s="17">
        <v>0.5</v>
      </c>
      <c r="Z51" s="17">
        <v>-230</v>
      </c>
      <c r="AA51" s="17">
        <v>240</v>
      </c>
      <c r="AB51" s="17">
        <v>0.4</v>
      </c>
      <c r="AC51" s="18">
        <f t="shared" si="7"/>
        <v>0.5</v>
      </c>
      <c r="AD51" s="18">
        <f t="shared" si="42"/>
        <v>0.80867395978261003</v>
      </c>
      <c r="AE51" s="18" t="str">
        <f t="shared" si="8"/>
        <v>Over</v>
      </c>
      <c r="AF51" s="17">
        <v>1.3</v>
      </c>
      <c r="AG51" s="17">
        <v>0.7</v>
      </c>
      <c r="AH51" s="18">
        <f t="shared" si="9"/>
        <v>3</v>
      </c>
      <c r="AI51" s="18">
        <f t="shared" si="10"/>
        <v>5</v>
      </c>
      <c r="AJ51" s="18">
        <f t="shared" si="11"/>
        <v>1</v>
      </c>
      <c r="AK51" s="18">
        <f t="shared" si="12"/>
        <v>1</v>
      </c>
      <c r="AL51" s="18">
        <f t="shared" si="13"/>
        <v>10</v>
      </c>
      <c r="AM51" s="16"/>
      <c r="AN51">
        <v>4.3648678974417481E-2</v>
      </c>
      <c r="AO51">
        <v>0.122305379021242</v>
      </c>
      <c r="AP51">
        <v>-5.6816936960950801E-5</v>
      </c>
      <c r="AQ51" t="s">
        <v>187</v>
      </c>
      <c r="AR51">
        <v>0.5</v>
      </c>
      <c r="AS51">
        <v>500</v>
      </c>
      <c r="AT51" t="s">
        <v>187</v>
      </c>
      <c r="AU51" s="16">
        <f t="shared" si="14"/>
        <v>0.5</v>
      </c>
      <c r="AV51" s="16">
        <f t="shared" si="43"/>
        <v>-0.45635132102558251</v>
      </c>
      <c r="AW51" s="16" t="str">
        <f t="shared" si="15"/>
        <v>Under</v>
      </c>
      <c r="AX51">
        <v>0.1</v>
      </c>
      <c r="AY51">
        <v>0.1</v>
      </c>
      <c r="AZ51" s="16">
        <f t="shared" si="16"/>
        <v>3</v>
      </c>
      <c r="BA51" s="16">
        <f t="shared" si="17"/>
        <v>1</v>
      </c>
      <c r="BB51" s="16">
        <f t="shared" si="18"/>
        <v>0</v>
      </c>
      <c r="BC51" s="16">
        <f t="shared" si="19"/>
        <v>0</v>
      </c>
      <c r="BD51" s="16">
        <f t="shared" si="20"/>
        <v>4</v>
      </c>
      <c r="BE51" s="16"/>
      <c r="BF51">
        <v>0.54335875789320265</v>
      </c>
      <c r="BG51">
        <v>0.862083873757025</v>
      </c>
      <c r="BH51">
        <v>0.42176160665329798</v>
      </c>
      <c r="BI51" t="s">
        <v>187</v>
      </c>
      <c r="BJ51">
        <v>0.5</v>
      </c>
      <c r="BK51">
        <v>115</v>
      </c>
      <c r="BL51" t="s">
        <v>187</v>
      </c>
      <c r="BM51" s="16">
        <f t="shared" si="21"/>
        <v>0.5</v>
      </c>
      <c r="BN51" s="16">
        <f t="shared" si="44"/>
        <v>0.362083873757025</v>
      </c>
      <c r="BO51" s="16" t="str">
        <f t="shared" si="22"/>
        <v>Over</v>
      </c>
      <c r="BP51">
        <v>0.5</v>
      </c>
      <c r="BQ51">
        <v>0.3</v>
      </c>
      <c r="BR51" s="16">
        <f t="shared" si="23"/>
        <v>2</v>
      </c>
      <c r="BS51" s="16">
        <f t="shared" si="24"/>
        <v>4</v>
      </c>
      <c r="BT51" s="16">
        <f t="shared" si="25"/>
        <v>0</v>
      </c>
      <c r="BU51" s="16">
        <f t="shared" si="26"/>
        <v>0</v>
      </c>
      <c r="BV51" s="16">
        <f t="shared" si="27"/>
        <v>6</v>
      </c>
      <c r="BW51" s="16"/>
      <c r="BX51">
        <v>0.1913779049214826</v>
      </c>
      <c r="BY51">
        <v>0.83069568084404799</v>
      </c>
      <c r="BZ51">
        <v>0.01</v>
      </c>
      <c r="CA51" t="s">
        <v>187</v>
      </c>
      <c r="CB51">
        <v>0.5</v>
      </c>
      <c r="CC51">
        <v>410</v>
      </c>
      <c r="CD51" t="s">
        <v>187</v>
      </c>
      <c r="CE51" s="16">
        <f t="shared" si="28"/>
        <v>0.5</v>
      </c>
      <c r="CF51" s="16">
        <f t="shared" si="45"/>
        <v>-0.5</v>
      </c>
      <c r="CG51" s="16" t="str">
        <f t="shared" si="29"/>
        <v>Under</v>
      </c>
      <c r="CH51">
        <v>0</v>
      </c>
      <c r="CI51">
        <v>0</v>
      </c>
      <c r="CJ51" s="16"/>
      <c r="CK51" s="16">
        <f t="shared" si="30"/>
        <v>1</v>
      </c>
      <c r="CL51" s="16">
        <f t="shared" si="31"/>
        <v>1</v>
      </c>
      <c r="CM51" s="16">
        <f t="shared" si="32"/>
        <v>1</v>
      </c>
      <c r="CN51" s="16">
        <f t="shared" si="33"/>
        <v>3</v>
      </c>
      <c r="CO51" s="16"/>
      <c r="CP51">
        <v>1.9162080381048769</v>
      </c>
      <c r="CQ51">
        <v>2</v>
      </c>
      <c r="CR51">
        <v>1.7827562811466999</v>
      </c>
      <c r="CS51">
        <v>1.5</v>
      </c>
      <c r="CT51" t="s">
        <v>187</v>
      </c>
      <c r="CU51">
        <v>1.5</v>
      </c>
      <c r="CV51">
        <v>1.5</v>
      </c>
      <c r="CW51" s="16">
        <f t="shared" si="34"/>
        <v>1.5</v>
      </c>
      <c r="CX51" s="16">
        <f t="shared" si="46"/>
        <v>0.5</v>
      </c>
      <c r="CY51" s="16" t="str">
        <f t="shared" si="35"/>
        <v>Over</v>
      </c>
      <c r="CZ51">
        <v>1.9</v>
      </c>
      <c r="DA51">
        <v>0.6</v>
      </c>
      <c r="DB51" s="16">
        <f t="shared" si="36"/>
        <v>3</v>
      </c>
      <c r="DC51" s="16">
        <f t="shared" si="37"/>
        <v>1</v>
      </c>
      <c r="DD51" s="16">
        <f t="shared" si="38"/>
        <v>1</v>
      </c>
      <c r="DE51" s="16">
        <f t="shared" si="39"/>
        <v>1</v>
      </c>
      <c r="DF51" s="16">
        <f t="shared" si="40"/>
        <v>6</v>
      </c>
      <c r="DG51" s="16"/>
    </row>
    <row r="52" spans="1:111" x14ac:dyDescent="0.3">
      <c r="A52" t="s">
        <v>241</v>
      </c>
      <c r="B52" t="s">
        <v>42</v>
      </c>
      <c r="C52" t="s">
        <v>56</v>
      </c>
      <c r="D52" s="17">
        <v>0.27390716171699969</v>
      </c>
      <c r="E52" s="17">
        <v>0.36614173228346403</v>
      </c>
      <c r="F52" s="17">
        <v>0.136723947589728</v>
      </c>
      <c r="G52" s="17">
        <v>0.5</v>
      </c>
      <c r="H52" s="17" t="s">
        <v>187</v>
      </c>
      <c r="I52" s="17">
        <v>0.5</v>
      </c>
      <c r="J52" s="17" t="s">
        <v>187</v>
      </c>
      <c r="K52" s="18">
        <f t="shared" si="0"/>
        <v>0.5</v>
      </c>
      <c r="L52" s="16">
        <f t="shared" si="41"/>
        <v>-0.22609283828300031</v>
      </c>
      <c r="M52" s="18" t="str">
        <f t="shared" si="1"/>
        <v>Under</v>
      </c>
      <c r="N52" s="17">
        <v>0.4</v>
      </c>
      <c r="O52" s="17">
        <v>0.3</v>
      </c>
      <c r="P52" s="18">
        <f t="shared" si="2"/>
        <v>3</v>
      </c>
      <c r="Q52" s="18">
        <f t="shared" si="3"/>
        <v>3</v>
      </c>
      <c r="R52" s="18">
        <f t="shared" si="4"/>
        <v>1</v>
      </c>
      <c r="S52" s="18">
        <f t="shared" si="5"/>
        <v>1</v>
      </c>
      <c r="T52" s="18">
        <f t="shared" si="6"/>
        <v>8</v>
      </c>
      <c r="U52" s="16"/>
      <c r="V52">
        <v>0.78202482100650816</v>
      </c>
      <c r="W52">
        <v>1.0001709734259201</v>
      </c>
      <c r="X52">
        <v>0.45240681241520297</v>
      </c>
      <c r="Y52">
        <v>0.5</v>
      </c>
      <c r="Z52" t="s">
        <v>187</v>
      </c>
      <c r="AA52" t="s">
        <v>187</v>
      </c>
      <c r="AB52">
        <v>0.1</v>
      </c>
      <c r="AC52" s="16">
        <f t="shared" si="7"/>
        <v>0.5</v>
      </c>
      <c r="AD52" s="18">
        <f t="shared" si="42"/>
        <v>0.5001709734259201</v>
      </c>
      <c r="AE52" s="16" t="str">
        <f t="shared" si="8"/>
        <v>Over</v>
      </c>
      <c r="AF52">
        <v>0.5</v>
      </c>
      <c r="AG52">
        <v>0.4</v>
      </c>
      <c r="AH52" s="16">
        <f t="shared" si="9"/>
        <v>2</v>
      </c>
      <c r="AI52" s="16">
        <f t="shared" si="10"/>
        <v>4</v>
      </c>
      <c r="AJ52" s="16">
        <f t="shared" si="11"/>
        <v>0</v>
      </c>
      <c r="AK52" s="16">
        <f t="shared" si="12"/>
        <v>0</v>
      </c>
      <c r="AL52" s="16">
        <f t="shared" si="13"/>
        <v>6</v>
      </c>
      <c r="AM52" s="16"/>
      <c r="AN52">
        <v>2.5141854805181309E-2</v>
      </c>
      <c r="AO52">
        <v>8.2199806815732607E-2</v>
      </c>
      <c r="AP52">
        <v>-4.6725508541538203E-5</v>
      </c>
      <c r="AQ52" t="s">
        <v>187</v>
      </c>
      <c r="AR52">
        <v>0.5</v>
      </c>
      <c r="AS52" t="s">
        <v>187</v>
      </c>
      <c r="AT52" t="s">
        <v>187</v>
      </c>
      <c r="AU52" s="16">
        <f t="shared" si="14"/>
        <v>0.5</v>
      </c>
      <c r="AV52" s="16">
        <f t="shared" si="43"/>
        <v>-0.47485814519481867</v>
      </c>
      <c r="AW52" s="16" t="str">
        <f t="shared" si="15"/>
        <v>Under</v>
      </c>
      <c r="AX52">
        <v>0.1</v>
      </c>
      <c r="AY52">
        <v>0.1</v>
      </c>
      <c r="AZ52" s="16">
        <f t="shared" si="16"/>
        <v>3</v>
      </c>
      <c r="BA52" s="16">
        <f t="shared" si="17"/>
        <v>1</v>
      </c>
      <c r="BB52" s="16">
        <f t="shared" si="18"/>
        <v>0</v>
      </c>
      <c r="BC52" s="16">
        <f t="shared" si="19"/>
        <v>0</v>
      </c>
      <c r="BD52" s="16">
        <f t="shared" si="20"/>
        <v>4</v>
      </c>
      <c r="BE52" s="16"/>
      <c r="BF52">
        <v>0.24265815066348051</v>
      </c>
      <c r="BG52">
        <v>0.65933044017358899</v>
      </c>
      <c r="BH52">
        <v>0.16</v>
      </c>
      <c r="BI52" t="s">
        <v>187</v>
      </c>
      <c r="BJ52">
        <v>0.5</v>
      </c>
      <c r="BK52" t="s">
        <v>187</v>
      </c>
      <c r="BL52" t="s">
        <v>187</v>
      </c>
      <c r="BM52" s="16">
        <f t="shared" si="21"/>
        <v>0.5</v>
      </c>
      <c r="BN52" s="16">
        <f t="shared" si="44"/>
        <v>-0.25734184933651949</v>
      </c>
      <c r="BO52" s="16" t="str">
        <f t="shared" si="22"/>
        <v>Under</v>
      </c>
      <c r="BP52">
        <v>0.3</v>
      </c>
      <c r="BQ52">
        <v>0.3</v>
      </c>
      <c r="BR52" s="16">
        <f t="shared" si="23"/>
        <v>2</v>
      </c>
      <c r="BS52" s="16">
        <f t="shared" si="24"/>
        <v>1</v>
      </c>
      <c r="BT52" s="16">
        <f t="shared" si="25"/>
        <v>1</v>
      </c>
      <c r="BU52" s="16">
        <f t="shared" si="26"/>
        <v>1</v>
      </c>
      <c r="BV52" s="16">
        <f t="shared" si="27"/>
        <v>5</v>
      </c>
      <c r="BW52" s="16"/>
      <c r="BX52">
        <v>0.16269917722873531</v>
      </c>
      <c r="BY52">
        <v>0.77874915938130396</v>
      </c>
      <c r="BZ52">
        <v>0</v>
      </c>
      <c r="CA52" t="s">
        <v>187</v>
      </c>
      <c r="CB52">
        <v>0.5</v>
      </c>
      <c r="CC52" t="s">
        <v>187</v>
      </c>
      <c r="CD52" t="s">
        <v>187</v>
      </c>
      <c r="CE52" s="16">
        <f t="shared" si="28"/>
        <v>0.5</v>
      </c>
      <c r="CF52" s="16">
        <f t="shared" si="45"/>
        <v>-0.4</v>
      </c>
      <c r="CG52" s="16" t="str">
        <f t="shared" si="29"/>
        <v>Under</v>
      </c>
      <c r="CH52">
        <v>0.1</v>
      </c>
      <c r="CI52">
        <v>0.1</v>
      </c>
      <c r="CJ52" s="16"/>
      <c r="CK52" s="16">
        <f t="shared" si="30"/>
        <v>1</v>
      </c>
      <c r="CL52" s="16">
        <f t="shared" si="31"/>
        <v>1</v>
      </c>
      <c r="CM52" s="16">
        <f t="shared" si="32"/>
        <v>1</v>
      </c>
      <c r="CN52" s="16">
        <f t="shared" si="33"/>
        <v>3</v>
      </c>
      <c r="CO52" s="16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187</v>
      </c>
      <c r="CU52">
        <v>0.5</v>
      </c>
      <c r="CV52" t="s">
        <v>187</v>
      </c>
      <c r="CW52" s="16">
        <f t="shared" si="34"/>
        <v>0.5</v>
      </c>
      <c r="CX52" s="16">
        <f t="shared" si="46"/>
        <v>0.73328100000000007</v>
      </c>
      <c r="CY52" s="16" t="str">
        <f t="shared" si="35"/>
        <v>Over</v>
      </c>
      <c r="CZ52">
        <v>0.8</v>
      </c>
      <c r="DA52">
        <v>0.4</v>
      </c>
      <c r="DB52" s="16">
        <f t="shared" si="36"/>
        <v>3</v>
      </c>
      <c r="DC52" s="16">
        <f t="shared" si="37"/>
        <v>2</v>
      </c>
      <c r="DD52" s="16">
        <f t="shared" si="38"/>
        <v>1</v>
      </c>
      <c r="DE52" s="16">
        <f t="shared" si="39"/>
        <v>0</v>
      </c>
      <c r="DF52" s="16">
        <f t="shared" si="40"/>
        <v>6</v>
      </c>
      <c r="DG52" s="16"/>
    </row>
    <row r="53" spans="1:111" x14ac:dyDescent="0.3">
      <c r="A53" t="s">
        <v>242</v>
      </c>
      <c r="B53" t="s">
        <v>42</v>
      </c>
      <c r="C53" t="s">
        <v>56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187</v>
      </c>
      <c r="I53">
        <v>0.5</v>
      </c>
      <c r="J53">
        <v>0.5</v>
      </c>
      <c r="K53" s="16">
        <f t="shared" si="0"/>
        <v>0.5</v>
      </c>
      <c r="L53" s="16">
        <f t="shared" si="41"/>
        <v>0.22132657761400198</v>
      </c>
      <c r="M53" s="16" t="str">
        <f t="shared" si="1"/>
        <v>Over</v>
      </c>
      <c r="N53">
        <v>0.7</v>
      </c>
      <c r="O53">
        <v>0.5</v>
      </c>
      <c r="P53" s="16">
        <f t="shared" si="2"/>
        <v>2</v>
      </c>
      <c r="Q53" s="16">
        <f t="shared" si="3"/>
        <v>3</v>
      </c>
      <c r="R53" s="16">
        <f t="shared" si="4"/>
        <v>1</v>
      </c>
      <c r="S53" s="16">
        <f t="shared" si="5"/>
        <v>0</v>
      </c>
      <c r="T53" s="16">
        <f t="shared" si="6"/>
        <v>6</v>
      </c>
      <c r="U53" s="16"/>
      <c r="V53" s="17">
        <v>0.89542810011295559</v>
      </c>
      <c r="W53" s="17">
        <v>1.0001495643649301</v>
      </c>
      <c r="X53" s="17">
        <v>0.72122063607807496</v>
      </c>
      <c r="Y53" s="17">
        <v>0.5</v>
      </c>
      <c r="Z53" s="17">
        <v>-210</v>
      </c>
      <c r="AA53" s="17">
        <v>270</v>
      </c>
      <c r="AB53" s="17">
        <v>0.1</v>
      </c>
      <c r="AC53" s="18">
        <f t="shared" si="7"/>
        <v>0.5</v>
      </c>
      <c r="AD53" s="18">
        <f t="shared" si="42"/>
        <v>0.50014956436493008</v>
      </c>
      <c r="AE53" s="18" t="str">
        <f t="shared" si="8"/>
        <v>Over</v>
      </c>
      <c r="AF53" s="17">
        <v>0.7</v>
      </c>
      <c r="AG53" s="17">
        <v>0.6</v>
      </c>
      <c r="AH53" s="18">
        <f t="shared" si="9"/>
        <v>3</v>
      </c>
      <c r="AI53" s="18">
        <f t="shared" si="10"/>
        <v>4</v>
      </c>
      <c r="AJ53" s="18">
        <f t="shared" si="11"/>
        <v>1</v>
      </c>
      <c r="AK53" s="18">
        <f t="shared" si="12"/>
        <v>1</v>
      </c>
      <c r="AL53" s="18">
        <f t="shared" si="13"/>
        <v>9</v>
      </c>
      <c r="AM53" s="16"/>
      <c r="AN53">
        <v>8.1466161617842522E-2</v>
      </c>
      <c r="AO53">
        <v>0.22137184022623399</v>
      </c>
      <c r="AP53">
        <v>-4.6725508541538203E-5</v>
      </c>
      <c r="AQ53" t="s">
        <v>187</v>
      </c>
      <c r="AR53">
        <v>0.5</v>
      </c>
      <c r="AS53">
        <v>700</v>
      </c>
      <c r="AT53" t="s">
        <v>187</v>
      </c>
      <c r="AU53" s="16">
        <f t="shared" si="14"/>
        <v>0.5</v>
      </c>
      <c r="AV53" s="16">
        <f t="shared" si="43"/>
        <v>-0.41853383838215746</v>
      </c>
      <c r="AW53" s="16" t="str">
        <f t="shared" si="15"/>
        <v>Under</v>
      </c>
      <c r="AX53">
        <v>0.2</v>
      </c>
      <c r="AY53">
        <v>0.2</v>
      </c>
      <c r="AZ53" s="16">
        <f t="shared" si="16"/>
        <v>3</v>
      </c>
      <c r="BA53" s="16">
        <f t="shared" si="17"/>
        <v>1</v>
      </c>
      <c r="BB53" s="16">
        <f t="shared" si="18"/>
        <v>0</v>
      </c>
      <c r="BC53" s="16">
        <f t="shared" si="19"/>
        <v>0</v>
      </c>
      <c r="BD53" s="16">
        <f t="shared" si="20"/>
        <v>4</v>
      </c>
      <c r="BE53" s="16"/>
      <c r="BF53">
        <v>0.57803632001735228</v>
      </c>
      <c r="BG53">
        <v>1.2153392000000001</v>
      </c>
      <c r="BH53">
        <v>0.335871364845089</v>
      </c>
      <c r="BI53" t="s">
        <v>187</v>
      </c>
      <c r="BJ53">
        <v>0.5</v>
      </c>
      <c r="BK53">
        <v>175</v>
      </c>
      <c r="BL53" t="s">
        <v>187</v>
      </c>
      <c r="BM53" s="16">
        <f t="shared" si="21"/>
        <v>0.5</v>
      </c>
      <c r="BN53" s="16">
        <f t="shared" si="44"/>
        <v>0.71533920000000006</v>
      </c>
      <c r="BO53" s="16" t="str">
        <f t="shared" si="22"/>
        <v>Over</v>
      </c>
      <c r="BP53">
        <v>0.8</v>
      </c>
      <c r="BQ53">
        <v>0.5</v>
      </c>
      <c r="BR53" s="16">
        <f t="shared" si="23"/>
        <v>2</v>
      </c>
      <c r="BS53" s="16">
        <f t="shared" si="24"/>
        <v>5</v>
      </c>
      <c r="BT53" s="16">
        <f t="shared" si="25"/>
        <v>1</v>
      </c>
      <c r="BU53" s="16">
        <f t="shared" si="26"/>
        <v>0</v>
      </c>
      <c r="BV53" s="16">
        <f t="shared" si="27"/>
        <v>8</v>
      </c>
      <c r="BW53" s="16"/>
      <c r="BX53">
        <v>0.19524944302411901</v>
      </c>
      <c r="BY53">
        <v>0.79899581589958102</v>
      </c>
      <c r="BZ53">
        <v>0.02</v>
      </c>
      <c r="CA53" t="s">
        <v>187</v>
      </c>
      <c r="CB53">
        <v>0.5</v>
      </c>
      <c r="CC53">
        <v>270</v>
      </c>
      <c r="CD53" t="s">
        <v>187</v>
      </c>
      <c r="CE53" s="16">
        <f t="shared" si="28"/>
        <v>0.5</v>
      </c>
      <c r="CF53" s="16">
        <f t="shared" si="45"/>
        <v>-0.30475055697588099</v>
      </c>
      <c r="CG53" s="16" t="str">
        <f t="shared" si="29"/>
        <v>Under</v>
      </c>
      <c r="CH53">
        <v>0.3</v>
      </c>
      <c r="CI53">
        <v>0.3</v>
      </c>
      <c r="CJ53" s="16"/>
      <c r="CK53" s="16">
        <f t="shared" si="30"/>
        <v>1</v>
      </c>
      <c r="CL53" s="16">
        <f t="shared" si="31"/>
        <v>1</v>
      </c>
      <c r="CM53" s="16">
        <f t="shared" si="32"/>
        <v>1</v>
      </c>
      <c r="CN53" s="16">
        <f t="shared" si="33"/>
        <v>3</v>
      </c>
      <c r="CO53" s="16"/>
      <c r="CP53" s="17">
        <v>1.770562458868788</v>
      </c>
      <c r="CQ53" s="17">
        <v>2.0004407999999998</v>
      </c>
      <c r="CR53" s="17">
        <v>1.45168044502953</v>
      </c>
      <c r="CS53" s="17">
        <v>0.5</v>
      </c>
      <c r="CT53" s="17" t="s">
        <v>187</v>
      </c>
      <c r="CU53" s="17">
        <v>0.5</v>
      </c>
      <c r="CV53" s="17">
        <v>1.5</v>
      </c>
      <c r="CW53" s="18">
        <f t="shared" si="34"/>
        <v>0.5</v>
      </c>
      <c r="CX53" s="16">
        <f t="shared" si="46"/>
        <v>1.5004407999999998</v>
      </c>
      <c r="CY53" s="18" t="str">
        <f t="shared" si="35"/>
        <v>Over</v>
      </c>
      <c r="CZ53" s="17">
        <v>1.4</v>
      </c>
      <c r="DA53" s="17">
        <v>0.6</v>
      </c>
      <c r="DB53" s="18">
        <f t="shared" si="36"/>
        <v>3</v>
      </c>
      <c r="DC53" s="18">
        <f t="shared" si="37"/>
        <v>4</v>
      </c>
      <c r="DD53" s="18">
        <f t="shared" si="38"/>
        <v>1</v>
      </c>
      <c r="DE53" s="18">
        <f t="shared" si="39"/>
        <v>1</v>
      </c>
      <c r="DF53" s="18">
        <f t="shared" si="40"/>
        <v>9</v>
      </c>
      <c r="DG53" s="16"/>
    </row>
    <row r="54" spans="1:111" x14ac:dyDescent="0.3">
      <c r="A54" t="s">
        <v>243</v>
      </c>
      <c r="B54" t="s">
        <v>42</v>
      </c>
      <c r="C54" t="s">
        <v>56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187</v>
      </c>
      <c r="I54">
        <v>0.5</v>
      </c>
      <c r="J54">
        <v>0.5</v>
      </c>
      <c r="K54" s="16">
        <f t="shared" si="0"/>
        <v>0.5</v>
      </c>
      <c r="L54" s="16">
        <f t="shared" si="41"/>
        <v>-0.13466917257215788</v>
      </c>
      <c r="M54" s="16" t="str">
        <f t="shared" si="1"/>
        <v>Under</v>
      </c>
      <c r="N54">
        <v>0.6</v>
      </c>
      <c r="O54">
        <v>0.5</v>
      </c>
      <c r="P54" s="16">
        <f t="shared" si="2"/>
        <v>3</v>
      </c>
      <c r="Q54" s="16">
        <f t="shared" si="3"/>
        <v>2</v>
      </c>
      <c r="R54" s="16">
        <f t="shared" si="4"/>
        <v>0</v>
      </c>
      <c r="S54" s="16">
        <f t="shared" si="5"/>
        <v>1</v>
      </c>
      <c r="T54" s="16">
        <f t="shared" si="6"/>
        <v>6</v>
      </c>
      <c r="U54" s="16"/>
      <c r="V54" s="17">
        <v>0.99608352692204982</v>
      </c>
      <c r="W54" s="17">
        <v>1.00259491200381</v>
      </c>
      <c r="X54" s="17">
        <v>0.98179182859070802</v>
      </c>
      <c r="Y54" s="17">
        <v>0.5</v>
      </c>
      <c r="Z54" s="17">
        <v>-240</v>
      </c>
      <c r="AA54" s="17">
        <v>230</v>
      </c>
      <c r="AB54" s="17">
        <v>0.3</v>
      </c>
      <c r="AC54" s="18">
        <f t="shared" si="7"/>
        <v>0.5</v>
      </c>
      <c r="AD54" s="18">
        <f t="shared" si="42"/>
        <v>0.50259491200381001</v>
      </c>
      <c r="AE54" s="18" t="str">
        <f t="shared" si="8"/>
        <v>Over</v>
      </c>
      <c r="AF54" s="17">
        <v>1</v>
      </c>
      <c r="AG54" s="17">
        <v>0.7</v>
      </c>
      <c r="AH54" s="18">
        <f t="shared" si="9"/>
        <v>3</v>
      </c>
      <c r="AI54" s="18">
        <f t="shared" si="10"/>
        <v>4</v>
      </c>
      <c r="AJ54" s="18">
        <f t="shared" si="11"/>
        <v>1</v>
      </c>
      <c r="AK54" s="18">
        <f t="shared" si="12"/>
        <v>1</v>
      </c>
      <c r="AL54" s="18">
        <f t="shared" si="13"/>
        <v>9</v>
      </c>
      <c r="AM54" s="16"/>
      <c r="AN54">
        <v>3.6671571565200053E-2</v>
      </c>
      <c r="AO54">
        <v>9.3311761591970799E-2</v>
      </c>
      <c r="AP54">
        <v>-1.1636565239200301E-5</v>
      </c>
      <c r="AQ54" t="s">
        <v>187</v>
      </c>
      <c r="AR54">
        <v>0.5</v>
      </c>
      <c r="AS54">
        <v>540</v>
      </c>
      <c r="AT54" t="s">
        <v>187</v>
      </c>
      <c r="AU54" s="16">
        <f t="shared" si="14"/>
        <v>0.5</v>
      </c>
      <c r="AV54" s="16">
        <f t="shared" si="43"/>
        <v>-0.46332842843479993</v>
      </c>
      <c r="AW54" s="16" t="str">
        <f t="shared" si="15"/>
        <v>Under</v>
      </c>
      <c r="AX54">
        <v>0.1</v>
      </c>
      <c r="AY54">
        <v>0.1</v>
      </c>
      <c r="AZ54" s="16">
        <f t="shared" si="16"/>
        <v>3</v>
      </c>
      <c r="BA54" s="16">
        <f t="shared" si="17"/>
        <v>1</v>
      </c>
      <c r="BB54" s="16">
        <f t="shared" si="18"/>
        <v>0</v>
      </c>
      <c r="BC54" s="16">
        <f t="shared" si="19"/>
        <v>0</v>
      </c>
      <c r="BD54" s="16">
        <f t="shared" si="20"/>
        <v>4</v>
      </c>
      <c r="BE54" s="16"/>
      <c r="BF54">
        <v>0.52362446635745241</v>
      </c>
      <c r="BG54">
        <v>1.1501296321544201</v>
      </c>
      <c r="BH54">
        <v>0.222940720019386</v>
      </c>
      <c r="BI54" t="s">
        <v>187</v>
      </c>
      <c r="BJ54">
        <v>0.5</v>
      </c>
      <c r="BK54">
        <v>135</v>
      </c>
      <c r="BL54" t="s">
        <v>187</v>
      </c>
      <c r="BM54" s="16">
        <f t="shared" si="21"/>
        <v>0.5</v>
      </c>
      <c r="BN54" s="16">
        <f t="shared" si="44"/>
        <v>0.6501296321544201</v>
      </c>
      <c r="BO54" s="16" t="str">
        <f t="shared" si="22"/>
        <v>Over</v>
      </c>
      <c r="BP54">
        <v>0.4</v>
      </c>
      <c r="BQ54">
        <v>0.3</v>
      </c>
      <c r="BR54" s="16">
        <f t="shared" si="23"/>
        <v>2</v>
      </c>
      <c r="BS54" s="16">
        <f t="shared" si="24"/>
        <v>5</v>
      </c>
      <c r="BT54" s="16">
        <f t="shared" si="25"/>
        <v>0</v>
      </c>
      <c r="BU54" s="16">
        <f t="shared" si="26"/>
        <v>0</v>
      </c>
      <c r="BV54" s="16">
        <f t="shared" si="27"/>
        <v>7</v>
      </c>
      <c r="BW54" s="16"/>
      <c r="BX54">
        <v>0.1767567555929323</v>
      </c>
      <c r="BY54">
        <v>0.78620843561704901</v>
      </c>
      <c r="BZ54">
        <v>0.03</v>
      </c>
      <c r="CA54" t="s">
        <v>187</v>
      </c>
      <c r="CB54">
        <v>0.5</v>
      </c>
      <c r="CC54" t="s">
        <v>187</v>
      </c>
      <c r="CD54" t="s">
        <v>187</v>
      </c>
      <c r="CE54" s="16">
        <f t="shared" si="28"/>
        <v>0.5</v>
      </c>
      <c r="CF54" s="16">
        <f t="shared" si="45"/>
        <v>-0.5</v>
      </c>
      <c r="CG54" s="16" t="str">
        <f t="shared" si="29"/>
        <v>Under</v>
      </c>
      <c r="CH54">
        <v>0</v>
      </c>
      <c r="CI54">
        <v>0</v>
      </c>
      <c r="CJ54" s="16"/>
      <c r="CK54" s="16">
        <f t="shared" si="30"/>
        <v>1</v>
      </c>
      <c r="CL54" s="16">
        <f t="shared" si="31"/>
        <v>1</v>
      </c>
      <c r="CM54" s="16">
        <f t="shared" si="32"/>
        <v>1</v>
      </c>
      <c r="CN54" s="16">
        <f t="shared" si="33"/>
        <v>3</v>
      </c>
      <c r="CO54" s="16"/>
      <c r="CP54">
        <v>1.1630672177747929</v>
      </c>
      <c r="CQ54">
        <v>1.3686584283538501</v>
      </c>
      <c r="CR54">
        <v>1</v>
      </c>
      <c r="CS54">
        <v>1.5</v>
      </c>
      <c r="CT54" t="s">
        <v>187</v>
      </c>
      <c r="CU54">
        <v>1.5</v>
      </c>
      <c r="CV54">
        <v>1.5</v>
      </c>
      <c r="CW54" s="16">
        <f t="shared" si="34"/>
        <v>1.5</v>
      </c>
      <c r="CX54" s="16">
        <f t="shared" si="46"/>
        <v>-0.33693278222520706</v>
      </c>
      <c r="CY54" s="16" t="str">
        <f t="shared" si="35"/>
        <v>Under</v>
      </c>
      <c r="CZ54">
        <v>1.4</v>
      </c>
      <c r="DA54">
        <v>0.3</v>
      </c>
      <c r="DB54" s="16">
        <f t="shared" si="36"/>
        <v>3</v>
      </c>
      <c r="DC54" s="16">
        <f t="shared" si="37"/>
        <v>1</v>
      </c>
      <c r="DD54" s="16">
        <f t="shared" si="38"/>
        <v>1</v>
      </c>
      <c r="DE54" s="16">
        <f t="shared" si="39"/>
        <v>1</v>
      </c>
      <c r="DF54" s="16">
        <f t="shared" si="40"/>
        <v>6</v>
      </c>
      <c r="DG54" s="16"/>
    </row>
    <row r="55" spans="1:111" x14ac:dyDescent="0.3">
      <c r="A55" t="s">
        <v>244</v>
      </c>
      <c r="B55" t="s">
        <v>49</v>
      </c>
      <c r="C55" t="s">
        <v>59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187</v>
      </c>
      <c r="I55">
        <v>0.5</v>
      </c>
      <c r="J55">
        <v>0.5</v>
      </c>
      <c r="K55" s="16">
        <f t="shared" si="0"/>
        <v>0.5</v>
      </c>
      <c r="L55" s="16">
        <f t="shared" si="41"/>
        <v>0.5310341999999999</v>
      </c>
      <c r="M55" s="16" t="str">
        <f t="shared" si="1"/>
        <v>Over</v>
      </c>
      <c r="N55">
        <v>0.8</v>
      </c>
      <c r="O55">
        <v>0.5</v>
      </c>
      <c r="P55" s="16">
        <f t="shared" si="2"/>
        <v>2</v>
      </c>
      <c r="Q55" s="16">
        <f t="shared" si="3"/>
        <v>5</v>
      </c>
      <c r="R55" s="16">
        <f t="shared" si="4"/>
        <v>1</v>
      </c>
      <c r="S55" s="16">
        <f t="shared" si="5"/>
        <v>0</v>
      </c>
      <c r="T55" s="16">
        <f t="shared" si="6"/>
        <v>8</v>
      </c>
      <c r="U55" s="16"/>
      <c r="V55" s="17">
        <v>1.054879610957056</v>
      </c>
      <c r="W55" s="17">
        <v>1.16297865311129</v>
      </c>
      <c r="X55" s="17">
        <v>0.99996795192668897</v>
      </c>
      <c r="Y55" s="17">
        <v>0.5</v>
      </c>
      <c r="Z55" s="17" t="s">
        <v>187</v>
      </c>
      <c r="AA55" s="17" t="s">
        <v>187</v>
      </c>
      <c r="AB55" s="17">
        <v>0.4</v>
      </c>
      <c r="AC55" s="18">
        <f t="shared" si="7"/>
        <v>0.5</v>
      </c>
      <c r="AD55" s="18">
        <f t="shared" si="42"/>
        <v>0.66297865311129001</v>
      </c>
      <c r="AE55" s="18" t="str">
        <f t="shared" si="8"/>
        <v>Over</v>
      </c>
      <c r="AF55" s="17">
        <v>1.1000000000000001</v>
      </c>
      <c r="AG55" s="17">
        <v>0.7</v>
      </c>
      <c r="AH55" s="18">
        <f t="shared" si="9"/>
        <v>3</v>
      </c>
      <c r="AI55" s="18">
        <f t="shared" si="10"/>
        <v>4</v>
      </c>
      <c r="AJ55" s="18">
        <f t="shared" si="11"/>
        <v>1</v>
      </c>
      <c r="AK55" s="18">
        <f t="shared" si="12"/>
        <v>1</v>
      </c>
      <c r="AL55" s="18">
        <f t="shared" si="13"/>
        <v>9</v>
      </c>
      <c r="AM55" s="16"/>
      <c r="AN55">
        <v>5.2936650562886191E-2</v>
      </c>
      <c r="AO55">
        <v>0.137994951691915</v>
      </c>
      <c r="AP55">
        <v>-4.4137504991267703E-5</v>
      </c>
      <c r="AQ55" t="s">
        <v>187</v>
      </c>
      <c r="AR55">
        <v>0.5</v>
      </c>
      <c r="AS55" t="s">
        <v>187</v>
      </c>
      <c r="AT55" t="s">
        <v>187</v>
      </c>
      <c r="AU55" s="16">
        <f t="shared" si="14"/>
        <v>0.5</v>
      </c>
      <c r="AV55" s="16">
        <f t="shared" si="43"/>
        <v>-0.44706334943711379</v>
      </c>
      <c r="AW55" s="16" t="str">
        <f t="shared" si="15"/>
        <v>Under</v>
      </c>
      <c r="AX55">
        <v>0.1</v>
      </c>
      <c r="AY55">
        <v>0.1</v>
      </c>
      <c r="AZ55" s="16">
        <f t="shared" si="16"/>
        <v>3</v>
      </c>
      <c r="BA55" s="16">
        <f t="shared" si="17"/>
        <v>1</v>
      </c>
      <c r="BB55" s="16">
        <f t="shared" si="18"/>
        <v>0</v>
      </c>
      <c r="BC55" s="16">
        <f t="shared" si="19"/>
        <v>0</v>
      </c>
      <c r="BD55" s="16">
        <f t="shared" si="20"/>
        <v>4</v>
      </c>
      <c r="BE55" s="16"/>
      <c r="BF55">
        <v>0.47027336527305102</v>
      </c>
      <c r="BG55">
        <v>0.80392156862745101</v>
      </c>
      <c r="BH55">
        <v>0.22648447999999999</v>
      </c>
      <c r="BI55" t="s">
        <v>187</v>
      </c>
      <c r="BJ55">
        <v>0.5</v>
      </c>
      <c r="BK55" t="s">
        <v>187</v>
      </c>
      <c r="BL55" t="s">
        <v>187</v>
      </c>
      <c r="BM55" s="16">
        <f t="shared" si="21"/>
        <v>0.5</v>
      </c>
      <c r="BN55" s="16">
        <f t="shared" si="44"/>
        <v>0.30392156862745101</v>
      </c>
      <c r="BO55" s="16" t="str">
        <f t="shared" si="22"/>
        <v>Over</v>
      </c>
      <c r="BP55">
        <v>0.6</v>
      </c>
      <c r="BQ55">
        <v>0.4</v>
      </c>
      <c r="BR55" s="16">
        <f t="shared" si="23"/>
        <v>1</v>
      </c>
      <c r="BS55" s="16">
        <f t="shared" si="24"/>
        <v>4</v>
      </c>
      <c r="BT55" s="16">
        <f t="shared" si="25"/>
        <v>1</v>
      </c>
      <c r="BU55" s="16">
        <f t="shared" si="26"/>
        <v>0</v>
      </c>
      <c r="BV55" s="16">
        <f t="shared" si="27"/>
        <v>6</v>
      </c>
      <c r="BW55" s="16"/>
      <c r="BX55">
        <v>0.16680067010183999</v>
      </c>
      <c r="BY55">
        <v>0.79899581589958102</v>
      </c>
      <c r="BZ55">
        <v>-1.8119415E-2</v>
      </c>
      <c r="CA55" t="s">
        <v>187</v>
      </c>
      <c r="CB55">
        <v>0.5</v>
      </c>
      <c r="CC55" t="s">
        <v>187</v>
      </c>
      <c r="CD55" t="s">
        <v>187</v>
      </c>
      <c r="CE55" s="16">
        <f t="shared" si="28"/>
        <v>0.5</v>
      </c>
      <c r="CF55" s="16">
        <f t="shared" si="45"/>
        <v>-0.33319932989816003</v>
      </c>
      <c r="CG55" s="16" t="str">
        <f t="shared" si="29"/>
        <v>Under</v>
      </c>
      <c r="CH55">
        <v>0.2</v>
      </c>
      <c r="CI55">
        <v>0.2</v>
      </c>
      <c r="CJ55" s="16"/>
      <c r="CK55" s="16">
        <f t="shared" si="30"/>
        <v>1</v>
      </c>
      <c r="CL55" s="16">
        <f t="shared" si="31"/>
        <v>1</v>
      </c>
      <c r="CM55" s="16">
        <f t="shared" si="32"/>
        <v>1</v>
      </c>
      <c r="CN55" s="16">
        <f t="shared" si="33"/>
        <v>3</v>
      </c>
      <c r="CO55" s="16"/>
      <c r="CP55">
        <v>1.735292583054258</v>
      </c>
      <c r="CQ55">
        <v>2</v>
      </c>
      <c r="CR55">
        <v>1.2337372</v>
      </c>
      <c r="CS55">
        <v>1.5</v>
      </c>
      <c r="CT55" t="s">
        <v>187</v>
      </c>
      <c r="CU55">
        <v>1.5</v>
      </c>
      <c r="CV55">
        <v>1.5</v>
      </c>
      <c r="CW55" s="16">
        <f t="shared" si="34"/>
        <v>1.5</v>
      </c>
      <c r="CX55" s="16">
        <f t="shared" si="46"/>
        <v>0.5</v>
      </c>
      <c r="CY55" s="16" t="str">
        <f t="shared" si="35"/>
        <v>Over</v>
      </c>
      <c r="CZ55">
        <v>1.5</v>
      </c>
      <c r="DA55">
        <v>0.5</v>
      </c>
      <c r="DB55" s="16">
        <f t="shared" si="36"/>
        <v>2</v>
      </c>
      <c r="DC55" s="16">
        <f t="shared" si="37"/>
        <v>1</v>
      </c>
      <c r="DD55" s="16">
        <f t="shared" si="38"/>
        <v>0</v>
      </c>
      <c r="DE55" s="16">
        <f t="shared" si="39"/>
        <v>0</v>
      </c>
      <c r="DF55" s="16">
        <f t="shared" si="40"/>
        <v>3</v>
      </c>
      <c r="DG55" s="16"/>
    </row>
    <row r="56" spans="1:111" x14ac:dyDescent="0.3">
      <c r="A56" t="s">
        <v>245</v>
      </c>
      <c r="B56" t="s">
        <v>49</v>
      </c>
      <c r="C56" t="s">
        <v>59</v>
      </c>
      <c r="D56" s="17">
        <v>0.22734717428274481</v>
      </c>
      <c r="E56" s="17">
        <v>0.36614173228346403</v>
      </c>
      <c r="F56" s="17">
        <v>0.14000000000000001</v>
      </c>
      <c r="G56" s="17">
        <v>0.5</v>
      </c>
      <c r="H56" s="17" t="s">
        <v>187</v>
      </c>
      <c r="I56" s="17">
        <v>0.5</v>
      </c>
      <c r="J56" s="17" t="s">
        <v>187</v>
      </c>
      <c r="K56" s="18">
        <f t="shared" si="0"/>
        <v>0.5</v>
      </c>
      <c r="L56" s="16">
        <f t="shared" si="41"/>
        <v>-0.27265282571725519</v>
      </c>
      <c r="M56" s="18" t="str">
        <f t="shared" si="1"/>
        <v>Under</v>
      </c>
      <c r="N56" s="17">
        <v>0.3</v>
      </c>
      <c r="O56" s="17">
        <v>0.3</v>
      </c>
      <c r="P56" s="18">
        <f t="shared" si="2"/>
        <v>3</v>
      </c>
      <c r="Q56" s="18">
        <f t="shared" si="3"/>
        <v>4</v>
      </c>
      <c r="R56" s="18">
        <f t="shared" si="4"/>
        <v>1</v>
      </c>
      <c r="S56" s="18">
        <f t="shared" si="5"/>
        <v>1</v>
      </c>
      <c r="T56" s="18">
        <f t="shared" si="6"/>
        <v>9</v>
      </c>
      <c r="U56" s="16"/>
      <c r="V56">
        <v>0.50633508338594324</v>
      </c>
      <c r="W56">
        <v>1</v>
      </c>
      <c r="X56">
        <v>7.9229740000000008E-6</v>
      </c>
      <c r="Y56">
        <v>0.5</v>
      </c>
      <c r="Z56" t="s">
        <v>187</v>
      </c>
      <c r="AA56" t="s">
        <v>187</v>
      </c>
      <c r="AB56">
        <v>0</v>
      </c>
      <c r="AC56" s="16">
        <f t="shared" si="7"/>
        <v>0.5</v>
      </c>
      <c r="AD56" s="18">
        <f t="shared" si="42"/>
        <v>0.5</v>
      </c>
      <c r="AE56" s="16" t="str">
        <f t="shared" si="8"/>
        <v>Over</v>
      </c>
      <c r="AF56">
        <v>0.3</v>
      </c>
      <c r="AG56">
        <v>0.3</v>
      </c>
      <c r="AH56" s="16">
        <f t="shared" si="9"/>
        <v>2</v>
      </c>
      <c r="AI56" s="16">
        <f t="shared" si="10"/>
        <v>3</v>
      </c>
      <c r="AJ56" s="16">
        <f t="shared" si="11"/>
        <v>0</v>
      </c>
      <c r="AK56" s="16">
        <f t="shared" si="12"/>
        <v>0</v>
      </c>
      <c r="AL56" s="16">
        <f t="shared" si="13"/>
        <v>5</v>
      </c>
      <c r="AM56" s="16"/>
      <c r="AN56">
        <v>3.9012843758213102E-2</v>
      </c>
      <c r="AO56">
        <v>0.11875771719617299</v>
      </c>
      <c r="AP56">
        <v>-2.4067649552449298E-5</v>
      </c>
      <c r="AQ56" s="17" t="s">
        <v>187</v>
      </c>
      <c r="AR56" s="17">
        <v>0.5</v>
      </c>
      <c r="AS56" t="s">
        <v>187</v>
      </c>
      <c r="AT56" s="17" t="s">
        <v>187</v>
      </c>
      <c r="AU56" s="18">
        <f t="shared" si="14"/>
        <v>0.5</v>
      </c>
      <c r="AV56" s="16">
        <f t="shared" si="43"/>
        <v>-0.46098715624178688</v>
      </c>
      <c r="AW56" s="18" t="str">
        <f t="shared" si="15"/>
        <v>Under</v>
      </c>
      <c r="AX56">
        <v>0.1</v>
      </c>
      <c r="AY56">
        <v>0.1</v>
      </c>
      <c r="AZ56" s="18">
        <f t="shared" si="16"/>
        <v>3</v>
      </c>
      <c r="BA56" s="18">
        <f t="shared" si="17"/>
        <v>1</v>
      </c>
      <c r="BB56" s="18">
        <f t="shared" si="18"/>
        <v>0</v>
      </c>
      <c r="BC56" s="18">
        <f t="shared" si="19"/>
        <v>0</v>
      </c>
      <c r="BD56" s="18">
        <f t="shared" si="20"/>
        <v>4</v>
      </c>
      <c r="BE56" s="16"/>
      <c r="BF56">
        <v>0.2489352295414439</v>
      </c>
      <c r="BG56">
        <v>0.64861683343142995</v>
      </c>
      <c r="BH56">
        <v>1.0958663E-2</v>
      </c>
      <c r="BI56" t="s">
        <v>187</v>
      </c>
      <c r="BJ56">
        <v>0.5</v>
      </c>
      <c r="BK56" t="s">
        <v>187</v>
      </c>
      <c r="BL56" t="s">
        <v>187</v>
      </c>
      <c r="BM56" s="16">
        <f t="shared" si="21"/>
        <v>0.5</v>
      </c>
      <c r="BN56" s="16">
        <f t="shared" si="44"/>
        <v>-0.25106477045855613</v>
      </c>
      <c r="BO56" s="16" t="str">
        <f t="shared" si="22"/>
        <v>Under</v>
      </c>
      <c r="BP56">
        <v>0.4</v>
      </c>
      <c r="BQ56">
        <v>0.2</v>
      </c>
      <c r="BR56" s="16">
        <f t="shared" si="23"/>
        <v>2</v>
      </c>
      <c r="BS56" s="16">
        <f t="shared" si="24"/>
        <v>1</v>
      </c>
      <c r="BT56" s="16">
        <f t="shared" si="25"/>
        <v>1</v>
      </c>
      <c r="BU56" s="16">
        <f t="shared" si="26"/>
        <v>1</v>
      </c>
      <c r="BV56" s="16">
        <f t="shared" si="27"/>
        <v>5</v>
      </c>
      <c r="BW56" s="16"/>
      <c r="BX56">
        <v>0.15149239995132249</v>
      </c>
      <c r="BY56">
        <v>0.83010903974674599</v>
      </c>
      <c r="BZ56">
        <v>-1.0235258000000001E-2</v>
      </c>
      <c r="CA56" t="s">
        <v>187</v>
      </c>
      <c r="CB56">
        <v>0.5</v>
      </c>
      <c r="CC56" t="s">
        <v>187</v>
      </c>
      <c r="CD56" t="s">
        <v>187</v>
      </c>
      <c r="CE56" s="16">
        <f t="shared" si="28"/>
        <v>0.5</v>
      </c>
      <c r="CF56" s="16">
        <f t="shared" si="45"/>
        <v>-0.5</v>
      </c>
      <c r="CG56" s="16" t="str">
        <f t="shared" si="29"/>
        <v>Under</v>
      </c>
      <c r="CH56">
        <v>0</v>
      </c>
      <c r="CI56">
        <v>0</v>
      </c>
      <c r="CJ56" s="16"/>
      <c r="CK56" s="16">
        <f t="shared" si="30"/>
        <v>1</v>
      </c>
      <c r="CL56" s="16">
        <f t="shared" si="31"/>
        <v>1</v>
      </c>
      <c r="CM56" s="16">
        <f t="shared" si="32"/>
        <v>1</v>
      </c>
      <c r="CN56" s="16">
        <f t="shared" si="33"/>
        <v>3</v>
      </c>
      <c r="CO56" s="16"/>
      <c r="CP56">
        <v>0.6905346362537661</v>
      </c>
      <c r="CQ56">
        <v>1.2</v>
      </c>
      <c r="CR56">
        <v>3.6407399999999999E-2</v>
      </c>
      <c r="CS56">
        <v>0.5</v>
      </c>
      <c r="CT56" t="s">
        <v>187</v>
      </c>
      <c r="CU56">
        <v>0.5</v>
      </c>
      <c r="CV56" t="s">
        <v>187</v>
      </c>
      <c r="CW56" s="16">
        <f t="shared" si="34"/>
        <v>0.5</v>
      </c>
      <c r="CX56" s="16">
        <f t="shared" si="46"/>
        <v>0.7</v>
      </c>
      <c r="CY56" s="16" t="str">
        <f t="shared" si="35"/>
        <v>Over</v>
      </c>
      <c r="CZ56">
        <v>0.6</v>
      </c>
      <c r="DA56">
        <v>0.3</v>
      </c>
      <c r="DB56" s="16">
        <f t="shared" si="36"/>
        <v>2</v>
      </c>
      <c r="DC56" s="16">
        <f t="shared" si="37"/>
        <v>2</v>
      </c>
      <c r="DD56" s="16">
        <f t="shared" si="38"/>
        <v>1</v>
      </c>
      <c r="DE56" s="16">
        <f t="shared" si="39"/>
        <v>0</v>
      </c>
      <c r="DF56" s="16">
        <f t="shared" si="40"/>
        <v>5</v>
      </c>
      <c r="DG56" s="16"/>
    </row>
    <row r="57" spans="1:111" x14ac:dyDescent="0.3">
      <c r="A57" t="s">
        <v>246</v>
      </c>
      <c r="B57" t="s">
        <v>49</v>
      </c>
      <c r="C57" t="s">
        <v>59</v>
      </c>
      <c r="D57" s="17">
        <v>0.2671937941471072</v>
      </c>
      <c r="E57" s="17">
        <v>0.36614173228346403</v>
      </c>
      <c r="F57" s="17">
        <v>0.19</v>
      </c>
      <c r="G57" s="17">
        <v>0.5</v>
      </c>
      <c r="H57" s="17">
        <v>0.5</v>
      </c>
      <c r="I57" s="17">
        <v>0.5</v>
      </c>
      <c r="J57" s="17" t="s">
        <v>187</v>
      </c>
      <c r="K57" s="18">
        <f t="shared" si="0"/>
        <v>0.5</v>
      </c>
      <c r="L57" s="16">
        <f t="shared" si="41"/>
        <v>-0.2328062058528928</v>
      </c>
      <c r="M57" s="18" t="str">
        <f t="shared" si="1"/>
        <v>Under</v>
      </c>
      <c r="N57" s="17">
        <v>0.4</v>
      </c>
      <c r="O57" s="17">
        <v>0.4</v>
      </c>
      <c r="P57" s="18">
        <f t="shared" si="2"/>
        <v>3</v>
      </c>
      <c r="Q57" s="18">
        <f t="shared" si="3"/>
        <v>3</v>
      </c>
      <c r="R57" s="18">
        <f t="shared" si="4"/>
        <v>1</v>
      </c>
      <c r="S57" s="18">
        <f t="shared" si="5"/>
        <v>1</v>
      </c>
      <c r="T57" s="18">
        <f t="shared" si="6"/>
        <v>8</v>
      </c>
      <c r="U57" s="16"/>
      <c r="V57">
        <v>0.59047930209020627</v>
      </c>
      <c r="W57">
        <v>1</v>
      </c>
      <c r="X57">
        <v>7.9229740000000008E-6</v>
      </c>
      <c r="Y57">
        <v>0.5</v>
      </c>
      <c r="Z57" t="s">
        <v>187</v>
      </c>
      <c r="AA57" t="s">
        <v>187</v>
      </c>
      <c r="AB57">
        <v>0.1</v>
      </c>
      <c r="AC57" s="16">
        <f t="shared" si="7"/>
        <v>0.5</v>
      </c>
      <c r="AD57" s="18">
        <f t="shared" si="42"/>
        <v>0.5</v>
      </c>
      <c r="AE57" s="16" t="str">
        <f t="shared" si="8"/>
        <v>Over</v>
      </c>
      <c r="AF57">
        <v>0.5</v>
      </c>
      <c r="AG57">
        <v>0.4</v>
      </c>
      <c r="AH57" s="16">
        <f t="shared" si="9"/>
        <v>2</v>
      </c>
      <c r="AI57" s="16">
        <f t="shared" si="10"/>
        <v>3</v>
      </c>
      <c r="AJ57" s="16">
        <f t="shared" si="11"/>
        <v>0</v>
      </c>
      <c r="AK57" s="16">
        <f t="shared" si="12"/>
        <v>0</v>
      </c>
      <c r="AL57" s="16">
        <f t="shared" si="13"/>
        <v>5</v>
      </c>
      <c r="AM57" s="16"/>
      <c r="AN57">
        <v>7.9187642710512179E-3</v>
      </c>
      <c r="AO57">
        <v>2.9072370381070099E-2</v>
      </c>
      <c r="AP57">
        <v>-8.2062799500310195E-5</v>
      </c>
      <c r="AQ57" t="s">
        <v>187</v>
      </c>
      <c r="AR57">
        <v>0.5</v>
      </c>
      <c r="AS57" t="s">
        <v>187</v>
      </c>
      <c r="AT57" t="s">
        <v>187</v>
      </c>
      <c r="AU57" s="16">
        <f t="shared" si="14"/>
        <v>0.5</v>
      </c>
      <c r="AV57" s="16">
        <f t="shared" si="43"/>
        <v>-0.5</v>
      </c>
      <c r="AW57" s="16" t="str">
        <f t="shared" si="15"/>
        <v>Under</v>
      </c>
      <c r="AX57">
        <v>0</v>
      </c>
      <c r="AY57">
        <v>0</v>
      </c>
      <c r="AZ57" s="16">
        <f t="shared" si="16"/>
        <v>3</v>
      </c>
      <c r="BA57" s="16">
        <f t="shared" si="17"/>
        <v>1</v>
      </c>
      <c r="BB57" s="16">
        <f t="shared" si="18"/>
        <v>0</v>
      </c>
      <c r="BC57" s="16">
        <f t="shared" si="19"/>
        <v>0</v>
      </c>
      <c r="BD57" s="16">
        <f t="shared" si="20"/>
        <v>4</v>
      </c>
      <c r="BE57" s="16"/>
      <c r="BF57">
        <v>0.39947992677930733</v>
      </c>
      <c r="BG57">
        <v>1.0915883368345001</v>
      </c>
      <c r="BH57">
        <v>9.2161529999999995E-3</v>
      </c>
      <c r="BI57" t="s">
        <v>187</v>
      </c>
      <c r="BJ57">
        <v>0.5</v>
      </c>
      <c r="BK57" t="s">
        <v>187</v>
      </c>
      <c r="BL57" t="s">
        <v>187</v>
      </c>
      <c r="BM57" s="16">
        <f t="shared" si="21"/>
        <v>0.5</v>
      </c>
      <c r="BN57" s="16">
        <f t="shared" si="44"/>
        <v>0.59158833683450007</v>
      </c>
      <c r="BO57" s="16" t="str">
        <f t="shared" si="22"/>
        <v>Over</v>
      </c>
      <c r="BP57">
        <v>0.3</v>
      </c>
      <c r="BQ57">
        <v>0.2</v>
      </c>
      <c r="BR57" s="16">
        <f t="shared" si="23"/>
        <v>1</v>
      </c>
      <c r="BS57" s="16">
        <f t="shared" si="24"/>
        <v>5</v>
      </c>
      <c r="BT57" s="16">
        <f t="shared" si="25"/>
        <v>0</v>
      </c>
      <c r="BU57" s="16">
        <f t="shared" si="26"/>
        <v>0</v>
      </c>
      <c r="BV57" s="16">
        <f t="shared" si="27"/>
        <v>6</v>
      </c>
      <c r="BW57" s="16"/>
      <c r="BX57">
        <v>0.17652290418903679</v>
      </c>
      <c r="BY57">
        <v>0.79899581589958102</v>
      </c>
      <c r="BZ57">
        <v>1.9355681442319899E-2</v>
      </c>
      <c r="CA57" t="s">
        <v>187</v>
      </c>
      <c r="CB57">
        <v>0.5</v>
      </c>
      <c r="CC57" t="s">
        <v>187</v>
      </c>
      <c r="CD57" t="s">
        <v>187</v>
      </c>
      <c r="CE57" s="16">
        <f t="shared" si="28"/>
        <v>0.5</v>
      </c>
      <c r="CF57" s="16">
        <f t="shared" si="45"/>
        <v>-0.5</v>
      </c>
      <c r="CG57" s="16" t="str">
        <f t="shared" si="29"/>
        <v>Under</v>
      </c>
      <c r="CH57">
        <v>0</v>
      </c>
      <c r="CI57">
        <v>0</v>
      </c>
      <c r="CJ57" s="16"/>
      <c r="CK57" s="16">
        <f t="shared" si="30"/>
        <v>1</v>
      </c>
      <c r="CL57" s="16">
        <f t="shared" si="31"/>
        <v>1</v>
      </c>
      <c r="CM57" s="16">
        <f t="shared" si="32"/>
        <v>1</v>
      </c>
      <c r="CN57" s="16">
        <f t="shared" si="33"/>
        <v>3</v>
      </c>
      <c r="CO57" s="16"/>
      <c r="CP57">
        <v>0.77584589499522538</v>
      </c>
      <c r="CQ57">
        <v>1.2</v>
      </c>
      <c r="CR57">
        <v>3.6435620000000002E-2</v>
      </c>
      <c r="CS57">
        <v>0.5</v>
      </c>
      <c r="CT57" t="s">
        <v>187</v>
      </c>
      <c r="CU57">
        <v>0.5</v>
      </c>
      <c r="CV57" t="s">
        <v>187</v>
      </c>
      <c r="CW57" s="16">
        <f t="shared" si="34"/>
        <v>0.5</v>
      </c>
      <c r="CX57" s="16">
        <f t="shared" si="46"/>
        <v>0.7</v>
      </c>
      <c r="CY57" s="16" t="str">
        <f t="shared" si="35"/>
        <v>Over</v>
      </c>
      <c r="CZ57">
        <v>0.7</v>
      </c>
      <c r="DA57">
        <v>0.4</v>
      </c>
      <c r="DB57" s="16">
        <f t="shared" si="36"/>
        <v>2</v>
      </c>
      <c r="DC57" s="16">
        <f t="shared" si="37"/>
        <v>2</v>
      </c>
      <c r="DD57" s="16">
        <f t="shared" si="38"/>
        <v>1</v>
      </c>
      <c r="DE57" s="16">
        <f t="shared" si="39"/>
        <v>0</v>
      </c>
      <c r="DF57" s="16">
        <f t="shared" si="40"/>
        <v>5</v>
      </c>
      <c r="DG57" s="16"/>
    </row>
    <row r="58" spans="1:111" x14ac:dyDescent="0.3">
      <c r="A58" t="s">
        <v>247</v>
      </c>
      <c r="B58" t="s">
        <v>49</v>
      </c>
      <c r="C58" t="s">
        <v>59</v>
      </c>
      <c r="D58" s="17">
        <v>0.30753156659993519</v>
      </c>
      <c r="E58" s="17">
        <v>0.37277788000000001</v>
      </c>
      <c r="F58" s="17">
        <v>0.2</v>
      </c>
      <c r="G58" s="17">
        <v>0.5</v>
      </c>
      <c r="H58" s="17" t="s">
        <v>187</v>
      </c>
      <c r="I58" s="17">
        <v>0.5</v>
      </c>
      <c r="J58" s="17">
        <v>0.5</v>
      </c>
      <c r="K58" s="18">
        <f t="shared" si="0"/>
        <v>0.5</v>
      </c>
      <c r="L58" s="16">
        <f t="shared" si="41"/>
        <v>-0.19246843340006481</v>
      </c>
      <c r="M58" s="18" t="str">
        <f t="shared" si="1"/>
        <v>Under</v>
      </c>
      <c r="N58" s="17">
        <v>0.4</v>
      </c>
      <c r="O58" s="17">
        <v>0.3</v>
      </c>
      <c r="P58" s="18">
        <f t="shared" si="2"/>
        <v>3</v>
      </c>
      <c r="Q58" s="18">
        <f t="shared" si="3"/>
        <v>3</v>
      </c>
      <c r="R58" s="18">
        <f t="shared" si="4"/>
        <v>1</v>
      </c>
      <c r="S58" s="18">
        <f t="shared" si="5"/>
        <v>1</v>
      </c>
      <c r="T58" s="18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187</v>
      </c>
      <c r="AA58" t="s">
        <v>187</v>
      </c>
      <c r="AB58">
        <v>0.1</v>
      </c>
      <c r="AC58" s="16">
        <f t="shared" si="7"/>
        <v>0.5</v>
      </c>
      <c r="AD58" s="18">
        <f t="shared" si="42"/>
        <v>0.5</v>
      </c>
      <c r="AE58" s="16" t="str">
        <f t="shared" si="8"/>
        <v>Over</v>
      </c>
      <c r="AF58">
        <v>0.4</v>
      </c>
      <c r="AG58">
        <v>0.3</v>
      </c>
      <c r="AH58" s="16">
        <f t="shared" si="9"/>
        <v>2</v>
      </c>
      <c r="AI58" s="16">
        <f t="shared" si="10"/>
        <v>3</v>
      </c>
      <c r="AJ58" s="16">
        <f t="shared" si="11"/>
        <v>0</v>
      </c>
      <c r="AK58" s="16">
        <f t="shared" si="12"/>
        <v>0</v>
      </c>
      <c r="AL58" s="16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187</v>
      </c>
      <c r="AR58">
        <v>0.5</v>
      </c>
      <c r="AS58" t="s">
        <v>187</v>
      </c>
      <c r="AT58" t="s">
        <v>187</v>
      </c>
      <c r="AU58" s="16">
        <f t="shared" si="14"/>
        <v>0.5</v>
      </c>
      <c r="AV58" s="16">
        <f t="shared" si="43"/>
        <v>-0.5</v>
      </c>
      <c r="AW58" s="16" t="str">
        <f t="shared" si="15"/>
        <v>Under</v>
      </c>
      <c r="AX58">
        <v>0</v>
      </c>
      <c r="AY58">
        <v>0</v>
      </c>
      <c r="AZ58" s="16">
        <f t="shared" si="16"/>
        <v>3</v>
      </c>
      <c r="BA58" s="16">
        <f t="shared" si="17"/>
        <v>1</v>
      </c>
      <c r="BB58" s="16">
        <f t="shared" si="18"/>
        <v>0</v>
      </c>
      <c r="BC58" s="16">
        <f t="shared" si="19"/>
        <v>0</v>
      </c>
      <c r="BD58" s="16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187</v>
      </c>
      <c r="BJ58">
        <v>0.5</v>
      </c>
      <c r="BK58" t="s">
        <v>187</v>
      </c>
      <c r="BL58" t="s">
        <v>187</v>
      </c>
      <c r="BM58" s="16">
        <f t="shared" si="21"/>
        <v>0.5</v>
      </c>
      <c r="BN58" s="16">
        <f t="shared" si="44"/>
        <v>-0.4</v>
      </c>
      <c r="BO58" s="16" t="str">
        <f t="shared" si="22"/>
        <v>Under</v>
      </c>
      <c r="BP58">
        <v>0.1</v>
      </c>
      <c r="BQ58">
        <v>0.1</v>
      </c>
      <c r="BR58" s="16">
        <f t="shared" si="23"/>
        <v>2</v>
      </c>
      <c r="BS58" s="16">
        <f t="shared" si="24"/>
        <v>1</v>
      </c>
      <c r="BT58" s="16">
        <f t="shared" si="25"/>
        <v>1</v>
      </c>
      <c r="BU58" s="16">
        <f t="shared" si="26"/>
        <v>1</v>
      </c>
      <c r="BV58" s="16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187</v>
      </c>
      <c r="CB58">
        <v>0.5</v>
      </c>
      <c r="CC58" t="s">
        <v>187</v>
      </c>
      <c r="CD58" t="s">
        <v>187</v>
      </c>
      <c r="CE58" s="16">
        <f t="shared" si="28"/>
        <v>0.5</v>
      </c>
      <c r="CF58" s="16">
        <f t="shared" si="45"/>
        <v>-0.5</v>
      </c>
      <c r="CG58" s="16" t="str">
        <f t="shared" si="29"/>
        <v>Under</v>
      </c>
      <c r="CH58">
        <v>0</v>
      </c>
      <c r="CI58">
        <v>0</v>
      </c>
      <c r="CJ58" s="16"/>
      <c r="CK58" s="16">
        <f t="shared" si="30"/>
        <v>1</v>
      </c>
      <c r="CL58" s="16">
        <f t="shared" si="31"/>
        <v>1</v>
      </c>
      <c r="CM58" s="16">
        <f t="shared" si="32"/>
        <v>1</v>
      </c>
      <c r="CN58" s="16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187</v>
      </c>
      <c r="CU58">
        <v>0.5</v>
      </c>
      <c r="CV58">
        <v>1.5</v>
      </c>
      <c r="CW58" s="16">
        <f t="shared" si="34"/>
        <v>0.5</v>
      </c>
      <c r="CX58" s="16">
        <f t="shared" si="46"/>
        <v>0.7</v>
      </c>
      <c r="CY58" s="16" t="str">
        <f t="shared" si="35"/>
        <v>Over</v>
      </c>
      <c r="CZ58">
        <v>0.4</v>
      </c>
      <c r="DA58">
        <v>0.3</v>
      </c>
      <c r="DB58" s="16">
        <f t="shared" si="36"/>
        <v>2</v>
      </c>
      <c r="DC58" s="16">
        <f t="shared" si="37"/>
        <v>2</v>
      </c>
      <c r="DD58" s="16">
        <f t="shared" si="38"/>
        <v>0</v>
      </c>
      <c r="DE58" s="16">
        <f t="shared" si="39"/>
        <v>0</v>
      </c>
      <c r="DF58" s="16">
        <f t="shared" si="40"/>
        <v>4</v>
      </c>
    </row>
    <row r="59" spans="1:111" x14ac:dyDescent="0.3">
      <c r="A59" t="s">
        <v>248</v>
      </c>
      <c r="B59" t="s">
        <v>49</v>
      </c>
      <c r="C59" t="s">
        <v>59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187</v>
      </c>
      <c r="K59" s="16">
        <f t="shared" si="0"/>
        <v>0.5</v>
      </c>
      <c r="L59" s="16">
        <f t="shared" si="41"/>
        <v>-0.5</v>
      </c>
      <c r="M59" s="16" t="str">
        <f t="shared" si="1"/>
        <v>Under</v>
      </c>
      <c r="N59">
        <v>0</v>
      </c>
      <c r="O59">
        <v>0</v>
      </c>
      <c r="P59" s="16">
        <f t="shared" si="2"/>
        <v>2</v>
      </c>
      <c r="Q59" s="16">
        <f t="shared" si="3"/>
        <v>4</v>
      </c>
      <c r="R59" s="16">
        <f t="shared" si="4"/>
        <v>1</v>
      </c>
      <c r="S59" s="16">
        <f t="shared" si="5"/>
        <v>1</v>
      </c>
      <c r="T59" s="16">
        <f t="shared" si="6"/>
        <v>8</v>
      </c>
      <c r="V59" s="17">
        <v>1.0466844412941301</v>
      </c>
      <c r="W59" s="17">
        <v>1.23177570093457</v>
      </c>
      <c r="X59" s="17">
        <v>0.99511054919122799</v>
      </c>
      <c r="Y59" s="17">
        <v>0.5</v>
      </c>
      <c r="Z59" s="17" t="s">
        <v>187</v>
      </c>
      <c r="AA59" s="17">
        <v>160</v>
      </c>
      <c r="AB59" s="17">
        <v>0</v>
      </c>
      <c r="AC59" s="18">
        <f t="shared" si="7"/>
        <v>0.5</v>
      </c>
      <c r="AD59" s="18">
        <f t="shared" si="42"/>
        <v>0.73177570093457001</v>
      </c>
      <c r="AE59" s="18" t="str">
        <f t="shared" si="8"/>
        <v>Over</v>
      </c>
      <c r="AF59" s="17">
        <v>1</v>
      </c>
      <c r="AG59" s="17">
        <v>1</v>
      </c>
      <c r="AH59" s="18">
        <f t="shared" si="9"/>
        <v>3</v>
      </c>
      <c r="AI59" s="18">
        <f t="shared" si="10"/>
        <v>4</v>
      </c>
      <c r="AJ59" s="18">
        <f t="shared" si="11"/>
        <v>1</v>
      </c>
      <c r="AK59" s="18">
        <f t="shared" si="12"/>
        <v>1</v>
      </c>
      <c r="AL59" s="18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187</v>
      </c>
      <c r="AR59">
        <v>0.5</v>
      </c>
      <c r="AS59">
        <v>1600</v>
      </c>
      <c r="AT59" t="s">
        <v>187</v>
      </c>
      <c r="AU59" s="16">
        <f t="shared" si="14"/>
        <v>0.5</v>
      </c>
      <c r="AV59" s="16">
        <f t="shared" si="43"/>
        <v>-0.5</v>
      </c>
      <c r="AW59" s="16" t="str">
        <f t="shared" si="15"/>
        <v>Under</v>
      </c>
      <c r="AX59">
        <v>0</v>
      </c>
      <c r="AY59">
        <v>0</v>
      </c>
      <c r="AZ59" s="16">
        <f t="shared" si="16"/>
        <v>3</v>
      </c>
      <c r="BA59" s="16">
        <f t="shared" si="17"/>
        <v>1</v>
      </c>
      <c r="BB59" s="16">
        <f t="shared" si="18"/>
        <v>0</v>
      </c>
      <c r="BC59" s="16">
        <f t="shared" si="19"/>
        <v>0</v>
      </c>
      <c r="BD59" s="16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187</v>
      </c>
      <c r="BJ59">
        <v>0.5</v>
      </c>
      <c r="BK59" t="s">
        <v>187</v>
      </c>
      <c r="BL59" t="s">
        <v>187</v>
      </c>
      <c r="BM59" s="16">
        <f t="shared" si="21"/>
        <v>0.5</v>
      </c>
      <c r="BN59" s="16">
        <f t="shared" si="44"/>
        <v>0.5</v>
      </c>
      <c r="BO59" s="16" t="str">
        <f t="shared" si="22"/>
        <v>Over</v>
      </c>
      <c r="BP59">
        <v>1</v>
      </c>
      <c r="BQ59">
        <v>0.5</v>
      </c>
      <c r="BR59" s="16">
        <f t="shared" si="23"/>
        <v>1</v>
      </c>
      <c r="BS59" s="16">
        <f t="shared" si="24"/>
        <v>4</v>
      </c>
      <c r="BT59" s="16">
        <f t="shared" si="25"/>
        <v>1</v>
      </c>
      <c r="BU59" s="16">
        <f t="shared" si="26"/>
        <v>0</v>
      </c>
      <c r="BV59" s="16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187</v>
      </c>
      <c r="CB59">
        <v>0.5</v>
      </c>
      <c r="CC59" t="s">
        <v>187</v>
      </c>
      <c r="CD59" t="s">
        <v>187</v>
      </c>
      <c r="CE59" s="16">
        <f t="shared" si="28"/>
        <v>0.5</v>
      </c>
      <c r="CF59" s="16">
        <f t="shared" si="45"/>
        <v>-0.5</v>
      </c>
      <c r="CG59" s="16" t="str">
        <f t="shared" si="29"/>
        <v>Under</v>
      </c>
      <c r="CH59">
        <v>0</v>
      </c>
      <c r="CI59">
        <v>0</v>
      </c>
      <c r="CJ59" s="16"/>
      <c r="CK59" s="16">
        <f t="shared" si="30"/>
        <v>1</v>
      </c>
      <c r="CL59" s="16">
        <f t="shared" si="31"/>
        <v>1</v>
      </c>
      <c r="CM59" s="16">
        <f t="shared" si="32"/>
        <v>1</v>
      </c>
      <c r="CN59" s="16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187</v>
      </c>
      <c r="CU59">
        <v>0.5</v>
      </c>
      <c r="CV59" t="s">
        <v>187</v>
      </c>
      <c r="CW59" s="16">
        <f t="shared" si="34"/>
        <v>0.5</v>
      </c>
      <c r="CX59" s="16">
        <f t="shared" si="46"/>
        <v>1.49</v>
      </c>
      <c r="CY59" s="16" t="str">
        <f t="shared" si="35"/>
        <v>Over</v>
      </c>
      <c r="CZ59">
        <v>1.5</v>
      </c>
      <c r="DA59">
        <v>1</v>
      </c>
      <c r="DB59" s="16">
        <f t="shared" si="36"/>
        <v>3</v>
      </c>
      <c r="DC59" s="16">
        <f t="shared" si="37"/>
        <v>3</v>
      </c>
      <c r="DD59" s="16">
        <f t="shared" si="38"/>
        <v>1</v>
      </c>
      <c r="DE59" s="16">
        <f t="shared" si="39"/>
        <v>1</v>
      </c>
      <c r="DF59" s="16">
        <f t="shared" si="40"/>
        <v>8</v>
      </c>
    </row>
    <row r="60" spans="1:111" x14ac:dyDescent="0.3">
      <c r="A60" t="s">
        <v>249</v>
      </c>
      <c r="B60" t="s">
        <v>49</v>
      </c>
      <c r="C60" t="s">
        <v>59</v>
      </c>
      <c r="D60" s="17">
        <v>0.98500009043062842</v>
      </c>
      <c r="E60" s="17">
        <v>1.0630229851655</v>
      </c>
      <c r="F60" s="17">
        <v>0.74</v>
      </c>
      <c r="G60" s="17">
        <v>0.5</v>
      </c>
      <c r="H60" s="17" t="s">
        <v>187</v>
      </c>
      <c r="I60" s="17">
        <v>0.5</v>
      </c>
      <c r="J60" s="17">
        <v>0.5</v>
      </c>
      <c r="K60" s="18">
        <f t="shared" si="0"/>
        <v>0.5</v>
      </c>
      <c r="L60" s="16">
        <f t="shared" si="41"/>
        <v>0.56302298516549998</v>
      </c>
      <c r="M60" s="18" t="str">
        <f t="shared" si="1"/>
        <v>Over</v>
      </c>
      <c r="N60" s="17">
        <v>0.9</v>
      </c>
      <c r="O60" s="17">
        <v>0.6</v>
      </c>
      <c r="P60" s="18">
        <f t="shared" si="2"/>
        <v>3</v>
      </c>
      <c r="Q60" s="18">
        <f t="shared" si="3"/>
        <v>5</v>
      </c>
      <c r="R60" s="18">
        <f t="shared" si="4"/>
        <v>1</v>
      </c>
      <c r="S60" s="18">
        <f t="shared" si="5"/>
        <v>1</v>
      </c>
      <c r="T60" s="18">
        <f t="shared" si="6"/>
        <v>10</v>
      </c>
      <c r="U60" s="16"/>
      <c r="V60" s="17">
        <v>1.758524019582226</v>
      </c>
      <c r="W60" s="17">
        <v>2.2330151600224499</v>
      </c>
      <c r="X60" s="17">
        <v>1.3292754653954399</v>
      </c>
      <c r="Y60" s="17">
        <v>0.5</v>
      </c>
      <c r="Z60" s="17" t="s">
        <v>187</v>
      </c>
      <c r="AA60" s="17" t="s">
        <v>187</v>
      </c>
      <c r="AB60" s="17">
        <v>0.3</v>
      </c>
      <c r="AC60" s="18">
        <f t="shared" si="7"/>
        <v>0.5</v>
      </c>
      <c r="AD60" s="18">
        <f t="shared" si="42"/>
        <v>1.7330151600224499</v>
      </c>
      <c r="AE60" s="18" t="str">
        <f t="shared" si="8"/>
        <v>Over</v>
      </c>
      <c r="AF60" s="17">
        <v>1.2</v>
      </c>
      <c r="AG60" s="17">
        <v>0.8</v>
      </c>
      <c r="AH60" s="18">
        <f t="shared" si="9"/>
        <v>3</v>
      </c>
      <c r="AI60" s="18">
        <f t="shared" si="10"/>
        <v>5</v>
      </c>
      <c r="AJ60" s="18">
        <f t="shared" si="11"/>
        <v>1</v>
      </c>
      <c r="AK60" s="18">
        <f t="shared" si="12"/>
        <v>1</v>
      </c>
      <c r="AL60" s="18">
        <f t="shared" si="13"/>
        <v>10</v>
      </c>
      <c r="AM60" s="16"/>
      <c r="AN60" s="17">
        <v>0.67736871761312689</v>
      </c>
      <c r="AO60" s="17">
        <v>0.99275457206403805</v>
      </c>
      <c r="AP60" s="17">
        <v>0.393537373394579</v>
      </c>
      <c r="AQ60" s="17" t="s">
        <v>187</v>
      </c>
      <c r="AR60" s="17">
        <v>0.5</v>
      </c>
      <c r="AS60" s="17" t="s">
        <v>187</v>
      </c>
      <c r="AT60" s="17" t="s">
        <v>187</v>
      </c>
      <c r="AU60" s="18">
        <f t="shared" si="14"/>
        <v>0.5</v>
      </c>
      <c r="AV60" s="16">
        <f t="shared" si="43"/>
        <v>0.49275457206403805</v>
      </c>
      <c r="AW60" s="18" t="str">
        <f t="shared" si="15"/>
        <v>Over</v>
      </c>
      <c r="AX60" s="17">
        <v>0.4</v>
      </c>
      <c r="AY60" s="17">
        <v>0.4</v>
      </c>
      <c r="AZ60" s="18">
        <f t="shared" si="16"/>
        <v>2</v>
      </c>
      <c r="BA60" s="18">
        <f t="shared" si="17"/>
        <v>5</v>
      </c>
      <c r="BB60" s="18">
        <f t="shared" si="18"/>
        <v>0</v>
      </c>
      <c r="BC60" s="18">
        <f t="shared" si="19"/>
        <v>0</v>
      </c>
      <c r="BD60" s="18">
        <f t="shared" si="20"/>
        <v>7</v>
      </c>
      <c r="BE60" s="16"/>
      <c r="BF60" s="17">
        <v>1.3741419212938599</v>
      </c>
      <c r="BG60" s="17">
        <v>2.0595744680851</v>
      </c>
      <c r="BH60" s="17">
        <v>1.0676658588079999</v>
      </c>
      <c r="BI60" s="17" t="s">
        <v>187</v>
      </c>
      <c r="BJ60" s="17">
        <v>0.5</v>
      </c>
      <c r="BK60" s="17" t="s">
        <v>187</v>
      </c>
      <c r="BL60" s="17" t="s">
        <v>187</v>
      </c>
      <c r="BM60" s="18">
        <f t="shared" si="21"/>
        <v>0.5</v>
      </c>
      <c r="BN60" s="16">
        <f t="shared" si="44"/>
        <v>1.5595744680851</v>
      </c>
      <c r="BO60" s="18" t="str">
        <f t="shared" si="22"/>
        <v>Over</v>
      </c>
      <c r="BP60" s="17">
        <v>1.1000000000000001</v>
      </c>
      <c r="BQ60" s="17">
        <v>0.6</v>
      </c>
      <c r="BR60" s="18">
        <f t="shared" si="23"/>
        <v>3</v>
      </c>
      <c r="BS60" s="18">
        <f t="shared" si="24"/>
        <v>5</v>
      </c>
      <c r="BT60" s="18">
        <f t="shared" si="25"/>
        <v>1</v>
      </c>
      <c r="BU60" s="18">
        <f t="shared" si="26"/>
        <v>1</v>
      </c>
      <c r="BV60" s="18">
        <f t="shared" si="27"/>
        <v>10</v>
      </c>
      <c r="BW60" s="16"/>
      <c r="BX60">
        <v>0.18648914849888529</v>
      </c>
      <c r="BY60">
        <v>0.86192327192834195</v>
      </c>
      <c r="BZ60">
        <v>-3.1440057E-2</v>
      </c>
      <c r="CA60" t="s">
        <v>187</v>
      </c>
      <c r="CB60">
        <v>0.5</v>
      </c>
      <c r="CC60" t="s">
        <v>187</v>
      </c>
      <c r="CD60" t="s">
        <v>187</v>
      </c>
      <c r="CE60" s="16">
        <f t="shared" si="28"/>
        <v>0.5</v>
      </c>
      <c r="CF60" s="16">
        <f t="shared" si="45"/>
        <v>-0.4</v>
      </c>
      <c r="CG60" s="16" t="str">
        <f t="shared" si="29"/>
        <v>Under</v>
      </c>
      <c r="CH60">
        <v>0.1</v>
      </c>
      <c r="CI60">
        <v>0.1</v>
      </c>
      <c r="CJ60" s="16"/>
      <c r="CK60" s="16">
        <f t="shared" si="30"/>
        <v>1</v>
      </c>
      <c r="CL60" s="16">
        <f t="shared" si="31"/>
        <v>1</v>
      </c>
      <c r="CM60" s="16">
        <f t="shared" si="32"/>
        <v>1</v>
      </c>
      <c r="CN60" s="16">
        <f t="shared" si="33"/>
        <v>3</v>
      </c>
      <c r="CO60" s="16"/>
      <c r="CP60" s="17">
        <v>3.0775037543958721</v>
      </c>
      <c r="CQ60" s="17">
        <v>3.3325974981604101</v>
      </c>
      <c r="CR60" s="17">
        <v>2.98940092995934</v>
      </c>
      <c r="CS60" s="17">
        <v>1.5</v>
      </c>
      <c r="CT60" s="17" t="s">
        <v>187</v>
      </c>
      <c r="CU60" s="17">
        <v>1.5</v>
      </c>
      <c r="CV60" s="17">
        <v>1.5</v>
      </c>
      <c r="CW60" s="18">
        <f t="shared" si="34"/>
        <v>1.5</v>
      </c>
      <c r="CX60" s="16">
        <f t="shared" si="46"/>
        <v>1.8325974981604101</v>
      </c>
      <c r="CY60" s="18" t="str">
        <f t="shared" si="35"/>
        <v>Over</v>
      </c>
      <c r="CZ60" s="17">
        <v>2.5</v>
      </c>
      <c r="DA60" s="17">
        <v>0.6</v>
      </c>
      <c r="DB60" s="18">
        <f t="shared" si="36"/>
        <v>3</v>
      </c>
      <c r="DC60" s="18">
        <f t="shared" si="37"/>
        <v>4</v>
      </c>
      <c r="DD60" s="18">
        <f t="shared" si="38"/>
        <v>1</v>
      </c>
      <c r="DE60" s="18">
        <f t="shared" si="39"/>
        <v>1</v>
      </c>
      <c r="DF60" s="18">
        <f t="shared" si="40"/>
        <v>9</v>
      </c>
      <c r="DG60" s="16"/>
    </row>
    <row r="61" spans="1:111" x14ac:dyDescent="0.3">
      <c r="A61" t="s">
        <v>250</v>
      </c>
      <c r="B61" t="s">
        <v>49</v>
      </c>
      <c r="C61" t="s">
        <v>59</v>
      </c>
      <c r="D61" s="17">
        <v>0.24832749940288451</v>
      </c>
      <c r="E61" s="17">
        <v>0.36614173228346403</v>
      </c>
      <c r="F61" s="17">
        <v>0.11027057524082801</v>
      </c>
      <c r="G61" s="17">
        <v>0.5</v>
      </c>
      <c r="H61" s="17" t="s">
        <v>187</v>
      </c>
      <c r="I61" s="17">
        <v>0.5</v>
      </c>
      <c r="J61" s="17" t="s">
        <v>187</v>
      </c>
      <c r="K61" s="18">
        <f t="shared" si="0"/>
        <v>0.5</v>
      </c>
      <c r="L61" s="16">
        <f t="shared" si="41"/>
        <v>-0.3</v>
      </c>
      <c r="M61" s="18" t="str">
        <f t="shared" si="1"/>
        <v>Under</v>
      </c>
      <c r="N61" s="17">
        <v>0.2</v>
      </c>
      <c r="O61" s="17">
        <v>0.2</v>
      </c>
      <c r="P61" s="18">
        <f t="shared" si="2"/>
        <v>3</v>
      </c>
      <c r="Q61" s="18">
        <f t="shared" si="3"/>
        <v>4</v>
      </c>
      <c r="R61" s="18">
        <f t="shared" si="4"/>
        <v>1</v>
      </c>
      <c r="S61" s="18">
        <f t="shared" si="5"/>
        <v>1</v>
      </c>
      <c r="T61" s="18">
        <f t="shared" si="6"/>
        <v>9</v>
      </c>
      <c r="U61" s="16"/>
      <c r="V61">
        <v>0.59190001668502767</v>
      </c>
      <c r="W61">
        <v>1</v>
      </c>
      <c r="X61">
        <v>7.9229740000000008E-6</v>
      </c>
      <c r="Y61">
        <v>0.5</v>
      </c>
      <c r="Z61" t="s">
        <v>187</v>
      </c>
      <c r="AA61" t="s">
        <v>187</v>
      </c>
      <c r="AB61">
        <v>0.1</v>
      </c>
      <c r="AC61" s="16">
        <f t="shared" si="7"/>
        <v>0.5</v>
      </c>
      <c r="AD61" s="18">
        <f t="shared" si="42"/>
        <v>0.5</v>
      </c>
      <c r="AE61" s="16" t="str">
        <f t="shared" si="8"/>
        <v>Over</v>
      </c>
      <c r="AF61">
        <v>0.5</v>
      </c>
      <c r="AG61">
        <v>0.4</v>
      </c>
      <c r="AH61" s="16">
        <f t="shared" si="9"/>
        <v>2</v>
      </c>
      <c r="AI61" s="16">
        <f t="shared" si="10"/>
        <v>3</v>
      </c>
      <c r="AJ61" s="16">
        <f t="shared" si="11"/>
        <v>0</v>
      </c>
      <c r="AK61" s="16">
        <f t="shared" si="12"/>
        <v>0</v>
      </c>
      <c r="AL61" s="16">
        <f t="shared" si="13"/>
        <v>5</v>
      </c>
      <c r="AM61" s="16"/>
      <c r="AN61">
        <v>8.7385485117853264E-3</v>
      </c>
      <c r="AO61">
        <v>3.5577919573766999E-2</v>
      </c>
      <c r="AP61">
        <v>-5.9404940511221301E-5</v>
      </c>
      <c r="AQ61" t="s">
        <v>187</v>
      </c>
      <c r="AR61">
        <v>0.5</v>
      </c>
      <c r="AS61" t="s">
        <v>187</v>
      </c>
      <c r="AT61" t="s">
        <v>187</v>
      </c>
      <c r="AU61" s="16">
        <f t="shared" si="14"/>
        <v>0.5</v>
      </c>
      <c r="AV61" s="16">
        <f t="shared" si="43"/>
        <v>-0.5</v>
      </c>
      <c r="AW61" s="16" t="str">
        <f t="shared" si="15"/>
        <v>Under</v>
      </c>
      <c r="AX61">
        <v>0</v>
      </c>
      <c r="AY61">
        <v>0</v>
      </c>
      <c r="AZ61" s="16">
        <f t="shared" si="16"/>
        <v>3</v>
      </c>
      <c r="BA61" s="16">
        <f t="shared" si="17"/>
        <v>1</v>
      </c>
      <c r="BB61" s="16">
        <f t="shared" si="18"/>
        <v>0</v>
      </c>
      <c r="BC61" s="16">
        <f t="shared" si="19"/>
        <v>0</v>
      </c>
      <c r="BD61" s="16">
        <f t="shared" si="20"/>
        <v>4</v>
      </c>
      <c r="BE61" s="16"/>
      <c r="BF61">
        <v>0.39308480021249609</v>
      </c>
      <c r="BG61">
        <v>1.06989644572051</v>
      </c>
      <c r="BH61">
        <v>2.0030431000000001E-2</v>
      </c>
      <c r="BI61" t="s">
        <v>187</v>
      </c>
      <c r="BJ61">
        <v>0.5</v>
      </c>
      <c r="BK61" t="s">
        <v>187</v>
      </c>
      <c r="BL61" t="s">
        <v>187</v>
      </c>
      <c r="BM61" s="16">
        <f t="shared" si="21"/>
        <v>0.5</v>
      </c>
      <c r="BN61" s="16">
        <f t="shared" si="44"/>
        <v>0.56989644572051001</v>
      </c>
      <c r="BO61" s="16" t="str">
        <f t="shared" si="22"/>
        <v>Over</v>
      </c>
      <c r="BP61">
        <v>0.2</v>
      </c>
      <c r="BQ61">
        <v>0.2</v>
      </c>
      <c r="BR61" s="16">
        <f t="shared" si="23"/>
        <v>1</v>
      </c>
      <c r="BS61" s="16">
        <f t="shared" si="24"/>
        <v>5</v>
      </c>
      <c r="BT61" s="16">
        <f t="shared" si="25"/>
        <v>0</v>
      </c>
      <c r="BU61" s="16">
        <f t="shared" si="26"/>
        <v>0</v>
      </c>
      <c r="BV61" s="16">
        <f t="shared" si="27"/>
        <v>6</v>
      </c>
      <c r="BW61" s="16"/>
      <c r="BX61">
        <v>0.17761568864453459</v>
      </c>
      <c r="BY61">
        <v>0.78252032520325199</v>
      </c>
      <c r="BZ61">
        <v>2.3596630608641599E-2</v>
      </c>
      <c r="CA61" t="s">
        <v>187</v>
      </c>
      <c r="CB61">
        <v>0.5</v>
      </c>
      <c r="CC61" t="s">
        <v>187</v>
      </c>
      <c r="CD61" t="s">
        <v>187</v>
      </c>
      <c r="CE61" s="16">
        <f t="shared" si="28"/>
        <v>0.5</v>
      </c>
      <c r="CF61" s="16">
        <f t="shared" si="45"/>
        <v>-0.4</v>
      </c>
      <c r="CG61" s="16" t="str">
        <f t="shared" si="29"/>
        <v>Under</v>
      </c>
      <c r="CH61">
        <v>0.1</v>
      </c>
      <c r="CI61">
        <v>0.1</v>
      </c>
      <c r="CJ61" s="16"/>
      <c r="CK61" s="16">
        <f t="shared" si="30"/>
        <v>1</v>
      </c>
      <c r="CL61" s="16">
        <f t="shared" si="31"/>
        <v>1</v>
      </c>
      <c r="CM61" s="16">
        <f t="shared" si="32"/>
        <v>1</v>
      </c>
      <c r="CN61" s="16">
        <f t="shared" si="33"/>
        <v>3</v>
      </c>
      <c r="CO61" s="16"/>
      <c r="CP61">
        <v>0.80672743782332834</v>
      </c>
      <c r="CQ61">
        <v>1.2</v>
      </c>
      <c r="CR61">
        <v>3.6407399999999999E-2</v>
      </c>
      <c r="CS61">
        <v>1.5</v>
      </c>
      <c r="CT61" t="s">
        <v>187</v>
      </c>
      <c r="CU61">
        <v>1.5</v>
      </c>
      <c r="CV61" t="s">
        <v>187</v>
      </c>
      <c r="CW61" s="16">
        <f t="shared" si="34"/>
        <v>1.5</v>
      </c>
      <c r="CX61" s="16">
        <f t="shared" si="46"/>
        <v>-0.7</v>
      </c>
      <c r="CY61" s="16" t="str">
        <f t="shared" si="35"/>
        <v>Under</v>
      </c>
      <c r="CZ61">
        <v>0.8</v>
      </c>
      <c r="DA61">
        <v>0.3</v>
      </c>
      <c r="DB61" s="16">
        <f t="shared" si="36"/>
        <v>3</v>
      </c>
      <c r="DC61" s="16">
        <f t="shared" si="37"/>
        <v>1</v>
      </c>
      <c r="DD61" s="16">
        <f t="shared" si="38"/>
        <v>1</v>
      </c>
      <c r="DE61" s="16">
        <f t="shared" si="39"/>
        <v>1</v>
      </c>
      <c r="DF61" s="16">
        <f t="shared" si="40"/>
        <v>6</v>
      </c>
      <c r="DG61" s="16"/>
    </row>
    <row r="62" spans="1:111" x14ac:dyDescent="0.3">
      <c r="A62" t="s">
        <v>251</v>
      </c>
      <c r="B62" t="s">
        <v>49</v>
      </c>
      <c r="C62" t="s">
        <v>59</v>
      </c>
      <c r="D62" s="17">
        <v>0.80512870733313258</v>
      </c>
      <c r="E62" s="17">
        <v>1.1151764</v>
      </c>
      <c r="F62" s="17">
        <v>0.68566923979031003</v>
      </c>
      <c r="G62" s="17">
        <v>0.5</v>
      </c>
      <c r="H62" s="17" t="s">
        <v>187</v>
      </c>
      <c r="I62" s="17">
        <v>0.5</v>
      </c>
      <c r="J62" s="17">
        <v>0.5</v>
      </c>
      <c r="K62" s="18">
        <f t="shared" si="0"/>
        <v>0.5</v>
      </c>
      <c r="L62" s="16">
        <f t="shared" si="41"/>
        <v>0.89999999999999991</v>
      </c>
      <c r="M62" s="18" t="str">
        <f t="shared" si="1"/>
        <v>Over</v>
      </c>
      <c r="N62" s="17">
        <v>1.4</v>
      </c>
      <c r="O62" s="17">
        <v>0.8</v>
      </c>
      <c r="P62" s="18">
        <f t="shared" si="2"/>
        <v>3</v>
      </c>
      <c r="Q62" s="18">
        <f t="shared" si="3"/>
        <v>5</v>
      </c>
      <c r="R62" s="18">
        <f t="shared" si="4"/>
        <v>1</v>
      </c>
      <c r="S62" s="18">
        <f t="shared" si="5"/>
        <v>1</v>
      </c>
      <c r="T62" s="18">
        <f t="shared" si="6"/>
        <v>10</v>
      </c>
      <c r="U62" s="16"/>
      <c r="V62" s="17">
        <v>1.087125826597428</v>
      </c>
      <c r="W62" s="17">
        <v>1.22602429387546</v>
      </c>
      <c r="X62" s="17">
        <v>0.99850254716158804</v>
      </c>
      <c r="Y62" s="17">
        <v>0.5</v>
      </c>
      <c r="Z62" s="17" t="s">
        <v>187</v>
      </c>
      <c r="AA62" s="17" t="s">
        <v>187</v>
      </c>
      <c r="AB62" s="17">
        <v>0.5</v>
      </c>
      <c r="AC62" s="18">
        <f t="shared" si="7"/>
        <v>0.5</v>
      </c>
      <c r="AD62" s="18">
        <f t="shared" si="42"/>
        <v>0.8</v>
      </c>
      <c r="AE62" s="18" t="str">
        <f t="shared" si="8"/>
        <v>Over</v>
      </c>
      <c r="AF62" s="17">
        <v>1.3</v>
      </c>
      <c r="AG62" s="17">
        <v>0.8</v>
      </c>
      <c r="AH62" s="18">
        <f t="shared" si="9"/>
        <v>3</v>
      </c>
      <c r="AI62" s="18">
        <f t="shared" si="10"/>
        <v>5</v>
      </c>
      <c r="AJ62" s="18">
        <f t="shared" si="11"/>
        <v>1</v>
      </c>
      <c r="AK62" s="18">
        <f t="shared" si="12"/>
        <v>1</v>
      </c>
      <c r="AL62" s="18">
        <f t="shared" si="13"/>
        <v>10</v>
      </c>
      <c r="AM62" s="16"/>
      <c r="AN62">
        <v>0.18528032956419579</v>
      </c>
      <c r="AO62">
        <v>0.489673550966022</v>
      </c>
      <c r="AP62">
        <v>-7.0574488241322998E-3</v>
      </c>
      <c r="AQ62" t="s">
        <v>187</v>
      </c>
      <c r="AR62">
        <v>0.5</v>
      </c>
      <c r="AS62" t="s">
        <v>187</v>
      </c>
      <c r="AT62" t="s">
        <v>187</v>
      </c>
      <c r="AU62" s="16">
        <f t="shared" si="14"/>
        <v>0.5</v>
      </c>
      <c r="AV62" s="16">
        <f t="shared" si="43"/>
        <v>-0.31471967043580418</v>
      </c>
      <c r="AW62" s="16" t="str">
        <f t="shared" si="15"/>
        <v>Under</v>
      </c>
      <c r="AX62">
        <v>0.4</v>
      </c>
      <c r="AY62">
        <v>0.3</v>
      </c>
      <c r="AZ62" s="16">
        <f t="shared" si="16"/>
        <v>3</v>
      </c>
      <c r="BA62" s="16">
        <f t="shared" si="17"/>
        <v>1</v>
      </c>
      <c r="BB62" s="16">
        <f t="shared" si="18"/>
        <v>0</v>
      </c>
      <c r="BC62" s="16">
        <f t="shared" si="19"/>
        <v>0</v>
      </c>
      <c r="BD62" s="16">
        <f t="shared" si="20"/>
        <v>4</v>
      </c>
      <c r="BE62" s="16"/>
      <c r="BF62" s="17">
        <v>0.77425461817294994</v>
      </c>
      <c r="BG62" s="17">
        <v>1.0436137071650999</v>
      </c>
      <c r="BH62" s="17">
        <v>0.53403440000000002</v>
      </c>
      <c r="BI62" s="17" t="s">
        <v>187</v>
      </c>
      <c r="BJ62" s="17">
        <v>0.5</v>
      </c>
      <c r="BK62" s="17" t="s">
        <v>187</v>
      </c>
      <c r="BL62" s="17" t="s">
        <v>187</v>
      </c>
      <c r="BM62" s="18">
        <f t="shared" si="21"/>
        <v>0.5</v>
      </c>
      <c r="BN62" s="16">
        <f t="shared" si="44"/>
        <v>0.8</v>
      </c>
      <c r="BO62" s="18" t="str">
        <f t="shared" si="22"/>
        <v>Over</v>
      </c>
      <c r="BP62" s="17">
        <v>1.3</v>
      </c>
      <c r="BQ62" s="17">
        <v>0.7</v>
      </c>
      <c r="BR62" s="18">
        <f t="shared" si="23"/>
        <v>3</v>
      </c>
      <c r="BS62" s="18">
        <f t="shared" si="24"/>
        <v>5</v>
      </c>
      <c r="BT62" s="18">
        <f t="shared" si="25"/>
        <v>1</v>
      </c>
      <c r="BU62" s="18">
        <f t="shared" si="26"/>
        <v>1</v>
      </c>
      <c r="BV62" s="18">
        <f t="shared" si="27"/>
        <v>10</v>
      </c>
      <c r="BW62" s="16"/>
      <c r="BX62">
        <v>0.1988268880746929</v>
      </c>
      <c r="BY62">
        <v>0.85854120618882201</v>
      </c>
      <c r="BZ62">
        <v>-3.2831306999999998E-3</v>
      </c>
      <c r="CA62" t="s">
        <v>187</v>
      </c>
      <c r="CB62">
        <v>0.5</v>
      </c>
      <c r="CC62" t="s">
        <v>187</v>
      </c>
      <c r="CD62" t="s">
        <v>187</v>
      </c>
      <c r="CE62" s="16">
        <f t="shared" si="28"/>
        <v>0.5</v>
      </c>
      <c r="CF62" s="16">
        <f t="shared" si="45"/>
        <v>0.35854120618882201</v>
      </c>
      <c r="CG62" s="16" t="str">
        <f t="shared" si="29"/>
        <v>Over</v>
      </c>
      <c r="CH62">
        <v>0.2</v>
      </c>
      <c r="CI62">
        <v>0.2</v>
      </c>
      <c r="CJ62" s="16"/>
      <c r="CK62" s="16">
        <f t="shared" si="30"/>
        <v>5</v>
      </c>
      <c r="CL62" s="16">
        <f t="shared" si="31"/>
        <v>0</v>
      </c>
      <c r="CM62" s="16">
        <f t="shared" si="32"/>
        <v>0</v>
      </c>
      <c r="CN62" s="16">
        <f t="shared" si="33"/>
        <v>5</v>
      </c>
      <c r="CO62" s="16"/>
      <c r="CP62" s="17">
        <v>2.948091102483835</v>
      </c>
      <c r="CQ62" s="17">
        <v>3.66566866267465</v>
      </c>
      <c r="CR62" s="17">
        <v>2.45072682751759</v>
      </c>
      <c r="CS62" s="17">
        <v>1.5</v>
      </c>
      <c r="CT62" s="17" t="s">
        <v>187</v>
      </c>
      <c r="CU62" s="17">
        <v>1.5</v>
      </c>
      <c r="CV62" s="17">
        <v>1.5</v>
      </c>
      <c r="CW62" s="18">
        <f t="shared" si="34"/>
        <v>1.5</v>
      </c>
      <c r="CX62" s="16">
        <f t="shared" si="46"/>
        <v>2.16566866267465</v>
      </c>
      <c r="CY62" s="18" t="str">
        <f t="shared" si="35"/>
        <v>Over</v>
      </c>
      <c r="CZ62" s="17">
        <v>2.9</v>
      </c>
      <c r="DA62" s="17">
        <v>0.6</v>
      </c>
      <c r="DB62" s="18">
        <f t="shared" si="36"/>
        <v>3</v>
      </c>
      <c r="DC62" s="18">
        <f t="shared" si="37"/>
        <v>5</v>
      </c>
      <c r="DD62" s="18">
        <f t="shared" si="38"/>
        <v>1</v>
      </c>
      <c r="DE62" s="18">
        <f t="shared" si="39"/>
        <v>1</v>
      </c>
      <c r="DF62" s="18">
        <f t="shared" si="40"/>
        <v>10</v>
      </c>
      <c r="DG62" s="16"/>
    </row>
    <row r="63" spans="1:111" x14ac:dyDescent="0.3">
      <c r="A63" t="s">
        <v>252</v>
      </c>
      <c r="B63" t="s">
        <v>49</v>
      </c>
      <c r="C63" t="s">
        <v>59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6">
        <f t="shared" si="0"/>
        <v>0.5</v>
      </c>
      <c r="L63" s="16">
        <f t="shared" si="41"/>
        <v>0.30000000000000004</v>
      </c>
      <c r="M63" s="16" t="str">
        <f t="shared" si="1"/>
        <v>Over</v>
      </c>
      <c r="N63">
        <v>0.8</v>
      </c>
      <c r="O63">
        <v>0.5</v>
      </c>
      <c r="P63" s="16">
        <f t="shared" si="2"/>
        <v>2</v>
      </c>
      <c r="Q63" s="16">
        <f t="shared" si="3"/>
        <v>4</v>
      </c>
      <c r="R63" s="16">
        <f t="shared" si="4"/>
        <v>1</v>
      </c>
      <c r="S63" s="16">
        <f t="shared" si="5"/>
        <v>0</v>
      </c>
      <c r="T63" s="16">
        <f t="shared" si="6"/>
        <v>7</v>
      </c>
      <c r="U63" s="16"/>
      <c r="V63">
        <v>0.60619484248024957</v>
      </c>
      <c r="W63">
        <v>1</v>
      </c>
      <c r="X63">
        <v>7.9229740000000008E-6</v>
      </c>
      <c r="Y63">
        <v>0.5</v>
      </c>
      <c r="Z63" t="s">
        <v>187</v>
      </c>
      <c r="AA63" t="s">
        <v>187</v>
      </c>
      <c r="AB63">
        <v>0.2</v>
      </c>
      <c r="AC63" s="16">
        <f t="shared" si="7"/>
        <v>0.5</v>
      </c>
      <c r="AD63" s="18">
        <f t="shared" si="42"/>
        <v>0.5</v>
      </c>
      <c r="AE63" s="16" t="str">
        <f t="shared" si="8"/>
        <v>Over</v>
      </c>
      <c r="AF63">
        <v>0.6</v>
      </c>
      <c r="AG63">
        <v>0.4</v>
      </c>
      <c r="AH63" s="16">
        <f t="shared" si="9"/>
        <v>2</v>
      </c>
      <c r="AI63" s="16">
        <f t="shared" si="10"/>
        <v>3</v>
      </c>
      <c r="AJ63" s="16">
        <f t="shared" si="11"/>
        <v>1</v>
      </c>
      <c r="AK63" s="16">
        <f t="shared" si="12"/>
        <v>0</v>
      </c>
      <c r="AL63" s="16">
        <f t="shared" si="13"/>
        <v>6</v>
      </c>
      <c r="AM63" s="16"/>
      <c r="AN63">
        <v>0.1393850366109122</v>
      </c>
      <c r="AO63">
        <v>0.38211926036014698</v>
      </c>
      <c r="AP63">
        <v>-2.4067649552449298E-5</v>
      </c>
      <c r="AQ63" t="s">
        <v>187</v>
      </c>
      <c r="AR63">
        <v>0.5</v>
      </c>
      <c r="AS63" t="s">
        <v>187</v>
      </c>
      <c r="AT63" t="s">
        <v>187</v>
      </c>
      <c r="AU63" s="16">
        <f t="shared" si="14"/>
        <v>0.5</v>
      </c>
      <c r="AV63" s="16">
        <f t="shared" si="43"/>
        <v>-0.36061496338908783</v>
      </c>
      <c r="AW63" s="16" t="str">
        <f t="shared" si="15"/>
        <v>Under</v>
      </c>
      <c r="AX63">
        <v>0.4</v>
      </c>
      <c r="AY63">
        <v>0.3</v>
      </c>
      <c r="AZ63" s="16">
        <f t="shared" si="16"/>
        <v>3</v>
      </c>
      <c r="BA63" s="16">
        <f t="shared" si="17"/>
        <v>1</v>
      </c>
      <c r="BB63" s="16">
        <f t="shared" si="18"/>
        <v>0</v>
      </c>
      <c r="BC63" s="16">
        <f t="shared" si="19"/>
        <v>0</v>
      </c>
      <c r="BD63" s="16">
        <f t="shared" si="20"/>
        <v>4</v>
      </c>
      <c r="BE63" s="16"/>
      <c r="BF63">
        <v>0.58686140403774856</v>
      </c>
      <c r="BG63">
        <v>0.80980066445182697</v>
      </c>
      <c r="BH63">
        <v>0.36</v>
      </c>
      <c r="BI63" t="s">
        <v>187</v>
      </c>
      <c r="BJ63">
        <v>0.5</v>
      </c>
      <c r="BK63" t="s">
        <v>187</v>
      </c>
      <c r="BL63" t="s">
        <v>187</v>
      </c>
      <c r="BM63" s="16">
        <f t="shared" si="21"/>
        <v>0.5</v>
      </c>
      <c r="BN63" s="16">
        <f t="shared" si="44"/>
        <v>0.5</v>
      </c>
      <c r="BO63" s="16" t="str">
        <f t="shared" si="22"/>
        <v>Over</v>
      </c>
      <c r="BP63">
        <v>1</v>
      </c>
      <c r="BQ63">
        <v>0.5</v>
      </c>
      <c r="BR63" s="16">
        <f t="shared" si="23"/>
        <v>2</v>
      </c>
      <c r="BS63" s="16">
        <f t="shared" si="24"/>
        <v>4</v>
      </c>
      <c r="BT63" s="16">
        <f t="shared" si="25"/>
        <v>1</v>
      </c>
      <c r="BU63" s="16">
        <f t="shared" si="26"/>
        <v>0</v>
      </c>
      <c r="BV63" s="16">
        <f t="shared" si="27"/>
        <v>7</v>
      </c>
      <c r="BW63" s="16"/>
      <c r="BX63">
        <v>0.1348718921936323</v>
      </c>
      <c r="BY63">
        <v>0.76762084796111196</v>
      </c>
      <c r="BZ63">
        <v>-1.1495168E-2</v>
      </c>
      <c r="CA63" t="s">
        <v>187</v>
      </c>
      <c r="CB63">
        <v>0.5</v>
      </c>
      <c r="CC63" t="s">
        <v>187</v>
      </c>
      <c r="CD63" t="s">
        <v>187</v>
      </c>
      <c r="CE63" s="16">
        <f t="shared" si="28"/>
        <v>0.5</v>
      </c>
      <c r="CF63" s="16">
        <f t="shared" si="45"/>
        <v>-0.5</v>
      </c>
      <c r="CG63" s="16" t="str">
        <f t="shared" si="29"/>
        <v>Under</v>
      </c>
      <c r="CH63">
        <v>0</v>
      </c>
      <c r="CI63">
        <v>0</v>
      </c>
      <c r="CJ63" s="16"/>
      <c r="CK63" s="16">
        <f t="shared" si="30"/>
        <v>1</v>
      </c>
      <c r="CL63" s="16">
        <f t="shared" si="31"/>
        <v>1</v>
      </c>
      <c r="CM63" s="16">
        <f t="shared" si="32"/>
        <v>1</v>
      </c>
      <c r="CN63" s="16">
        <f t="shared" si="33"/>
        <v>3</v>
      </c>
      <c r="CO63" s="16"/>
      <c r="CP63">
        <v>1.555468293152042</v>
      </c>
      <c r="CQ63">
        <v>2</v>
      </c>
      <c r="CR63">
        <v>5.6718606999999997E-2</v>
      </c>
      <c r="CS63">
        <v>1.5</v>
      </c>
      <c r="CT63" t="s">
        <v>187</v>
      </c>
      <c r="CU63">
        <v>1.5</v>
      </c>
      <c r="CV63">
        <v>1.5</v>
      </c>
      <c r="CW63" s="16">
        <f t="shared" si="34"/>
        <v>1.5</v>
      </c>
      <c r="CX63" s="16">
        <f t="shared" si="46"/>
        <v>0.5</v>
      </c>
      <c r="CY63" s="16" t="str">
        <f t="shared" si="35"/>
        <v>Over</v>
      </c>
      <c r="CZ63">
        <v>1.9</v>
      </c>
      <c r="DA63">
        <v>0.4</v>
      </c>
      <c r="DB63" s="16">
        <f t="shared" si="36"/>
        <v>2</v>
      </c>
      <c r="DC63" s="16">
        <f t="shared" si="37"/>
        <v>1</v>
      </c>
      <c r="DD63" s="16">
        <f t="shared" si="38"/>
        <v>1</v>
      </c>
      <c r="DE63" s="16">
        <f t="shared" si="39"/>
        <v>0</v>
      </c>
      <c r="DF63" s="16">
        <f t="shared" si="40"/>
        <v>4</v>
      </c>
      <c r="DG63" s="16"/>
    </row>
    <row r="64" spans="1:111" x14ac:dyDescent="0.3">
      <c r="A64" t="s">
        <v>253</v>
      </c>
      <c r="B64" t="s">
        <v>49</v>
      </c>
      <c r="C64" t="s">
        <v>59</v>
      </c>
      <c r="D64" s="17">
        <v>0.27208323866962558</v>
      </c>
      <c r="E64" s="17">
        <v>0.36614173228346403</v>
      </c>
      <c r="F64" s="17">
        <v>0.16</v>
      </c>
      <c r="G64" s="17">
        <v>0.5</v>
      </c>
      <c r="H64" s="17">
        <v>0.5</v>
      </c>
      <c r="I64" s="17">
        <v>0.5</v>
      </c>
      <c r="J64" s="17">
        <v>0.5</v>
      </c>
      <c r="K64" s="18">
        <f t="shared" si="0"/>
        <v>0.5</v>
      </c>
      <c r="L64" s="16">
        <f t="shared" si="41"/>
        <v>-0.22791676133037442</v>
      </c>
      <c r="M64" s="18" t="str">
        <f t="shared" si="1"/>
        <v>Under</v>
      </c>
      <c r="N64" s="17">
        <v>0.3</v>
      </c>
      <c r="O64" s="17">
        <v>0.3</v>
      </c>
      <c r="P64" s="18">
        <f t="shared" si="2"/>
        <v>3</v>
      </c>
      <c r="Q64" s="18">
        <f t="shared" si="3"/>
        <v>3</v>
      </c>
      <c r="R64" s="18">
        <f t="shared" si="4"/>
        <v>1</v>
      </c>
      <c r="S64" s="18">
        <f t="shared" si="5"/>
        <v>1</v>
      </c>
      <c r="T64" s="18">
        <f t="shared" si="6"/>
        <v>8</v>
      </c>
      <c r="U64" s="16"/>
      <c r="V64">
        <v>0.88879192913549798</v>
      </c>
      <c r="W64">
        <v>1.0001594491922501</v>
      </c>
      <c r="X64">
        <v>0.70251473172981604</v>
      </c>
      <c r="Y64">
        <v>0.5</v>
      </c>
      <c r="Z64" t="s">
        <v>187</v>
      </c>
      <c r="AA64">
        <v>105</v>
      </c>
      <c r="AB64">
        <v>0.1</v>
      </c>
      <c r="AC64" s="16">
        <f t="shared" si="7"/>
        <v>0.5</v>
      </c>
      <c r="AD64" s="18">
        <f t="shared" si="42"/>
        <v>0.50015944919225008</v>
      </c>
      <c r="AE64" s="16" t="str">
        <f t="shared" si="8"/>
        <v>Over</v>
      </c>
      <c r="AF64">
        <v>0.7</v>
      </c>
      <c r="AG64">
        <v>0.5</v>
      </c>
      <c r="AH64" s="16">
        <f t="shared" si="9"/>
        <v>3</v>
      </c>
      <c r="AI64" s="16">
        <f t="shared" si="10"/>
        <v>4</v>
      </c>
      <c r="AJ64" s="16">
        <f t="shared" si="11"/>
        <v>1</v>
      </c>
      <c r="AK64" s="16">
        <f t="shared" si="12"/>
        <v>0</v>
      </c>
      <c r="AL64" s="16">
        <f t="shared" si="13"/>
        <v>8</v>
      </c>
      <c r="AM64" s="16"/>
      <c r="AN64">
        <v>7.9589018861510857E-3</v>
      </c>
      <c r="AO64">
        <v>3.3862513475851203E-2</v>
      </c>
      <c r="AP64">
        <v>-5.9404940511221301E-5</v>
      </c>
      <c r="AQ64" t="s">
        <v>187</v>
      </c>
      <c r="AR64">
        <v>0.5</v>
      </c>
      <c r="AS64">
        <v>1100</v>
      </c>
      <c r="AT64" t="s">
        <v>187</v>
      </c>
      <c r="AU64" s="16">
        <f t="shared" si="14"/>
        <v>0.5</v>
      </c>
      <c r="AV64" s="16">
        <f t="shared" si="43"/>
        <v>-0.5</v>
      </c>
      <c r="AW64" s="16" t="str">
        <f t="shared" si="15"/>
        <v>Under</v>
      </c>
      <c r="AX64">
        <v>0</v>
      </c>
      <c r="AY64">
        <v>0</v>
      </c>
      <c r="AZ64" s="16">
        <f t="shared" si="16"/>
        <v>3</v>
      </c>
      <c r="BA64" s="16">
        <f t="shared" si="17"/>
        <v>1</v>
      </c>
      <c r="BB64" s="16">
        <f t="shared" si="18"/>
        <v>0</v>
      </c>
      <c r="BC64" s="16">
        <f t="shared" si="19"/>
        <v>0</v>
      </c>
      <c r="BD64" s="16">
        <f t="shared" si="20"/>
        <v>4</v>
      </c>
      <c r="BE64" s="16"/>
      <c r="BF64">
        <v>0.28412992996768921</v>
      </c>
      <c r="BG64">
        <v>0.65933044017358899</v>
      </c>
      <c r="BH64">
        <v>8.9646379999999998E-2</v>
      </c>
      <c r="BI64" t="s">
        <v>187</v>
      </c>
      <c r="BJ64">
        <v>0.5</v>
      </c>
      <c r="BK64" t="s">
        <v>187</v>
      </c>
      <c r="BL64" t="s">
        <v>187</v>
      </c>
      <c r="BM64" s="16">
        <f t="shared" si="21"/>
        <v>0.5</v>
      </c>
      <c r="BN64" s="16">
        <f t="shared" si="44"/>
        <v>-0.21587007003231079</v>
      </c>
      <c r="BO64" s="16" t="str">
        <f t="shared" si="22"/>
        <v>Under</v>
      </c>
      <c r="BP64">
        <v>0.4</v>
      </c>
      <c r="BQ64">
        <v>0.3</v>
      </c>
      <c r="BR64" s="16">
        <f t="shared" si="23"/>
        <v>2</v>
      </c>
      <c r="BS64" s="16">
        <f t="shared" si="24"/>
        <v>1</v>
      </c>
      <c r="BT64" s="16">
        <f t="shared" si="25"/>
        <v>1</v>
      </c>
      <c r="BU64" s="16">
        <f t="shared" si="26"/>
        <v>1</v>
      </c>
      <c r="BV64" s="16">
        <f t="shared" si="27"/>
        <v>5</v>
      </c>
      <c r="BW64" s="16"/>
      <c r="BX64">
        <v>0.14767376238681121</v>
      </c>
      <c r="BY64">
        <v>0.78252032520325199</v>
      </c>
      <c r="BZ64">
        <v>-7.6848369999999999E-3</v>
      </c>
      <c r="CA64" t="s">
        <v>187</v>
      </c>
      <c r="CB64">
        <v>0.5</v>
      </c>
      <c r="CC64" t="s">
        <v>187</v>
      </c>
      <c r="CD64" t="s">
        <v>187</v>
      </c>
      <c r="CE64" s="16">
        <f t="shared" si="28"/>
        <v>0.5</v>
      </c>
      <c r="CF64" s="16">
        <f t="shared" si="45"/>
        <v>-0.5</v>
      </c>
      <c r="CG64" s="16" t="str">
        <f t="shared" si="29"/>
        <v>Under</v>
      </c>
      <c r="CH64">
        <v>0</v>
      </c>
      <c r="CI64">
        <v>0</v>
      </c>
      <c r="CJ64" s="16"/>
      <c r="CK64" s="16">
        <f t="shared" si="30"/>
        <v>1</v>
      </c>
      <c r="CL64" s="16">
        <f t="shared" si="31"/>
        <v>1</v>
      </c>
      <c r="CM64" s="16">
        <f t="shared" si="32"/>
        <v>1</v>
      </c>
      <c r="CN64" s="16">
        <f t="shared" si="33"/>
        <v>3</v>
      </c>
      <c r="CO64" s="16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187</v>
      </c>
      <c r="CU64">
        <v>0.5</v>
      </c>
      <c r="CV64">
        <v>1.5</v>
      </c>
      <c r="CW64" s="16">
        <f t="shared" si="34"/>
        <v>0.5</v>
      </c>
      <c r="CX64" s="16">
        <f t="shared" si="46"/>
        <v>0.73523040000000006</v>
      </c>
      <c r="CY64" s="16" t="str">
        <f t="shared" si="35"/>
        <v>Over</v>
      </c>
      <c r="CZ64">
        <v>1.1000000000000001</v>
      </c>
      <c r="DA64">
        <v>0.5</v>
      </c>
      <c r="DB64" s="16">
        <f t="shared" si="36"/>
        <v>3</v>
      </c>
      <c r="DC64" s="16">
        <f t="shared" si="37"/>
        <v>2</v>
      </c>
      <c r="DD64" s="16">
        <f t="shared" si="38"/>
        <v>1</v>
      </c>
      <c r="DE64" s="16">
        <f t="shared" si="39"/>
        <v>0</v>
      </c>
      <c r="DF64" s="16">
        <f t="shared" si="40"/>
        <v>6</v>
      </c>
      <c r="DG64" s="16"/>
    </row>
    <row r="65" spans="1:111" x14ac:dyDescent="0.3">
      <c r="A65" t="s">
        <v>254</v>
      </c>
      <c r="B65" t="s">
        <v>49</v>
      </c>
      <c r="C65" t="s">
        <v>59</v>
      </c>
      <c r="D65" s="17">
        <v>0.89244456350488122</v>
      </c>
      <c r="E65" s="17">
        <v>1.0855784469096601</v>
      </c>
      <c r="F65" s="17">
        <v>0.70125893590996902</v>
      </c>
      <c r="G65" s="17">
        <v>0.5</v>
      </c>
      <c r="H65" s="17" t="s">
        <v>187</v>
      </c>
      <c r="I65" s="17">
        <v>0.5</v>
      </c>
      <c r="J65" s="17">
        <v>0.5</v>
      </c>
      <c r="K65" s="18">
        <f t="shared" si="0"/>
        <v>0.5</v>
      </c>
      <c r="L65" s="16">
        <f t="shared" si="41"/>
        <v>0.5855784469096601</v>
      </c>
      <c r="M65" s="18" t="str">
        <f t="shared" si="1"/>
        <v>Over</v>
      </c>
      <c r="N65" s="17">
        <v>0.875</v>
      </c>
      <c r="O65" s="17">
        <v>0.5</v>
      </c>
      <c r="P65" s="18">
        <f t="shared" si="2"/>
        <v>3</v>
      </c>
      <c r="Q65" s="18">
        <f t="shared" si="3"/>
        <v>5</v>
      </c>
      <c r="R65" s="18">
        <f t="shared" si="4"/>
        <v>1</v>
      </c>
      <c r="S65" s="18">
        <f t="shared" si="5"/>
        <v>0</v>
      </c>
      <c r="T65" s="18">
        <f t="shared" si="6"/>
        <v>9</v>
      </c>
      <c r="U65" s="16"/>
      <c r="V65" s="17">
        <v>1.840504031600068</v>
      </c>
      <c r="W65" s="17">
        <v>2.2330151600224499</v>
      </c>
      <c r="X65" s="17">
        <v>1.5249911043481801</v>
      </c>
      <c r="Y65" s="17">
        <v>0.5</v>
      </c>
      <c r="Z65" s="17" t="s">
        <v>187</v>
      </c>
      <c r="AA65" s="17" t="s">
        <v>187</v>
      </c>
      <c r="AB65" s="17">
        <v>0.5</v>
      </c>
      <c r="AC65" s="18">
        <f t="shared" si="7"/>
        <v>0.5</v>
      </c>
      <c r="AD65" s="18">
        <f t="shared" si="42"/>
        <v>1.7330151600224499</v>
      </c>
      <c r="AE65" s="18" t="str">
        <f t="shared" si="8"/>
        <v>Over</v>
      </c>
      <c r="AF65" s="17">
        <v>1.5</v>
      </c>
      <c r="AG65" s="17">
        <v>0.75</v>
      </c>
      <c r="AH65" s="18">
        <f t="shared" si="9"/>
        <v>3</v>
      </c>
      <c r="AI65" s="18">
        <f t="shared" si="10"/>
        <v>5</v>
      </c>
      <c r="AJ65" s="18">
        <f t="shared" si="11"/>
        <v>1</v>
      </c>
      <c r="AK65" s="18">
        <f t="shared" si="12"/>
        <v>1</v>
      </c>
      <c r="AL65" s="18">
        <f t="shared" si="13"/>
        <v>10</v>
      </c>
      <c r="AM65" s="16"/>
      <c r="AN65">
        <v>6.7597543472619287E-2</v>
      </c>
      <c r="AO65">
        <v>0.48631797713889802</v>
      </c>
      <c r="AP65">
        <v>-1.0080932375236201E-2</v>
      </c>
      <c r="AQ65" t="s">
        <v>187</v>
      </c>
      <c r="AR65">
        <v>0.5</v>
      </c>
      <c r="AS65" t="s">
        <v>187</v>
      </c>
      <c r="AT65" t="s">
        <v>187</v>
      </c>
      <c r="AU65" s="16">
        <f t="shared" si="14"/>
        <v>0.5</v>
      </c>
      <c r="AV65" s="16">
        <f t="shared" si="43"/>
        <v>-0.5</v>
      </c>
      <c r="AW65" s="16" t="str">
        <f t="shared" si="15"/>
        <v>Under</v>
      </c>
      <c r="AX65">
        <v>0</v>
      </c>
      <c r="AY65">
        <v>0</v>
      </c>
      <c r="AZ65" s="16">
        <f t="shared" si="16"/>
        <v>3</v>
      </c>
      <c r="BA65" s="16">
        <f t="shared" si="17"/>
        <v>1</v>
      </c>
      <c r="BB65" s="16">
        <f t="shared" si="18"/>
        <v>0</v>
      </c>
      <c r="BC65" s="16">
        <f t="shared" si="19"/>
        <v>0</v>
      </c>
      <c r="BD65" s="16">
        <f t="shared" si="20"/>
        <v>4</v>
      </c>
      <c r="BE65" s="16"/>
      <c r="BF65">
        <v>0.45878415577375681</v>
      </c>
      <c r="BG65">
        <v>0.80980066445182697</v>
      </c>
      <c r="BH65">
        <v>0.12722596999999999</v>
      </c>
      <c r="BI65" t="s">
        <v>187</v>
      </c>
      <c r="BJ65">
        <v>0.5</v>
      </c>
      <c r="BK65" t="s">
        <v>187</v>
      </c>
      <c r="BL65" t="s">
        <v>187</v>
      </c>
      <c r="BM65" s="16">
        <f t="shared" si="21"/>
        <v>0.5</v>
      </c>
      <c r="BN65" s="16">
        <f t="shared" si="44"/>
        <v>0.30980066445182697</v>
      </c>
      <c r="BO65" s="16" t="str">
        <f t="shared" si="22"/>
        <v>Over</v>
      </c>
      <c r="BP65">
        <v>0.375</v>
      </c>
      <c r="BQ65">
        <v>0.25</v>
      </c>
      <c r="BR65" s="16">
        <f t="shared" si="23"/>
        <v>1</v>
      </c>
      <c r="BS65" s="16">
        <f t="shared" si="24"/>
        <v>4</v>
      </c>
      <c r="BT65" s="16">
        <f t="shared" si="25"/>
        <v>0</v>
      </c>
      <c r="BU65" s="16">
        <f t="shared" si="26"/>
        <v>0</v>
      </c>
      <c r="BV65" s="16">
        <f t="shared" si="27"/>
        <v>5</v>
      </c>
      <c r="BW65" s="16"/>
      <c r="BX65">
        <v>0.25339077338472699</v>
      </c>
      <c r="BY65">
        <v>0.86192327192834195</v>
      </c>
      <c r="BZ65">
        <v>2.6189243000000001E-2</v>
      </c>
      <c r="CA65" t="s">
        <v>187</v>
      </c>
      <c r="CB65">
        <v>0.5</v>
      </c>
      <c r="CC65" t="s">
        <v>187</v>
      </c>
      <c r="CD65" t="s">
        <v>187</v>
      </c>
      <c r="CE65" s="16">
        <f t="shared" si="28"/>
        <v>0.5</v>
      </c>
      <c r="CF65" s="16">
        <f t="shared" si="45"/>
        <v>-0.5</v>
      </c>
      <c r="CG65" s="16" t="str">
        <f t="shared" si="29"/>
        <v>Under</v>
      </c>
      <c r="CH65">
        <v>0</v>
      </c>
      <c r="CI65">
        <v>0</v>
      </c>
      <c r="CJ65" s="16"/>
      <c r="CK65" s="16">
        <f t="shared" si="30"/>
        <v>1</v>
      </c>
      <c r="CL65" s="16">
        <f t="shared" si="31"/>
        <v>1</v>
      </c>
      <c r="CM65" s="16">
        <f t="shared" si="32"/>
        <v>1</v>
      </c>
      <c r="CN65" s="16">
        <f t="shared" si="33"/>
        <v>3</v>
      </c>
      <c r="CO65" s="16"/>
      <c r="CP65">
        <v>2.112532028028308</v>
      </c>
      <c r="CQ65">
        <v>2.3504256134101902</v>
      </c>
      <c r="CR65">
        <v>2</v>
      </c>
      <c r="CS65">
        <v>1.5</v>
      </c>
      <c r="CT65" t="s">
        <v>187</v>
      </c>
      <c r="CU65">
        <v>1.5</v>
      </c>
      <c r="CV65">
        <v>1.5</v>
      </c>
      <c r="CW65" s="16">
        <f t="shared" si="34"/>
        <v>1.5</v>
      </c>
      <c r="CX65" s="16">
        <f t="shared" si="46"/>
        <v>0.85042561341019018</v>
      </c>
      <c r="CY65" s="16" t="str">
        <f t="shared" si="35"/>
        <v>Over</v>
      </c>
      <c r="CZ65">
        <v>2.25</v>
      </c>
      <c r="DA65">
        <v>0.625</v>
      </c>
      <c r="DB65" s="16">
        <f t="shared" si="36"/>
        <v>3</v>
      </c>
      <c r="DC65" s="16">
        <f t="shared" si="37"/>
        <v>2</v>
      </c>
      <c r="DD65" s="16">
        <f t="shared" si="38"/>
        <v>1</v>
      </c>
      <c r="DE65" s="16">
        <f t="shared" si="39"/>
        <v>1</v>
      </c>
      <c r="DF65" s="16">
        <f t="shared" si="40"/>
        <v>7</v>
      </c>
      <c r="DG65" s="16"/>
    </row>
    <row r="66" spans="1:111" x14ac:dyDescent="0.3">
      <c r="A66" t="s">
        <v>255</v>
      </c>
      <c r="B66" t="s">
        <v>49</v>
      </c>
      <c r="C66" t="s">
        <v>59</v>
      </c>
      <c r="D66">
        <v>0.55145420078788021</v>
      </c>
      <c r="E66">
        <v>1.0891297</v>
      </c>
      <c r="F66">
        <v>0.42</v>
      </c>
      <c r="G66">
        <v>0.5</v>
      </c>
      <c r="H66" t="s">
        <v>187</v>
      </c>
      <c r="I66">
        <v>0.5</v>
      </c>
      <c r="J66" t="s">
        <v>187</v>
      </c>
      <c r="K66" s="16">
        <f t="shared" ref="K66:K129" si="49">IF(D66&gt;MIN(G66:J66),MIN(G66:J66),MAX(G66:J66))</f>
        <v>0.5</v>
      </c>
      <c r="L66" s="16">
        <f t="shared" si="41"/>
        <v>0.58912969999999998</v>
      </c>
      <c r="M66" s="16" t="str">
        <f t="shared" ref="M66:M129" si="50">IF(L66 &lt; 0, "Under", "Over")</f>
        <v>Over</v>
      </c>
      <c r="N66">
        <v>0.5</v>
      </c>
      <c r="O66">
        <v>0.4</v>
      </c>
      <c r="P66" s="16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6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6">
        <f t="shared" ref="R66:R129" si="53">IF(AND(M66="Over", N66&gt;K66), 1, IF(AND(M66="Under", N66&lt;=K66), 1, 0))</f>
        <v>0</v>
      </c>
      <c r="S66" s="16">
        <f t="shared" ref="S66:S129" si="54">IF(AND(M66="Over", O66&gt;0.5), 1, IF(AND(M66="Under", O66&lt;=0.5), 1, 0))</f>
        <v>0</v>
      </c>
      <c r="T66" s="16">
        <f t="shared" ref="T66:T129" si="55">SUM(P66:S66)</f>
        <v>7</v>
      </c>
      <c r="U66" s="16"/>
      <c r="V66" s="17">
        <v>0.97060200539673624</v>
      </c>
      <c r="W66" s="17">
        <v>1.0020165049546601</v>
      </c>
      <c r="X66" s="17">
        <v>0.91198551791664495</v>
      </c>
      <c r="Y66" s="17">
        <v>0.5</v>
      </c>
      <c r="Z66" s="17" t="s">
        <v>187</v>
      </c>
      <c r="AA66" s="17" t="s">
        <v>187</v>
      </c>
      <c r="AB66" s="17">
        <v>0.2</v>
      </c>
      <c r="AC66" s="18">
        <f t="shared" ref="AC66:AC129" si="56">Y66</f>
        <v>0.5</v>
      </c>
      <c r="AD66" s="18">
        <f t="shared" si="42"/>
        <v>0.5020165049546601</v>
      </c>
      <c r="AE66" s="18" t="str">
        <f t="shared" ref="AE66:AE129" si="57">IF(AD66 &lt; 0, "Under", "Over")</f>
        <v>Over</v>
      </c>
      <c r="AF66" s="17">
        <v>0.9</v>
      </c>
      <c r="AG66" s="17">
        <v>0.6</v>
      </c>
      <c r="AH66" s="18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8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8">
        <f t="shared" ref="AJ66:AJ129" si="60">IF(AND(AE66="Over", AF66&gt;AC66), 1, IF(AND(AE66="Under", AF66&lt;=AC66), 1, 0))</f>
        <v>1</v>
      </c>
      <c r="AK66" s="18">
        <f t="shared" ref="AK66:AK129" si="61">IF(AND(AE66="Over", AG66&gt;0.5), 1, IF(AND(AE66="Under", AG66&lt;=0.5), 1, 0))</f>
        <v>1</v>
      </c>
      <c r="AL66" s="18">
        <f t="shared" ref="AL66:AL129" si="62">SUM(AH66:AK66)</f>
        <v>9</v>
      </c>
      <c r="AM66" s="16"/>
      <c r="AN66">
        <v>4.4329582745674979E-2</v>
      </c>
      <c r="AO66">
        <v>0.111992981489741</v>
      </c>
      <c r="AP66">
        <v>-6.9631715187061196E-5</v>
      </c>
      <c r="AQ66" t="s">
        <v>187</v>
      </c>
      <c r="AR66">
        <v>0.5</v>
      </c>
      <c r="AS66" t="s">
        <v>187</v>
      </c>
      <c r="AT66" t="s">
        <v>187</v>
      </c>
      <c r="AU66" s="16">
        <f t="shared" ref="AU66:AU129" si="63">AR66</f>
        <v>0.5</v>
      </c>
      <c r="AV66" s="16">
        <f t="shared" si="43"/>
        <v>-0.455670417254325</v>
      </c>
      <c r="AW66" s="16" t="str">
        <f t="shared" ref="AW66:AW129" si="64">IF(AV66 &lt; 0, "Under", "Over")</f>
        <v>Under</v>
      </c>
      <c r="AX66">
        <v>0.1</v>
      </c>
      <c r="AY66">
        <v>0.1</v>
      </c>
      <c r="AZ66" s="16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6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6">
        <f t="shared" ref="BB66:BB129" si="67">IF(AND(AW66="Over", AX66&gt;AU66), 1, IF(AND(AW66="Under", AX66&lt;=AU66), 0, 0))</f>
        <v>0</v>
      </c>
      <c r="BC66" s="16">
        <f t="shared" ref="BC66:BC129" si="68">IF(AND(AW66="Over", AY66&gt;=0.5), 1, IF(AND(AW66="Under", AY66&lt;0.5), 0, 0))</f>
        <v>0</v>
      </c>
      <c r="BD66" s="16">
        <f t="shared" ref="BD66:BD129" si="69">SUM(AZ66:BC66)</f>
        <v>4</v>
      </c>
      <c r="BE66" s="16"/>
      <c r="BF66">
        <v>0.58504379723516409</v>
      </c>
      <c r="BG66">
        <v>1.26233236995112</v>
      </c>
      <c r="BH66">
        <v>0.29652077316429598</v>
      </c>
      <c r="BI66" t="s">
        <v>187</v>
      </c>
      <c r="BJ66">
        <v>0.5</v>
      </c>
      <c r="BK66" t="s">
        <v>187</v>
      </c>
      <c r="BL66" t="s">
        <v>187</v>
      </c>
      <c r="BM66" s="16">
        <f t="shared" ref="BM66:BM129" si="70">BJ66</f>
        <v>0.5</v>
      </c>
      <c r="BN66" s="16">
        <f t="shared" si="44"/>
        <v>0.76233236995111997</v>
      </c>
      <c r="BO66" s="16" t="str">
        <f t="shared" ref="BO66:BO129" si="71">IF(BN66 &lt; 0, "Under", "Over")</f>
        <v>Over</v>
      </c>
      <c r="BP66">
        <v>0.7</v>
      </c>
      <c r="BQ66">
        <v>0.6</v>
      </c>
      <c r="BR66" s="16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6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6">
        <f t="shared" ref="BT66:BT129" si="74">IF(AND(BO66="Over", BP66&gt;BM66), 1, IF(AND(BO66="Under", BP66&lt;=BM66), 1, 0))</f>
        <v>1</v>
      </c>
      <c r="BU66" s="16">
        <f t="shared" ref="BU66:BU129" si="75">IF(AND(BO66="Over", BQ66&gt;0.5), 1, IF(AND(BO66="Under", BQ66&lt;=0.5), 1, 0))</f>
        <v>1</v>
      </c>
      <c r="BV66" s="16">
        <f t="shared" ref="BV66:BV129" si="76">SUM(BR66:BU66)</f>
        <v>9</v>
      </c>
      <c r="BW66" s="16"/>
      <c r="BX66">
        <v>0.16907474275504039</v>
      </c>
      <c r="BY66">
        <v>0.79899581589958102</v>
      </c>
      <c r="BZ66">
        <v>4.7032010000000002E-4</v>
      </c>
      <c r="CA66" t="s">
        <v>187</v>
      </c>
      <c r="CB66">
        <v>0.5</v>
      </c>
      <c r="CC66" t="s">
        <v>187</v>
      </c>
      <c r="CD66" t="s">
        <v>187</v>
      </c>
      <c r="CE66" s="16">
        <f t="shared" ref="CE66:CE129" si="77">CB66</f>
        <v>0.5</v>
      </c>
      <c r="CF66" s="16">
        <f t="shared" si="45"/>
        <v>-0.33092525724495958</v>
      </c>
      <c r="CG66" s="16" t="str">
        <f t="shared" ref="CG66:CG129" si="78">IF(CF66 &lt; 0, "Under", "Over")</f>
        <v>Under</v>
      </c>
      <c r="CH66">
        <v>0.2</v>
      </c>
      <c r="CI66">
        <v>0.2</v>
      </c>
      <c r="CJ66" s="16"/>
      <c r="CK66" s="16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6">
        <f t="shared" ref="CL66:CL129" si="80">IF(AND(CG66="Over", CH66&gt;CE66), 1, IF(AND(CG66="Under", CH66&lt;=CE66), 1, 0))</f>
        <v>1</v>
      </c>
      <c r="CM66" s="16">
        <f t="shared" ref="CM66:CM129" si="81">IF(AND(CG66="Over", CI66&gt;0.5), 1, IF(AND(CG66="Under", CI66&lt;=0.5), 1, 0))</f>
        <v>1</v>
      </c>
      <c r="CN66" s="16">
        <f t="shared" ref="CN66:CN129" si="82">SUM(CJ66:CM66)</f>
        <v>3</v>
      </c>
      <c r="CO66" s="16"/>
      <c r="CP66">
        <v>1.214622502505897</v>
      </c>
      <c r="CQ66">
        <v>1.5750871056911599</v>
      </c>
      <c r="CR66">
        <v>1</v>
      </c>
      <c r="CS66">
        <v>1.5</v>
      </c>
      <c r="CT66" t="s">
        <v>187</v>
      </c>
      <c r="CU66">
        <v>1.5</v>
      </c>
      <c r="CV66" t="s">
        <v>187</v>
      </c>
      <c r="CW66" s="16">
        <f t="shared" ref="CW66:CW129" si="83">IF(CP66&gt;MIN(CS66:CV66),MIN(CS66:CV66),MAX(CS66:CV66))</f>
        <v>1.5</v>
      </c>
      <c r="CX66" s="16">
        <f t="shared" si="46"/>
        <v>-0.28537749749410302</v>
      </c>
      <c r="CY66" s="16" t="str">
        <f t="shared" ref="CY66:CY129" si="84">IF(CX66 &lt; 0, "Under", "Over")</f>
        <v>Under</v>
      </c>
      <c r="CZ66">
        <v>1.4</v>
      </c>
      <c r="DA66">
        <v>0.3</v>
      </c>
      <c r="DB66" s="16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6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6">
        <f t="shared" ref="DD66:DD129" si="87">IF(AND(CY66="Over", CZ66&gt;CW66), 1, IF(AND(CY66="Under", CZ66&lt;=CW66), 1, 0))</f>
        <v>1</v>
      </c>
      <c r="DE66" s="16">
        <f t="shared" ref="DE66:DE129" si="88">IF(AND(CY66="Over", DA66&gt;0.5), 1, IF(AND(CY66="Under", DA66&lt;=0.5), 1, 0))</f>
        <v>1</v>
      </c>
      <c r="DF66" s="16">
        <f t="shared" ref="DF66:DF129" si="89">SUM(DB66:DE66)</f>
        <v>5</v>
      </c>
      <c r="DG66" s="16"/>
    </row>
    <row r="67" spans="1:111" x14ac:dyDescent="0.3">
      <c r="A67" t="s">
        <v>256</v>
      </c>
      <c r="B67" t="s">
        <v>49</v>
      </c>
      <c r="C67" t="s">
        <v>59</v>
      </c>
      <c r="D67" s="17">
        <v>0.2443843393291214</v>
      </c>
      <c r="E67" s="17">
        <v>0.36614173228346403</v>
      </c>
      <c r="F67" s="17">
        <v>7.6693769694313393E-2</v>
      </c>
      <c r="G67" s="17">
        <v>0.5</v>
      </c>
      <c r="H67" s="17">
        <v>0.5</v>
      </c>
      <c r="I67" s="17">
        <v>0.5</v>
      </c>
      <c r="J67" s="17">
        <v>0.5</v>
      </c>
      <c r="K67" s="18">
        <f t="shared" si="49"/>
        <v>0.5</v>
      </c>
      <c r="L67" s="16">
        <f t="shared" ref="L67:L130" si="90">IF(ABS(D67 - K67) &gt; MAX(ABS(E67 - K67), ABS(N67 - K67)), D67 - K67, IF(ABS(E67 - K67) &gt; ABS(N67 - K67), E67 - K67, N67 - K67))</f>
        <v>-0.2556156606708786</v>
      </c>
      <c r="M67" s="18" t="str">
        <f t="shared" si="50"/>
        <v>Under</v>
      </c>
      <c r="N67" s="17">
        <v>0.4</v>
      </c>
      <c r="O67" s="17">
        <v>0.4</v>
      </c>
      <c r="P67" s="18">
        <f t="shared" si="51"/>
        <v>3</v>
      </c>
      <c r="Q67" s="18">
        <f t="shared" si="52"/>
        <v>4</v>
      </c>
      <c r="R67" s="18">
        <f t="shared" si="53"/>
        <v>1</v>
      </c>
      <c r="S67" s="18">
        <f t="shared" si="54"/>
        <v>1</v>
      </c>
      <c r="T67" s="18">
        <f t="shared" si="55"/>
        <v>9</v>
      </c>
      <c r="U67" s="16"/>
      <c r="V67" s="17">
        <v>0.91231964296966894</v>
      </c>
      <c r="W67" s="17">
        <v>1.0000230627781901</v>
      </c>
      <c r="X67" s="17">
        <v>0.79051730299008405</v>
      </c>
      <c r="Y67" s="17">
        <v>0.5</v>
      </c>
      <c r="Z67" s="17">
        <v>-120</v>
      </c>
      <c r="AA67" s="17">
        <v>650</v>
      </c>
      <c r="AB67" s="17">
        <v>0.2</v>
      </c>
      <c r="AC67" s="18">
        <f t="shared" si="56"/>
        <v>0.5</v>
      </c>
      <c r="AD67" s="18">
        <f t="shared" ref="AD67:AD130" si="91">IF(ABS(V67 - AC67) &gt; MAX(ABS(W67 - AC67), ABS(AF67 - AC67)), V67 - AC67, IF(ABS(W67 - AC67) &gt; ABS(AF67 - AC67), W67 - AC67, AF67 - AC67))</f>
        <v>0.50002306277819009</v>
      </c>
      <c r="AE67" s="18" t="str">
        <f t="shared" si="57"/>
        <v>Over</v>
      </c>
      <c r="AF67" s="17">
        <v>0.8</v>
      </c>
      <c r="AG67" s="17">
        <v>0.6</v>
      </c>
      <c r="AH67" s="18">
        <f t="shared" si="58"/>
        <v>3</v>
      </c>
      <c r="AI67" s="18">
        <f t="shared" si="59"/>
        <v>4</v>
      </c>
      <c r="AJ67" s="18">
        <f t="shared" si="60"/>
        <v>1</v>
      </c>
      <c r="AK67" s="18">
        <f t="shared" si="61"/>
        <v>1</v>
      </c>
      <c r="AL67" s="18">
        <f t="shared" si="62"/>
        <v>9</v>
      </c>
      <c r="AM67" s="16"/>
      <c r="AN67">
        <v>1.9001087877953951E-5</v>
      </c>
      <c r="AO67">
        <v>1.35951661631419E-2</v>
      </c>
      <c r="AP67">
        <v>-9.4826970099231994E-3</v>
      </c>
      <c r="AQ67" t="s">
        <v>187</v>
      </c>
      <c r="AR67">
        <v>0.5</v>
      </c>
      <c r="AS67">
        <v>1700</v>
      </c>
      <c r="AT67" t="s">
        <v>187</v>
      </c>
      <c r="AU67" s="16">
        <f t="shared" si="63"/>
        <v>0.5</v>
      </c>
      <c r="AV67" s="16">
        <f t="shared" ref="AV67:AV130" si="92">IF(ABS(AN67 - AU67) &gt; MAX(ABS(AO67 - AU67), ABS(AX67 - AU67)), AN67 - AU67, IF(ABS(AO67 - AU67) &gt; ABS(AX67 - AU67), AO67 - AU67, AX67 - AU67))</f>
        <v>-0.5</v>
      </c>
      <c r="AW67" s="16" t="str">
        <f t="shared" si="64"/>
        <v>Under</v>
      </c>
      <c r="AX67">
        <v>0</v>
      </c>
      <c r="AY67">
        <v>0</v>
      </c>
      <c r="AZ67" s="16">
        <f t="shared" si="65"/>
        <v>3</v>
      </c>
      <c r="BA67" s="16">
        <f t="shared" si="66"/>
        <v>1</v>
      </c>
      <c r="BB67" s="16">
        <f t="shared" si="67"/>
        <v>0</v>
      </c>
      <c r="BC67" s="16">
        <f t="shared" si="68"/>
        <v>0</v>
      </c>
      <c r="BD67" s="16">
        <f t="shared" si="69"/>
        <v>4</v>
      </c>
      <c r="BE67" s="16"/>
      <c r="BF67">
        <v>0.30090325744454199</v>
      </c>
      <c r="BG67">
        <v>0.65933044017358899</v>
      </c>
      <c r="BH67">
        <v>0.188404547797835</v>
      </c>
      <c r="BI67" t="s">
        <v>187</v>
      </c>
      <c r="BJ67">
        <v>0.5</v>
      </c>
      <c r="BK67" t="s">
        <v>187</v>
      </c>
      <c r="BL67" t="s">
        <v>187</v>
      </c>
      <c r="BM67" s="16">
        <f t="shared" si="70"/>
        <v>0.5</v>
      </c>
      <c r="BN67" s="16">
        <f t="shared" ref="BN67:BN130" si="93">IF(ABS(BF67 - BM67) &gt; MAX(ABS(BG67 - BM67), ABS(BP67 - BM67)), BF67 - BM67, IF(ABS(BG67 - BM67) &gt; ABS(BP67 - BM67), BG67 - BM67, BP67 - BM67))</f>
        <v>-0.4</v>
      </c>
      <c r="BO67" s="16" t="str">
        <f t="shared" si="71"/>
        <v>Under</v>
      </c>
      <c r="BP67">
        <v>0.1</v>
      </c>
      <c r="BQ67">
        <v>0.1</v>
      </c>
      <c r="BR67" s="16">
        <f t="shared" si="72"/>
        <v>2</v>
      </c>
      <c r="BS67" s="16">
        <f t="shared" si="73"/>
        <v>1</v>
      </c>
      <c r="BT67" s="16">
        <f t="shared" si="74"/>
        <v>1</v>
      </c>
      <c r="BU67" s="16">
        <f t="shared" si="75"/>
        <v>1</v>
      </c>
      <c r="BV67" s="16">
        <f t="shared" si="76"/>
        <v>5</v>
      </c>
      <c r="BW67" s="16"/>
      <c r="BX67">
        <v>0.18510622026064641</v>
      </c>
      <c r="BY67">
        <v>0.83010903974674599</v>
      </c>
      <c r="BZ67">
        <v>6.7623090000000002E-3</v>
      </c>
      <c r="CA67" t="s">
        <v>187</v>
      </c>
      <c r="CB67">
        <v>0.5</v>
      </c>
      <c r="CC67" t="s">
        <v>187</v>
      </c>
      <c r="CD67" t="s">
        <v>187</v>
      </c>
      <c r="CE67" s="16">
        <f t="shared" si="77"/>
        <v>0.5</v>
      </c>
      <c r="CF67" s="16">
        <f t="shared" ref="CF67:CF130" si="94">IF(ABS(BX67 - CE67) &gt; MAX(ABS(BY67 - CE67), ABS(CH67 - CE67)), BX67 - CE67, IF(ABS(BY67 - CE67) &gt; ABS(CH67 - CE67), BY67 - CE67, CH67 - CE67))</f>
        <v>-0.4</v>
      </c>
      <c r="CG67" s="16" t="str">
        <f t="shared" si="78"/>
        <v>Under</v>
      </c>
      <c r="CH67">
        <v>0.1</v>
      </c>
      <c r="CI67">
        <v>0.1</v>
      </c>
      <c r="CJ67" s="16"/>
      <c r="CK67" s="16">
        <f t="shared" si="79"/>
        <v>1</v>
      </c>
      <c r="CL67" s="16">
        <f t="shared" si="80"/>
        <v>1</v>
      </c>
      <c r="CM67" s="16">
        <f t="shared" si="81"/>
        <v>1</v>
      </c>
      <c r="CN67" s="16">
        <f t="shared" si="82"/>
        <v>3</v>
      </c>
      <c r="CO67" s="16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187</v>
      </c>
      <c r="CU67">
        <v>1.5</v>
      </c>
      <c r="CV67">
        <v>1.5</v>
      </c>
      <c r="CW67" s="16">
        <f t="shared" si="83"/>
        <v>1.5</v>
      </c>
      <c r="CX67" s="16">
        <f t="shared" ref="CX67:CX130" si="95">IF(ABS(CP67 - CW67) &gt; MAX(ABS(CQ67 - CW67), ABS(CZ67 - CW67)), CP67 - CW67, IF(ABS(CQ67 - CW67) &gt; ABS(CZ67 - CW67), CQ67 - CW67, CZ67 - CW67))</f>
        <v>-0.7</v>
      </c>
      <c r="CY67" s="16" t="str">
        <f t="shared" si="84"/>
        <v>Under</v>
      </c>
      <c r="CZ67">
        <v>0.8</v>
      </c>
      <c r="DA67">
        <v>0.2</v>
      </c>
      <c r="DB67" s="16">
        <f t="shared" si="85"/>
        <v>3</v>
      </c>
      <c r="DC67" s="16">
        <f t="shared" si="86"/>
        <v>1</v>
      </c>
      <c r="DD67" s="16">
        <f t="shared" si="87"/>
        <v>1</v>
      </c>
      <c r="DE67" s="16">
        <f t="shared" si="88"/>
        <v>1</v>
      </c>
      <c r="DF67" s="16">
        <f t="shared" si="89"/>
        <v>6</v>
      </c>
      <c r="DG67" s="16"/>
    </row>
    <row r="68" spans="1:111" x14ac:dyDescent="0.3">
      <c r="A68" t="s">
        <v>257</v>
      </c>
      <c r="B68" t="s">
        <v>43</v>
      </c>
      <c r="C68" t="s">
        <v>258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187</v>
      </c>
      <c r="I68">
        <v>0.5</v>
      </c>
      <c r="J68">
        <v>0.5</v>
      </c>
      <c r="K68" s="16">
        <f t="shared" si="49"/>
        <v>0.5</v>
      </c>
      <c r="L68" s="16">
        <f t="shared" si="90"/>
        <v>0.19999999999999996</v>
      </c>
      <c r="M68" s="16" t="str">
        <f t="shared" si="50"/>
        <v>Over</v>
      </c>
      <c r="N68">
        <v>0.7</v>
      </c>
      <c r="O68">
        <v>0.6</v>
      </c>
      <c r="P68" s="16">
        <f t="shared" si="51"/>
        <v>2</v>
      </c>
      <c r="Q68" s="16">
        <f t="shared" si="52"/>
        <v>3</v>
      </c>
      <c r="R68" s="16">
        <f t="shared" si="53"/>
        <v>1</v>
      </c>
      <c r="S68" s="16">
        <f t="shared" si="54"/>
        <v>1</v>
      </c>
      <c r="T68" s="16">
        <f t="shared" si="55"/>
        <v>7</v>
      </c>
      <c r="U68" s="16"/>
      <c r="V68" s="17">
        <v>1.1070914240305789</v>
      </c>
      <c r="W68" s="17">
        <v>1.2676547636475799</v>
      </c>
      <c r="X68" s="17">
        <v>0.99998849999999995</v>
      </c>
      <c r="Y68" s="17">
        <v>0.5</v>
      </c>
      <c r="Z68" s="17">
        <v>-200</v>
      </c>
      <c r="AA68" s="17">
        <v>270</v>
      </c>
      <c r="AB68" s="17">
        <v>0.4</v>
      </c>
      <c r="AC68" s="18">
        <f t="shared" si="56"/>
        <v>0.5</v>
      </c>
      <c r="AD68" s="18">
        <f t="shared" si="91"/>
        <v>0.8</v>
      </c>
      <c r="AE68" s="18" t="str">
        <f t="shared" si="57"/>
        <v>Over</v>
      </c>
      <c r="AF68" s="17">
        <v>1.3</v>
      </c>
      <c r="AG68" s="17">
        <v>0.9</v>
      </c>
      <c r="AH68" s="18">
        <f t="shared" si="58"/>
        <v>3</v>
      </c>
      <c r="AI68" s="18">
        <f t="shared" si="59"/>
        <v>5</v>
      </c>
      <c r="AJ68" s="18">
        <f t="shared" si="60"/>
        <v>1</v>
      </c>
      <c r="AK68" s="18">
        <f t="shared" si="61"/>
        <v>1</v>
      </c>
      <c r="AL68" s="18">
        <f t="shared" si="62"/>
        <v>10</v>
      </c>
      <c r="AM68" s="16"/>
      <c r="AN68">
        <v>6.6398191841531062E-2</v>
      </c>
      <c r="AO68">
        <v>0.18204744132496301</v>
      </c>
      <c r="AP68">
        <v>-1.5327198859687099E-3</v>
      </c>
      <c r="AQ68" t="s">
        <v>187</v>
      </c>
      <c r="AR68">
        <v>0.5</v>
      </c>
      <c r="AS68">
        <v>1060</v>
      </c>
      <c r="AT68" t="s">
        <v>187</v>
      </c>
      <c r="AU68" s="16">
        <f t="shared" si="63"/>
        <v>0.5</v>
      </c>
      <c r="AV68" s="16">
        <f t="shared" si="92"/>
        <v>-0.43360180815846894</v>
      </c>
      <c r="AW68" s="16" t="str">
        <f t="shared" si="64"/>
        <v>Under</v>
      </c>
      <c r="AX68">
        <v>0.2</v>
      </c>
      <c r="AY68">
        <v>0.2</v>
      </c>
      <c r="AZ68" s="16">
        <f t="shared" si="65"/>
        <v>3</v>
      </c>
      <c r="BA68" s="16">
        <f t="shared" si="66"/>
        <v>1</v>
      </c>
      <c r="BB68" s="16">
        <f t="shared" si="67"/>
        <v>0</v>
      </c>
      <c r="BC68" s="16">
        <f t="shared" si="68"/>
        <v>0</v>
      </c>
      <c r="BD68" s="16">
        <f t="shared" si="69"/>
        <v>4</v>
      </c>
      <c r="BE68" s="16"/>
      <c r="BF68" s="17">
        <v>0.71307198620319212</v>
      </c>
      <c r="BG68" s="17">
        <v>1.2702385709419901</v>
      </c>
      <c r="BH68" s="17">
        <v>0.46147813999999998</v>
      </c>
      <c r="BI68" s="17" t="s">
        <v>187</v>
      </c>
      <c r="BJ68" s="17">
        <v>0.5</v>
      </c>
      <c r="BK68" s="17">
        <v>230</v>
      </c>
      <c r="BL68" s="17" t="s">
        <v>187</v>
      </c>
      <c r="BM68" s="18">
        <f t="shared" si="70"/>
        <v>0.5</v>
      </c>
      <c r="BN68" s="16">
        <f t="shared" si="93"/>
        <v>0.77023857094199011</v>
      </c>
      <c r="BO68" s="18" t="str">
        <f t="shared" si="71"/>
        <v>Over</v>
      </c>
      <c r="BP68" s="17">
        <v>0.9</v>
      </c>
      <c r="BQ68" s="17">
        <v>0.6</v>
      </c>
      <c r="BR68" s="18">
        <f t="shared" si="72"/>
        <v>2</v>
      </c>
      <c r="BS68" s="18">
        <f t="shared" si="73"/>
        <v>5</v>
      </c>
      <c r="BT68" s="18">
        <f t="shared" si="74"/>
        <v>1</v>
      </c>
      <c r="BU68" s="18">
        <f t="shared" si="75"/>
        <v>1</v>
      </c>
      <c r="BV68" s="18">
        <f t="shared" si="76"/>
        <v>9</v>
      </c>
      <c r="BW68" s="16"/>
      <c r="BX68">
        <v>0.17128999087749219</v>
      </c>
      <c r="BY68">
        <v>0.83069568084404799</v>
      </c>
      <c r="BZ68">
        <v>1.283576E-3</v>
      </c>
      <c r="CA68" t="s">
        <v>187</v>
      </c>
      <c r="CB68">
        <v>0.5</v>
      </c>
      <c r="CC68" t="s">
        <v>187</v>
      </c>
      <c r="CD68" t="s">
        <v>187</v>
      </c>
      <c r="CE68" s="16">
        <f t="shared" si="77"/>
        <v>0.5</v>
      </c>
      <c r="CF68" s="16">
        <f t="shared" si="94"/>
        <v>-0.5</v>
      </c>
      <c r="CG68" s="16" t="str">
        <f t="shared" si="78"/>
        <v>Under</v>
      </c>
      <c r="CH68">
        <v>0</v>
      </c>
      <c r="CI68">
        <v>0</v>
      </c>
      <c r="CJ68" s="16"/>
      <c r="CK68" s="16">
        <f t="shared" si="79"/>
        <v>1</v>
      </c>
      <c r="CL68" s="16">
        <f t="shared" si="80"/>
        <v>1</v>
      </c>
      <c r="CM68" s="16">
        <f t="shared" si="81"/>
        <v>1</v>
      </c>
      <c r="CN68" s="16">
        <f t="shared" si="82"/>
        <v>3</v>
      </c>
      <c r="CO68" s="16"/>
      <c r="CP68" s="17">
        <v>2.5258801719176498</v>
      </c>
      <c r="CQ68" s="17">
        <v>2.99</v>
      </c>
      <c r="CR68" s="17">
        <v>2.0001707</v>
      </c>
      <c r="CS68" s="17">
        <v>1.5</v>
      </c>
      <c r="CT68" s="17" t="s">
        <v>187</v>
      </c>
      <c r="CU68" s="17">
        <v>1.5</v>
      </c>
      <c r="CV68" s="17">
        <v>1.5</v>
      </c>
      <c r="CW68" s="18">
        <f t="shared" si="83"/>
        <v>1.5</v>
      </c>
      <c r="CX68" s="16">
        <f t="shared" si="95"/>
        <v>1.4900000000000002</v>
      </c>
      <c r="CY68" s="18" t="str">
        <f t="shared" si="84"/>
        <v>Over</v>
      </c>
      <c r="CZ68" s="17">
        <v>2.4</v>
      </c>
      <c r="DA68" s="17">
        <v>0.6</v>
      </c>
      <c r="DB68" s="18">
        <f t="shared" si="85"/>
        <v>3</v>
      </c>
      <c r="DC68" s="18">
        <f t="shared" si="86"/>
        <v>3</v>
      </c>
      <c r="DD68" s="18">
        <f t="shared" si="87"/>
        <v>1</v>
      </c>
      <c r="DE68" s="18">
        <f t="shared" si="88"/>
        <v>1</v>
      </c>
      <c r="DF68" s="18">
        <f t="shared" si="89"/>
        <v>8</v>
      </c>
      <c r="DG68" s="16"/>
    </row>
    <row r="69" spans="1:111" x14ac:dyDescent="0.3">
      <c r="A69" t="s">
        <v>259</v>
      </c>
      <c r="B69" t="s">
        <v>43</v>
      </c>
      <c r="C69" t="s">
        <v>258</v>
      </c>
      <c r="D69" s="17">
        <v>0.29047300214753641</v>
      </c>
      <c r="E69" s="17">
        <v>0.36614173228346403</v>
      </c>
      <c r="F69" s="17">
        <v>0.19812253081443901</v>
      </c>
      <c r="G69" s="17">
        <v>0.5</v>
      </c>
      <c r="H69" s="17" t="s">
        <v>187</v>
      </c>
      <c r="I69" s="17">
        <v>0.5</v>
      </c>
      <c r="J69" s="17">
        <v>0.5</v>
      </c>
      <c r="K69" s="18">
        <f t="shared" si="49"/>
        <v>0.5</v>
      </c>
      <c r="L69" s="16">
        <f t="shared" si="90"/>
        <v>-0.20952699785246359</v>
      </c>
      <c r="M69" s="18" t="str">
        <f t="shared" si="50"/>
        <v>Under</v>
      </c>
      <c r="N69" s="17">
        <v>0.4</v>
      </c>
      <c r="O69" s="17">
        <v>0.3</v>
      </c>
      <c r="P69" s="18">
        <f t="shared" si="51"/>
        <v>3</v>
      </c>
      <c r="Q69" s="18">
        <f t="shared" si="52"/>
        <v>3</v>
      </c>
      <c r="R69" s="18">
        <f t="shared" si="53"/>
        <v>1</v>
      </c>
      <c r="S69" s="18">
        <f t="shared" si="54"/>
        <v>1</v>
      </c>
      <c r="T69" s="18">
        <f t="shared" si="55"/>
        <v>8</v>
      </c>
      <c r="U69" s="16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6">
        <f t="shared" si="56"/>
        <v>0.5</v>
      </c>
      <c r="AD69" s="18">
        <f t="shared" si="91"/>
        <v>0.5</v>
      </c>
      <c r="AE69" s="16" t="str">
        <f t="shared" si="57"/>
        <v>Over</v>
      </c>
      <c r="AF69">
        <v>0.6</v>
      </c>
      <c r="AG69">
        <v>0.3</v>
      </c>
      <c r="AH69" s="16">
        <f t="shared" si="58"/>
        <v>3</v>
      </c>
      <c r="AI69" s="16">
        <f t="shared" si="59"/>
        <v>3</v>
      </c>
      <c r="AJ69" s="16">
        <f t="shared" si="60"/>
        <v>1</v>
      </c>
      <c r="AK69" s="16">
        <f t="shared" si="61"/>
        <v>0</v>
      </c>
      <c r="AL69" s="16">
        <f t="shared" si="62"/>
        <v>7</v>
      </c>
      <c r="AM69" s="16"/>
      <c r="AN69">
        <v>-6.0553618182363194E-3</v>
      </c>
      <c r="AO69">
        <v>1.50462962962962E-2</v>
      </c>
      <c r="AP69">
        <v>-2.7814300698066601E-2</v>
      </c>
      <c r="AQ69" t="s">
        <v>187</v>
      </c>
      <c r="AR69">
        <v>0.5</v>
      </c>
      <c r="AS69">
        <v>900</v>
      </c>
      <c r="AT69" t="s">
        <v>187</v>
      </c>
      <c r="AU69" s="16">
        <f t="shared" si="63"/>
        <v>0.5</v>
      </c>
      <c r="AV69" s="16">
        <f t="shared" si="92"/>
        <v>-0.50605536181823629</v>
      </c>
      <c r="AW69" s="16" t="str">
        <f t="shared" si="64"/>
        <v>Under</v>
      </c>
      <c r="AX69">
        <v>0</v>
      </c>
      <c r="AY69">
        <v>0</v>
      </c>
      <c r="AZ69" s="16">
        <f t="shared" si="65"/>
        <v>3</v>
      </c>
      <c r="BA69" s="16">
        <f t="shared" si="66"/>
        <v>1</v>
      </c>
      <c r="BB69" s="16">
        <f t="shared" si="67"/>
        <v>0</v>
      </c>
      <c r="BC69" s="16">
        <f t="shared" si="68"/>
        <v>0</v>
      </c>
      <c r="BD69" s="16">
        <f t="shared" si="69"/>
        <v>4</v>
      </c>
      <c r="BE69" s="16"/>
      <c r="BF69">
        <v>0.37353840859147641</v>
      </c>
      <c r="BG69">
        <v>1.02979727612057</v>
      </c>
      <c r="BH69">
        <v>0.18392985703295001</v>
      </c>
      <c r="BI69" t="s">
        <v>187</v>
      </c>
      <c r="BJ69">
        <v>0.5</v>
      </c>
      <c r="BK69">
        <v>240</v>
      </c>
      <c r="BL69" t="s">
        <v>187</v>
      </c>
      <c r="BM69" s="16">
        <f t="shared" si="70"/>
        <v>0.5</v>
      </c>
      <c r="BN69" s="16">
        <f t="shared" si="93"/>
        <v>0.52979727612057004</v>
      </c>
      <c r="BO69" s="16" t="str">
        <f t="shared" si="71"/>
        <v>Over</v>
      </c>
      <c r="BP69">
        <v>0.1</v>
      </c>
      <c r="BQ69">
        <v>0.1</v>
      </c>
      <c r="BR69" s="16">
        <f t="shared" si="72"/>
        <v>1</v>
      </c>
      <c r="BS69" s="16">
        <f t="shared" si="73"/>
        <v>5</v>
      </c>
      <c r="BT69" s="16">
        <f t="shared" si="74"/>
        <v>0</v>
      </c>
      <c r="BU69" s="16">
        <f t="shared" si="75"/>
        <v>0</v>
      </c>
      <c r="BV69" s="16">
        <f t="shared" si="76"/>
        <v>6</v>
      </c>
      <c r="BW69" s="16"/>
      <c r="BX69">
        <v>0.26387257075278298</v>
      </c>
      <c r="BY69">
        <v>0.85759860788863096</v>
      </c>
      <c r="BZ69">
        <v>0.10158484958295</v>
      </c>
      <c r="CA69" t="s">
        <v>187</v>
      </c>
      <c r="CB69">
        <v>0.5</v>
      </c>
      <c r="CC69">
        <v>520</v>
      </c>
      <c r="CD69" t="s">
        <v>187</v>
      </c>
      <c r="CE69" s="16">
        <f t="shared" si="77"/>
        <v>0.5</v>
      </c>
      <c r="CF69" s="16">
        <f t="shared" si="94"/>
        <v>-0.4</v>
      </c>
      <c r="CG69" s="16" t="str">
        <f t="shared" si="78"/>
        <v>Under</v>
      </c>
      <c r="CH69">
        <v>0.1</v>
      </c>
      <c r="CI69">
        <v>0.1</v>
      </c>
      <c r="CJ69" s="16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6">
        <f t="shared" si="79"/>
        <v>1</v>
      </c>
      <c r="CL69" s="16">
        <f t="shared" si="80"/>
        <v>1</v>
      </c>
      <c r="CM69" s="16">
        <f t="shared" si="81"/>
        <v>1</v>
      </c>
      <c r="CN69" s="16">
        <f t="shared" si="82"/>
        <v>5</v>
      </c>
      <c r="CO69" s="16"/>
      <c r="CP69">
        <v>0.92808206571561935</v>
      </c>
      <c r="CQ69">
        <v>1.2334619</v>
      </c>
      <c r="CR69">
        <v>0.49870248534136202</v>
      </c>
      <c r="CS69">
        <v>0.5</v>
      </c>
      <c r="CT69" t="s">
        <v>187</v>
      </c>
      <c r="CU69">
        <v>0.5</v>
      </c>
      <c r="CV69">
        <v>1.5</v>
      </c>
      <c r="CW69" s="16">
        <f t="shared" si="83"/>
        <v>0.5</v>
      </c>
      <c r="CX69" s="16">
        <f t="shared" si="95"/>
        <v>0.7334619</v>
      </c>
      <c r="CY69" s="16" t="str">
        <f t="shared" si="84"/>
        <v>Over</v>
      </c>
      <c r="CZ69">
        <v>0.7</v>
      </c>
      <c r="DA69">
        <v>0.3</v>
      </c>
      <c r="DB69" s="16">
        <f t="shared" si="85"/>
        <v>2</v>
      </c>
      <c r="DC69" s="16">
        <f t="shared" si="86"/>
        <v>2</v>
      </c>
      <c r="DD69" s="16">
        <f t="shared" si="87"/>
        <v>1</v>
      </c>
      <c r="DE69" s="16">
        <f t="shared" si="88"/>
        <v>0</v>
      </c>
      <c r="DF69" s="16">
        <f t="shared" si="89"/>
        <v>5</v>
      </c>
      <c r="DG69" s="16"/>
    </row>
    <row r="70" spans="1:111" x14ac:dyDescent="0.3">
      <c r="A70" t="s">
        <v>260</v>
      </c>
      <c r="B70" t="s">
        <v>43</v>
      </c>
      <c r="C70" t="s">
        <v>258</v>
      </c>
      <c r="D70">
        <v>0.37098960979825307</v>
      </c>
      <c r="E70">
        <v>0.52</v>
      </c>
      <c r="F70">
        <v>3.61877824350249E-2</v>
      </c>
      <c r="G70">
        <v>0.5</v>
      </c>
      <c r="H70" t="s">
        <v>187</v>
      </c>
      <c r="I70">
        <v>0.5</v>
      </c>
      <c r="J70">
        <v>0.5</v>
      </c>
      <c r="K70" s="16">
        <f t="shared" si="49"/>
        <v>0.5</v>
      </c>
      <c r="L70" s="16">
        <f t="shared" si="90"/>
        <v>-0.12901039020174693</v>
      </c>
      <c r="M70" s="16" t="str">
        <f t="shared" si="50"/>
        <v>Under</v>
      </c>
      <c r="N70">
        <v>0.5</v>
      </c>
      <c r="O70">
        <v>0.4</v>
      </c>
      <c r="P70" s="16">
        <f t="shared" si="51"/>
        <v>2</v>
      </c>
      <c r="Q70" s="16">
        <f t="shared" si="52"/>
        <v>2</v>
      </c>
      <c r="R70" s="16">
        <f t="shared" si="53"/>
        <v>1</v>
      </c>
      <c r="S70" s="16">
        <f t="shared" si="54"/>
        <v>1</v>
      </c>
      <c r="T70" s="16">
        <f t="shared" si="55"/>
        <v>6</v>
      </c>
      <c r="U70" s="16"/>
      <c r="V70" s="17">
        <v>1.0432640131559019</v>
      </c>
      <c r="W70" s="17">
        <v>1.10484120322768</v>
      </c>
      <c r="X70" s="17">
        <v>0.99849589823252205</v>
      </c>
      <c r="Y70" s="17">
        <v>0.5</v>
      </c>
      <c r="Z70" s="17">
        <v>-210</v>
      </c>
      <c r="AA70" s="17">
        <v>250</v>
      </c>
      <c r="AB70" s="17">
        <v>0.3</v>
      </c>
      <c r="AC70" s="18">
        <f t="shared" si="56"/>
        <v>0.5</v>
      </c>
      <c r="AD70" s="18">
        <f t="shared" si="91"/>
        <v>0.60484120322767998</v>
      </c>
      <c r="AE70" s="18" t="str">
        <f t="shared" si="57"/>
        <v>Over</v>
      </c>
      <c r="AF70" s="17">
        <v>1.1000000000000001</v>
      </c>
      <c r="AG70" s="17">
        <v>0.6</v>
      </c>
      <c r="AH70" s="18">
        <f t="shared" si="58"/>
        <v>3</v>
      </c>
      <c r="AI70" s="18">
        <f t="shared" si="59"/>
        <v>4</v>
      </c>
      <c r="AJ70" s="18">
        <f t="shared" si="60"/>
        <v>1</v>
      </c>
      <c r="AK70" s="18">
        <f t="shared" si="61"/>
        <v>1</v>
      </c>
      <c r="AL70" s="18">
        <f t="shared" si="62"/>
        <v>9</v>
      </c>
      <c r="AM70" s="16"/>
      <c r="AN70">
        <v>3.6950576357969167E-2</v>
      </c>
      <c r="AO70">
        <v>9.7059434492898097E-2</v>
      </c>
      <c r="AP70">
        <v>-1.5327198859687099E-3</v>
      </c>
      <c r="AQ70" t="s">
        <v>187</v>
      </c>
      <c r="AR70">
        <v>0.5</v>
      </c>
      <c r="AS70">
        <v>1060</v>
      </c>
      <c r="AT70" t="s">
        <v>187</v>
      </c>
      <c r="AU70" s="16">
        <f t="shared" si="63"/>
        <v>0.5</v>
      </c>
      <c r="AV70" s="16">
        <f t="shared" si="92"/>
        <v>-0.46304942364203083</v>
      </c>
      <c r="AW70" s="16" t="str">
        <f t="shared" si="64"/>
        <v>Under</v>
      </c>
      <c r="AX70">
        <v>0.1</v>
      </c>
      <c r="AY70">
        <v>0.1</v>
      </c>
      <c r="AZ70" s="16">
        <f t="shared" si="65"/>
        <v>3</v>
      </c>
      <c r="BA70" s="16">
        <f t="shared" si="66"/>
        <v>1</v>
      </c>
      <c r="BB70" s="16">
        <f t="shared" si="67"/>
        <v>0</v>
      </c>
      <c r="BC70" s="16">
        <f t="shared" si="68"/>
        <v>0</v>
      </c>
      <c r="BD70" s="16">
        <f t="shared" si="69"/>
        <v>4</v>
      </c>
      <c r="BE70" s="16"/>
      <c r="BF70">
        <v>0.49412760941391343</v>
      </c>
      <c r="BG70">
        <v>0.862083873757025</v>
      </c>
      <c r="BH70">
        <v>0.34503936386073703</v>
      </c>
      <c r="BI70" t="s">
        <v>187</v>
      </c>
      <c r="BJ70">
        <v>0.5</v>
      </c>
      <c r="BK70">
        <v>260</v>
      </c>
      <c r="BL70" t="s">
        <v>187</v>
      </c>
      <c r="BM70" s="16">
        <f t="shared" si="70"/>
        <v>0.5</v>
      </c>
      <c r="BN70" s="16">
        <f t="shared" si="93"/>
        <v>0.362083873757025</v>
      </c>
      <c r="BO70" s="16" t="str">
        <f t="shared" si="71"/>
        <v>Over</v>
      </c>
      <c r="BP70">
        <v>0.6</v>
      </c>
      <c r="BQ70">
        <v>0.3</v>
      </c>
      <c r="BR70" s="16">
        <f t="shared" si="72"/>
        <v>1</v>
      </c>
      <c r="BS70" s="16">
        <f t="shared" si="73"/>
        <v>4</v>
      </c>
      <c r="BT70" s="16">
        <f t="shared" si="74"/>
        <v>1</v>
      </c>
      <c r="BU70" s="16">
        <f t="shared" si="75"/>
        <v>0</v>
      </c>
      <c r="BV70" s="16">
        <f t="shared" si="76"/>
        <v>6</v>
      </c>
      <c r="BW70" s="16"/>
      <c r="BX70">
        <v>0.18472515313935051</v>
      </c>
      <c r="BY70">
        <v>0.85854120618882201</v>
      </c>
      <c r="BZ70">
        <v>0</v>
      </c>
      <c r="CA70" t="s">
        <v>187</v>
      </c>
      <c r="CB70">
        <v>0.5</v>
      </c>
      <c r="CC70">
        <v>880</v>
      </c>
      <c r="CD70" t="s">
        <v>187</v>
      </c>
      <c r="CE70" s="16">
        <f t="shared" si="77"/>
        <v>0.5</v>
      </c>
      <c r="CF70" s="16">
        <f t="shared" si="94"/>
        <v>-0.5</v>
      </c>
      <c r="CG70" s="16" t="str">
        <f t="shared" si="78"/>
        <v>Under</v>
      </c>
      <c r="CH70">
        <v>0</v>
      </c>
      <c r="CI70">
        <v>0</v>
      </c>
      <c r="CJ70" s="16">
        <f t="shared" si="96"/>
        <v>2</v>
      </c>
      <c r="CK70" s="16">
        <f t="shared" si="79"/>
        <v>1</v>
      </c>
      <c r="CL70" s="16">
        <f t="shared" si="80"/>
        <v>1</v>
      </c>
      <c r="CM70" s="16">
        <f t="shared" si="81"/>
        <v>1</v>
      </c>
      <c r="CN70" s="16">
        <f t="shared" si="82"/>
        <v>5</v>
      </c>
      <c r="CO70" s="16"/>
      <c r="CP70">
        <v>1.8979161921554351</v>
      </c>
      <c r="CQ70">
        <v>2</v>
      </c>
      <c r="CR70">
        <v>1.6831040880663299</v>
      </c>
      <c r="CS70">
        <v>1.5</v>
      </c>
      <c r="CT70" t="s">
        <v>187</v>
      </c>
      <c r="CU70">
        <v>1.5</v>
      </c>
      <c r="CV70">
        <v>1.5</v>
      </c>
      <c r="CW70" s="16">
        <f t="shared" si="83"/>
        <v>1.5</v>
      </c>
      <c r="CX70" s="16">
        <f t="shared" si="95"/>
        <v>0.5</v>
      </c>
      <c r="CY70" s="16" t="str">
        <f t="shared" si="84"/>
        <v>Over</v>
      </c>
      <c r="CZ70">
        <v>1.9</v>
      </c>
      <c r="DA70">
        <v>0.5</v>
      </c>
      <c r="DB70" s="16">
        <f t="shared" si="85"/>
        <v>3</v>
      </c>
      <c r="DC70" s="16">
        <f t="shared" si="86"/>
        <v>1</v>
      </c>
      <c r="DD70" s="16">
        <f t="shared" si="87"/>
        <v>1</v>
      </c>
      <c r="DE70" s="16">
        <f t="shared" si="88"/>
        <v>0</v>
      </c>
      <c r="DF70" s="16">
        <f t="shared" si="89"/>
        <v>5</v>
      </c>
      <c r="DG70" s="16"/>
    </row>
    <row r="71" spans="1:111" x14ac:dyDescent="0.3">
      <c r="A71" t="s">
        <v>261</v>
      </c>
      <c r="B71" t="s">
        <v>43</v>
      </c>
      <c r="C71" t="s">
        <v>258</v>
      </c>
      <c r="D71">
        <v>0.40152254811824878</v>
      </c>
      <c r="E71">
        <v>0.48</v>
      </c>
      <c r="F71">
        <v>0.31679949526888901</v>
      </c>
      <c r="G71">
        <v>0.5</v>
      </c>
      <c r="H71" t="s">
        <v>187</v>
      </c>
      <c r="I71">
        <v>0.5</v>
      </c>
      <c r="J71">
        <v>0.5</v>
      </c>
      <c r="K71" s="16">
        <f t="shared" si="49"/>
        <v>0.5</v>
      </c>
      <c r="L71" s="16">
        <f t="shared" si="90"/>
        <v>9.9999999999999978E-2</v>
      </c>
      <c r="M71" s="16" t="str">
        <f t="shared" si="50"/>
        <v>Over</v>
      </c>
      <c r="N71">
        <v>0.6</v>
      </c>
      <c r="O71">
        <v>0.5</v>
      </c>
      <c r="P71" s="16">
        <f t="shared" si="51"/>
        <v>0</v>
      </c>
      <c r="Q71" s="16">
        <f t="shared" si="52"/>
        <v>2</v>
      </c>
      <c r="R71" s="16">
        <f t="shared" si="53"/>
        <v>1</v>
      </c>
      <c r="S71" s="16">
        <f t="shared" si="54"/>
        <v>0</v>
      </c>
      <c r="T71" s="16">
        <f t="shared" si="55"/>
        <v>3</v>
      </c>
      <c r="U71" s="16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6">
        <f t="shared" si="56"/>
        <v>0.5</v>
      </c>
      <c r="AD71" s="18">
        <f t="shared" si="91"/>
        <v>0.5</v>
      </c>
      <c r="AE71" s="16" t="str">
        <f t="shared" si="57"/>
        <v>Over</v>
      </c>
      <c r="AF71">
        <v>0.5</v>
      </c>
      <c r="AG71">
        <v>0.5</v>
      </c>
      <c r="AH71" s="16">
        <f t="shared" si="58"/>
        <v>2</v>
      </c>
      <c r="AI71" s="16">
        <f t="shared" si="59"/>
        <v>3</v>
      </c>
      <c r="AJ71" s="16">
        <f t="shared" si="60"/>
        <v>0</v>
      </c>
      <c r="AK71" s="16">
        <f t="shared" si="61"/>
        <v>0</v>
      </c>
      <c r="AL71" s="16">
        <f t="shared" si="62"/>
        <v>5</v>
      </c>
      <c r="AM71" s="16"/>
      <c r="AN71">
        <v>4.4861529694048892E-2</v>
      </c>
      <c r="AO71">
        <v>0.117925213022918</v>
      </c>
      <c r="AP71">
        <v>-2.4067649552449298E-5</v>
      </c>
      <c r="AQ71" t="s">
        <v>187</v>
      </c>
      <c r="AR71">
        <v>0.5</v>
      </c>
      <c r="AS71">
        <v>750</v>
      </c>
      <c r="AT71" t="s">
        <v>187</v>
      </c>
      <c r="AU71" s="16">
        <f t="shared" si="63"/>
        <v>0.5</v>
      </c>
      <c r="AV71" s="16">
        <f t="shared" si="92"/>
        <v>-0.45513847030595111</v>
      </c>
      <c r="AW71" s="16" t="str">
        <f t="shared" si="64"/>
        <v>Under</v>
      </c>
      <c r="AX71">
        <v>0.1</v>
      </c>
      <c r="AY71">
        <v>0.1</v>
      </c>
      <c r="AZ71" s="16">
        <f t="shared" si="65"/>
        <v>3</v>
      </c>
      <c r="BA71" s="16">
        <f t="shared" si="66"/>
        <v>1</v>
      </c>
      <c r="BB71" s="16">
        <f t="shared" si="67"/>
        <v>0</v>
      </c>
      <c r="BC71" s="16">
        <f t="shared" si="68"/>
        <v>0</v>
      </c>
      <c r="BD71" s="16">
        <f t="shared" si="69"/>
        <v>4</v>
      </c>
      <c r="BE71" s="16"/>
      <c r="BF71">
        <v>0.30439504232932779</v>
      </c>
      <c r="BG71">
        <v>0.64861683343142995</v>
      </c>
      <c r="BH71">
        <v>0.13543878000000001</v>
      </c>
      <c r="BI71" t="s">
        <v>187</v>
      </c>
      <c r="BJ71">
        <v>0.5</v>
      </c>
      <c r="BK71">
        <v>230</v>
      </c>
      <c r="BL71" t="s">
        <v>187</v>
      </c>
      <c r="BM71" s="16">
        <f t="shared" si="70"/>
        <v>0.5</v>
      </c>
      <c r="BN71" s="16">
        <f t="shared" si="93"/>
        <v>-0.19560495767067221</v>
      </c>
      <c r="BO71" s="16" t="str">
        <f t="shared" si="71"/>
        <v>Under</v>
      </c>
      <c r="BP71">
        <v>0.6</v>
      </c>
      <c r="BQ71">
        <v>0.4</v>
      </c>
      <c r="BR71" s="16">
        <f t="shared" si="72"/>
        <v>2</v>
      </c>
      <c r="BS71" s="16">
        <f t="shared" si="73"/>
        <v>1</v>
      </c>
      <c r="BT71" s="16">
        <f t="shared" si="74"/>
        <v>0</v>
      </c>
      <c r="BU71" s="16">
        <f t="shared" si="75"/>
        <v>1</v>
      </c>
      <c r="BV71" s="16">
        <f t="shared" si="76"/>
        <v>4</v>
      </c>
      <c r="BW71" s="16"/>
      <c r="BX71">
        <v>0.21021385047581351</v>
      </c>
      <c r="BY71">
        <v>0.86192327192834195</v>
      </c>
      <c r="BZ71">
        <v>2.0127084E-2</v>
      </c>
      <c r="CA71" t="s">
        <v>187</v>
      </c>
      <c r="CB71">
        <v>0.5</v>
      </c>
      <c r="CC71" t="s">
        <v>187</v>
      </c>
      <c r="CD71" t="s">
        <v>187</v>
      </c>
      <c r="CE71" s="16">
        <f t="shared" si="77"/>
        <v>0.5</v>
      </c>
      <c r="CF71" s="16">
        <f t="shared" si="94"/>
        <v>-0.5</v>
      </c>
      <c r="CG71" s="16" t="str">
        <f t="shared" si="78"/>
        <v>Under</v>
      </c>
      <c r="CH71">
        <v>0</v>
      </c>
      <c r="CI71">
        <v>0</v>
      </c>
      <c r="CJ71" s="16">
        <f t="shared" si="96"/>
        <v>2</v>
      </c>
      <c r="CK71" s="16">
        <f t="shared" si="79"/>
        <v>1</v>
      </c>
      <c r="CL71" s="16">
        <f t="shared" si="80"/>
        <v>1</v>
      </c>
      <c r="CM71" s="16">
        <f t="shared" si="81"/>
        <v>1</v>
      </c>
      <c r="CN71" s="16">
        <f t="shared" si="82"/>
        <v>5</v>
      </c>
      <c r="CO71" s="16"/>
      <c r="CP71">
        <v>0.83042539119205039</v>
      </c>
      <c r="CQ71">
        <v>1.2</v>
      </c>
      <c r="CR71">
        <v>3.6495822999999997E-2</v>
      </c>
      <c r="CS71">
        <v>0.5</v>
      </c>
      <c r="CT71" t="s">
        <v>187</v>
      </c>
      <c r="CU71">
        <v>0.5</v>
      </c>
      <c r="CV71">
        <v>1.5</v>
      </c>
      <c r="CW71" s="16">
        <f t="shared" si="83"/>
        <v>0.5</v>
      </c>
      <c r="CX71" s="16">
        <f t="shared" si="95"/>
        <v>0.7</v>
      </c>
      <c r="CY71" s="16" t="str">
        <f t="shared" si="84"/>
        <v>Over</v>
      </c>
      <c r="CZ71">
        <v>0.8</v>
      </c>
      <c r="DA71">
        <v>0.5</v>
      </c>
      <c r="DB71" s="16">
        <f t="shared" si="85"/>
        <v>2</v>
      </c>
      <c r="DC71" s="16">
        <f t="shared" si="86"/>
        <v>2</v>
      </c>
      <c r="DD71" s="16">
        <f t="shared" si="87"/>
        <v>1</v>
      </c>
      <c r="DE71" s="16">
        <f t="shared" si="88"/>
        <v>0</v>
      </c>
      <c r="DF71" s="16">
        <f t="shared" si="89"/>
        <v>5</v>
      </c>
      <c r="DG71" s="16"/>
    </row>
    <row r="72" spans="1:111" x14ac:dyDescent="0.3">
      <c r="A72" t="s">
        <v>262</v>
      </c>
      <c r="B72" t="s">
        <v>43</v>
      </c>
      <c r="C72" t="s">
        <v>258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187</v>
      </c>
      <c r="I72">
        <v>0.5</v>
      </c>
      <c r="J72">
        <v>0.5</v>
      </c>
      <c r="K72" s="16">
        <f t="shared" si="49"/>
        <v>0.5</v>
      </c>
      <c r="L72" s="16">
        <f t="shared" si="90"/>
        <v>-0.2</v>
      </c>
      <c r="M72" s="16" t="str">
        <f t="shared" si="50"/>
        <v>Under</v>
      </c>
      <c r="N72">
        <v>0.3</v>
      </c>
      <c r="O72">
        <v>0.3</v>
      </c>
      <c r="P72" s="16">
        <f t="shared" si="51"/>
        <v>2</v>
      </c>
      <c r="Q72" s="16">
        <f t="shared" si="52"/>
        <v>3</v>
      </c>
      <c r="R72" s="16">
        <f t="shared" si="53"/>
        <v>1</v>
      </c>
      <c r="S72" s="16">
        <f t="shared" si="54"/>
        <v>1</v>
      </c>
      <c r="T72" s="16">
        <f t="shared" si="55"/>
        <v>7</v>
      </c>
      <c r="U72" s="16"/>
      <c r="V72" s="17">
        <v>0.99168706549170793</v>
      </c>
      <c r="W72" s="17">
        <v>1</v>
      </c>
      <c r="X72" s="17">
        <v>0.96636986847876205</v>
      </c>
      <c r="Y72" s="17">
        <v>0.5</v>
      </c>
      <c r="Z72" s="17">
        <v>-230</v>
      </c>
      <c r="AA72" s="17">
        <v>240</v>
      </c>
      <c r="AB72" s="17">
        <v>0.3</v>
      </c>
      <c r="AC72" s="18">
        <f t="shared" si="56"/>
        <v>0.5</v>
      </c>
      <c r="AD72" s="18">
        <f t="shared" si="91"/>
        <v>0.5</v>
      </c>
      <c r="AE72" s="18" t="str">
        <f t="shared" si="57"/>
        <v>Over</v>
      </c>
      <c r="AF72" s="17">
        <v>1</v>
      </c>
      <c r="AG72" s="17">
        <v>0.6</v>
      </c>
      <c r="AH72" s="18">
        <f t="shared" si="58"/>
        <v>3</v>
      </c>
      <c r="AI72" s="18">
        <f t="shared" si="59"/>
        <v>3</v>
      </c>
      <c r="AJ72" s="18">
        <f t="shared" si="60"/>
        <v>1</v>
      </c>
      <c r="AK72" s="18">
        <f t="shared" si="61"/>
        <v>1</v>
      </c>
      <c r="AL72" s="18">
        <f t="shared" si="62"/>
        <v>8</v>
      </c>
      <c r="AM72" s="16"/>
      <c r="AN72">
        <v>3.1988952347632812E-2</v>
      </c>
      <c r="AO72">
        <v>8.4352712338993802E-2</v>
      </c>
      <c r="AP72">
        <v>-5.6816936960950801E-5</v>
      </c>
      <c r="AQ72" t="s">
        <v>187</v>
      </c>
      <c r="AR72">
        <v>0.5</v>
      </c>
      <c r="AS72">
        <v>900</v>
      </c>
      <c r="AT72" t="s">
        <v>187</v>
      </c>
      <c r="AU72" s="16">
        <f t="shared" si="63"/>
        <v>0.5</v>
      </c>
      <c r="AV72" s="16">
        <f t="shared" si="92"/>
        <v>-0.46801104765236717</v>
      </c>
      <c r="AW72" s="16" t="str">
        <f t="shared" si="64"/>
        <v>Under</v>
      </c>
      <c r="AX72">
        <v>0.1</v>
      </c>
      <c r="AY72">
        <v>0.1</v>
      </c>
      <c r="AZ72" s="16">
        <f t="shared" si="65"/>
        <v>3</v>
      </c>
      <c r="BA72" s="16">
        <f t="shared" si="66"/>
        <v>1</v>
      </c>
      <c r="BB72" s="16">
        <f t="shared" si="67"/>
        <v>0</v>
      </c>
      <c r="BC72" s="16">
        <f t="shared" si="68"/>
        <v>0</v>
      </c>
      <c r="BD72" s="16">
        <f t="shared" si="69"/>
        <v>4</v>
      </c>
      <c r="BE72" s="16"/>
      <c r="BF72">
        <v>0.47810720644051208</v>
      </c>
      <c r="BG72">
        <v>0.862083873757025</v>
      </c>
      <c r="BH72">
        <v>0.32616884000000002</v>
      </c>
      <c r="BI72" t="s">
        <v>187</v>
      </c>
      <c r="BJ72">
        <v>0.5</v>
      </c>
      <c r="BK72">
        <v>200</v>
      </c>
      <c r="BL72" t="s">
        <v>187</v>
      </c>
      <c r="BM72" s="16">
        <f t="shared" si="70"/>
        <v>0.5</v>
      </c>
      <c r="BN72" s="16">
        <f t="shared" si="93"/>
        <v>0.362083873757025</v>
      </c>
      <c r="BO72" s="16" t="str">
        <f t="shared" si="71"/>
        <v>Over</v>
      </c>
      <c r="BP72">
        <v>0.4</v>
      </c>
      <c r="BQ72">
        <v>0.2</v>
      </c>
      <c r="BR72" s="16">
        <f t="shared" si="72"/>
        <v>1</v>
      </c>
      <c r="BS72" s="16">
        <f t="shared" si="73"/>
        <v>4</v>
      </c>
      <c r="BT72" s="16">
        <f t="shared" si="74"/>
        <v>0</v>
      </c>
      <c r="BU72" s="16">
        <f t="shared" si="75"/>
        <v>0</v>
      </c>
      <c r="BV72" s="16">
        <f t="shared" si="76"/>
        <v>5</v>
      </c>
      <c r="BW72" s="16"/>
      <c r="BX72">
        <v>0.18420682426710369</v>
      </c>
      <c r="BY72">
        <v>0.84814992791926902</v>
      </c>
      <c r="BZ72">
        <v>0</v>
      </c>
      <c r="CA72" t="s">
        <v>187</v>
      </c>
      <c r="CB72">
        <v>0.5</v>
      </c>
      <c r="CC72" t="s">
        <v>187</v>
      </c>
      <c r="CD72" t="s">
        <v>187</v>
      </c>
      <c r="CE72" s="16">
        <f t="shared" si="77"/>
        <v>0.5</v>
      </c>
      <c r="CF72" s="16">
        <f t="shared" si="94"/>
        <v>-0.5</v>
      </c>
      <c r="CG72" s="16" t="str">
        <f t="shared" si="78"/>
        <v>Under</v>
      </c>
      <c r="CH72">
        <v>0</v>
      </c>
      <c r="CI72">
        <v>0</v>
      </c>
      <c r="CJ72" s="16">
        <f t="shared" si="96"/>
        <v>2</v>
      </c>
      <c r="CK72" s="16">
        <f t="shared" si="79"/>
        <v>1</v>
      </c>
      <c r="CL72" s="16">
        <f t="shared" si="80"/>
        <v>1</v>
      </c>
      <c r="CM72" s="16">
        <f t="shared" si="81"/>
        <v>1</v>
      </c>
      <c r="CN72" s="16">
        <f t="shared" si="82"/>
        <v>5</v>
      </c>
      <c r="CO72" s="16"/>
      <c r="CP72">
        <v>1.6677904240785151</v>
      </c>
      <c r="CQ72">
        <v>2</v>
      </c>
      <c r="CR72">
        <v>1.2337372</v>
      </c>
      <c r="CS72">
        <v>1.5</v>
      </c>
      <c r="CT72" t="s">
        <v>187</v>
      </c>
      <c r="CU72">
        <v>1.5</v>
      </c>
      <c r="CV72">
        <v>1.5</v>
      </c>
      <c r="CW72" s="16">
        <f t="shared" si="83"/>
        <v>1.5</v>
      </c>
      <c r="CX72" s="16">
        <f t="shared" si="95"/>
        <v>0.5</v>
      </c>
      <c r="CY72" s="16" t="str">
        <f t="shared" si="84"/>
        <v>Over</v>
      </c>
      <c r="CZ72">
        <v>1.6</v>
      </c>
      <c r="DA72">
        <v>0.4</v>
      </c>
      <c r="DB72" s="16">
        <f t="shared" si="85"/>
        <v>2</v>
      </c>
      <c r="DC72" s="16">
        <f t="shared" si="86"/>
        <v>1</v>
      </c>
      <c r="DD72" s="16">
        <f t="shared" si="87"/>
        <v>1</v>
      </c>
      <c r="DE72" s="16">
        <f t="shared" si="88"/>
        <v>0</v>
      </c>
      <c r="DF72" s="16">
        <f t="shared" si="89"/>
        <v>4</v>
      </c>
      <c r="DG72" s="16"/>
    </row>
    <row r="73" spans="1:111" x14ac:dyDescent="0.3">
      <c r="A73" t="s">
        <v>263</v>
      </c>
      <c r="B73" t="s">
        <v>43</v>
      </c>
      <c r="C73" t="s">
        <v>258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187</v>
      </c>
      <c r="I73">
        <v>0.5</v>
      </c>
      <c r="J73">
        <v>0.5</v>
      </c>
      <c r="K73" s="16">
        <f t="shared" si="49"/>
        <v>0.5</v>
      </c>
      <c r="L73" s="16">
        <f t="shared" si="90"/>
        <v>0.19999999999999996</v>
      </c>
      <c r="M73" s="16" t="str">
        <f t="shared" si="50"/>
        <v>Over</v>
      </c>
      <c r="N73">
        <v>0.7</v>
      </c>
      <c r="O73">
        <v>0.5</v>
      </c>
      <c r="P73" s="16">
        <f t="shared" si="51"/>
        <v>1</v>
      </c>
      <c r="Q73" s="16">
        <f t="shared" si="52"/>
        <v>3</v>
      </c>
      <c r="R73" s="16">
        <f t="shared" si="53"/>
        <v>1</v>
      </c>
      <c r="S73" s="16">
        <f t="shared" si="54"/>
        <v>0</v>
      </c>
      <c r="T73" s="16">
        <f t="shared" si="55"/>
        <v>5</v>
      </c>
      <c r="V73" s="17">
        <v>1.1129119422287359</v>
      </c>
      <c r="W73" s="17">
        <v>1.30318497509352</v>
      </c>
      <c r="X73" s="17">
        <v>0.99996795192668897</v>
      </c>
      <c r="Y73" s="17">
        <v>0.5</v>
      </c>
      <c r="Z73" s="17">
        <v>-220</v>
      </c>
      <c r="AA73" s="17">
        <v>250</v>
      </c>
      <c r="AB73" s="17">
        <v>0.4</v>
      </c>
      <c r="AC73" s="18">
        <f t="shared" si="56"/>
        <v>0.5</v>
      </c>
      <c r="AD73" s="18">
        <f t="shared" si="91"/>
        <v>0.80318497509352005</v>
      </c>
      <c r="AE73" s="18" t="str">
        <f t="shared" si="57"/>
        <v>Over</v>
      </c>
      <c r="AF73" s="17">
        <v>1.3</v>
      </c>
      <c r="AG73" s="17">
        <v>0.7</v>
      </c>
      <c r="AH73" s="18">
        <f t="shared" si="58"/>
        <v>3</v>
      </c>
      <c r="AI73" s="18">
        <f t="shared" si="59"/>
        <v>5</v>
      </c>
      <c r="AJ73" s="18">
        <f t="shared" si="60"/>
        <v>1</v>
      </c>
      <c r="AK73" s="18">
        <f t="shared" si="61"/>
        <v>1</v>
      </c>
      <c r="AL73" s="18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187</v>
      </c>
      <c r="AR73">
        <v>0.5</v>
      </c>
      <c r="AS73">
        <v>830</v>
      </c>
      <c r="AT73" t="s">
        <v>187</v>
      </c>
      <c r="AU73" s="16">
        <f t="shared" si="63"/>
        <v>0.5</v>
      </c>
      <c r="AV73" s="16">
        <f t="shared" si="92"/>
        <v>-0.45921002576705738</v>
      </c>
      <c r="AW73" s="16" t="str">
        <f t="shared" si="64"/>
        <v>Under</v>
      </c>
      <c r="AX73">
        <v>0.1</v>
      </c>
      <c r="AY73">
        <v>0.1</v>
      </c>
      <c r="AZ73" s="16">
        <f t="shared" si="65"/>
        <v>3</v>
      </c>
      <c r="BA73" s="16">
        <f t="shared" si="66"/>
        <v>1</v>
      </c>
      <c r="BB73" s="16">
        <f t="shared" si="67"/>
        <v>0</v>
      </c>
      <c r="BC73" s="16">
        <f t="shared" si="68"/>
        <v>0</v>
      </c>
      <c r="BD73" s="16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187</v>
      </c>
      <c r="BJ73">
        <v>0.5</v>
      </c>
      <c r="BK73">
        <v>230</v>
      </c>
      <c r="BL73" t="s">
        <v>187</v>
      </c>
      <c r="BM73" s="16">
        <f t="shared" si="70"/>
        <v>0.5</v>
      </c>
      <c r="BN73" s="16">
        <f t="shared" si="93"/>
        <v>-0.4</v>
      </c>
      <c r="BO73" s="16" t="str">
        <f t="shared" si="71"/>
        <v>Under</v>
      </c>
      <c r="BP73">
        <v>0.1</v>
      </c>
      <c r="BQ73">
        <v>0.1</v>
      </c>
      <c r="BR73" s="16">
        <f t="shared" si="72"/>
        <v>1</v>
      </c>
      <c r="BS73" s="16">
        <f t="shared" si="73"/>
        <v>1</v>
      </c>
      <c r="BT73" s="16">
        <f t="shared" si="74"/>
        <v>1</v>
      </c>
      <c r="BU73" s="16">
        <f t="shared" si="75"/>
        <v>1</v>
      </c>
      <c r="BV73" s="16">
        <f t="shared" si="76"/>
        <v>4</v>
      </c>
      <c r="BX73">
        <v>0.1884837218768588</v>
      </c>
      <c r="BY73">
        <v>0.83069568084404799</v>
      </c>
      <c r="BZ73">
        <v>0.01</v>
      </c>
      <c r="CA73" t="s">
        <v>187</v>
      </c>
      <c r="CB73">
        <v>0.5</v>
      </c>
      <c r="CC73">
        <v>880</v>
      </c>
      <c r="CD73" t="s">
        <v>187</v>
      </c>
      <c r="CE73" s="16">
        <f t="shared" si="77"/>
        <v>0.5</v>
      </c>
      <c r="CF73" s="16">
        <f t="shared" si="94"/>
        <v>-0.5</v>
      </c>
      <c r="CG73" s="16" t="str">
        <f t="shared" si="78"/>
        <v>Under</v>
      </c>
      <c r="CH73">
        <v>0</v>
      </c>
      <c r="CI73">
        <v>0</v>
      </c>
      <c r="CJ73" s="16">
        <f t="shared" si="96"/>
        <v>2</v>
      </c>
      <c r="CK73" s="16">
        <f t="shared" si="79"/>
        <v>1</v>
      </c>
      <c r="CL73" s="16">
        <f t="shared" si="80"/>
        <v>1</v>
      </c>
      <c r="CM73" s="16">
        <f t="shared" si="81"/>
        <v>1</v>
      </c>
      <c r="CN73" s="16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187</v>
      </c>
      <c r="CU73">
        <v>1.5</v>
      </c>
      <c r="CV73">
        <v>1.5</v>
      </c>
      <c r="CW73" s="16">
        <f t="shared" si="83"/>
        <v>1.5</v>
      </c>
      <c r="CX73" s="16">
        <f t="shared" si="95"/>
        <v>0.5</v>
      </c>
      <c r="CY73" s="16" t="str">
        <f t="shared" si="84"/>
        <v>Over</v>
      </c>
      <c r="CZ73">
        <v>1.9</v>
      </c>
      <c r="DA73">
        <v>0.5</v>
      </c>
      <c r="DB73" s="16">
        <f t="shared" si="85"/>
        <v>3</v>
      </c>
      <c r="DC73" s="16">
        <f t="shared" si="86"/>
        <v>1</v>
      </c>
      <c r="DD73" s="16">
        <f t="shared" si="87"/>
        <v>1</v>
      </c>
      <c r="DE73" s="16">
        <f t="shared" si="88"/>
        <v>0</v>
      </c>
      <c r="DF73" s="16">
        <f t="shared" si="89"/>
        <v>5</v>
      </c>
    </row>
    <row r="74" spans="1:111" x14ac:dyDescent="0.3">
      <c r="A74" t="s">
        <v>264</v>
      </c>
      <c r="B74" t="s">
        <v>43</v>
      </c>
      <c r="C74" t="s">
        <v>258</v>
      </c>
      <c r="D74" s="17">
        <v>0.25590035611224482</v>
      </c>
      <c r="E74" s="17">
        <v>0.42180773999999999</v>
      </c>
      <c r="F74" s="17">
        <v>0.16891375540182399</v>
      </c>
      <c r="G74" s="17">
        <v>0.5</v>
      </c>
      <c r="H74" s="17" t="s">
        <v>187</v>
      </c>
      <c r="I74" s="17">
        <v>0.5</v>
      </c>
      <c r="J74" s="17" t="s">
        <v>187</v>
      </c>
      <c r="K74" s="18">
        <f t="shared" si="49"/>
        <v>0.5</v>
      </c>
      <c r="L74" s="16">
        <f t="shared" si="90"/>
        <v>-0.4</v>
      </c>
      <c r="M74" s="18" t="str">
        <f t="shared" si="50"/>
        <v>Under</v>
      </c>
      <c r="N74" s="17">
        <v>0.1</v>
      </c>
      <c r="O74" s="17">
        <v>0.1</v>
      </c>
      <c r="P74" s="18">
        <f t="shared" si="51"/>
        <v>3</v>
      </c>
      <c r="Q74" s="18">
        <f t="shared" si="52"/>
        <v>4</v>
      </c>
      <c r="R74" s="18">
        <f t="shared" si="53"/>
        <v>1</v>
      </c>
      <c r="S74" s="18">
        <f t="shared" si="54"/>
        <v>1</v>
      </c>
      <c r="T74" s="18">
        <f t="shared" si="55"/>
        <v>9</v>
      </c>
      <c r="U74" s="16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6">
        <f t="shared" si="56"/>
        <v>0.5</v>
      </c>
      <c r="AD74" s="18">
        <f t="shared" si="91"/>
        <v>0.5</v>
      </c>
      <c r="AE74" s="16" t="str">
        <f t="shared" si="57"/>
        <v>Over</v>
      </c>
      <c r="AF74">
        <v>0.4</v>
      </c>
      <c r="AG74">
        <v>0.3</v>
      </c>
      <c r="AH74" s="16">
        <f t="shared" si="58"/>
        <v>2</v>
      </c>
      <c r="AI74" s="16">
        <f t="shared" si="59"/>
        <v>3</v>
      </c>
      <c r="AJ74" s="16">
        <f t="shared" si="60"/>
        <v>0</v>
      </c>
      <c r="AK74" s="16">
        <f t="shared" si="61"/>
        <v>0</v>
      </c>
      <c r="AL74" s="16">
        <f t="shared" si="62"/>
        <v>5</v>
      </c>
      <c r="AM74" s="16"/>
      <c r="AN74">
        <v>-9.3804684105985772E-3</v>
      </c>
      <c r="AO74">
        <v>2.4361948955916399E-2</v>
      </c>
      <c r="AP74">
        <v>-4.0323414019778098E-2</v>
      </c>
      <c r="AQ74" t="s">
        <v>187</v>
      </c>
      <c r="AR74">
        <v>0.5</v>
      </c>
      <c r="AS74">
        <v>1060</v>
      </c>
      <c r="AT74" t="s">
        <v>187</v>
      </c>
      <c r="AU74" s="16">
        <f t="shared" si="63"/>
        <v>0.5</v>
      </c>
      <c r="AV74" s="16">
        <f t="shared" si="92"/>
        <v>-0.50938046841059859</v>
      </c>
      <c r="AW74" s="16" t="str">
        <f t="shared" si="64"/>
        <v>Under</v>
      </c>
      <c r="AX74">
        <v>0</v>
      </c>
      <c r="AY74">
        <v>0</v>
      </c>
      <c r="AZ74" s="16">
        <f t="shared" si="65"/>
        <v>3</v>
      </c>
      <c r="BA74" s="16">
        <f t="shared" si="66"/>
        <v>1</v>
      </c>
      <c r="BB74" s="16">
        <f t="shared" si="67"/>
        <v>0</v>
      </c>
      <c r="BC74" s="16">
        <f t="shared" si="68"/>
        <v>0</v>
      </c>
      <c r="BD74" s="16">
        <f t="shared" si="69"/>
        <v>4</v>
      </c>
      <c r="BE74" s="16"/>
      <c r="BF74">
        <v>0.12728531191195461</v>
      </c>
      <c r="BG74">
        <v>0.48931942374565301</v>
      </c>
      <c r="BH74">
        <v>-0.12308673010273</v>
      </c>
      <c r="BI74" t="s">
        <v>187</v>
      </c>
      <c r="BJ74">
        <v>0.5</v>
      </c>
      <c r="BK74">
        <v>260</v>
      </c>
      <c r="BL74" t="s">
        <v>187</v>
      </c>
      <c r="BM74" s="16">
        <f t="shared" si="70"/>
        <v>0.5</v>
      </c>
      <c r="BN74" s="16">
        <f t="shared" si="93"/>
        <v>-0.4</v>
      </c>
      <c r="BO74" s="16" t="str">
        <f t="shared" si="71"/>
        <v>Under</v>
      </c>
      <c r="BP74">
        <v>0.1</v>
      </c>
      <c r="BQ74">
        <v>0.1</v>
      </c>
      <c r="BR74" s="16">
        <f t="shared" si="72"/>
        <v>3</v>
      </c>
      <c r="BS74" s="16">
        <f t="shared" si="73"/>
        <v>1</v>
      </c>
      <c r="BT74" s="16">
        <f t="shared" si="74"/>
        <v>1</v>
      </c>
      <c r="BU74" s="16">
        <f t="shared" si="75"/>
        <v>1</v>
      </c>
      <c r="BV74" s="16">
        <f t="shared" si="76"/>
        <v>6</v>
      </c>
      <c r="BW74" s="16"/>
      <c r="BX74">
        <v>0.15212146927546299</v>
      </c>
      <c r="BY74">
        <v>0.83069568084404799</v>
      </c>
      <c r="BZ74">
        <v>-3.1167581999999999E-2</v>
      </c>
      <c r="CA74" t="s">
        <v>187</v>
      </c>
      <c r="CB74">
        <v>0.5</v>
      </c>
      <c r="CC74">
        <v>880</v>
      </c>
      <c r="CD74" t="s">
        <v>187</v>
      </c>
      <c r="CE74" s="16">
        <f t="shared" si="77"/>
        <v>0.5</v>
      </c>
      <c r="CF74" s="16">
        <f t="shared" si="94"/>
        <v>-0.4</v>
      </c>
      <c r="CG74" s="16" t="str">
        <f t="shared" si="78"/>
        <v>Under</v>
      </c>
      <c r="CH74">
        <v>0.1</v>
      </c>
      <c r="CI74">
        <v>0.1</v>
      </c>
      <c r="CJ74" s="16">
        <f t="shared" si="96"/>
        <v>2</v>
      </c>
      <c r="CK74" s="16">
        <f t="shared" si="79"/>
        <v>1</v>
      </c>
      <c r="CL74" s="16">
        <f t="shared" si="80"/>
        <v>1</v>
      </c>
      <c r="CM74" s="16">
        <f t="shared" si="81"/>
        <v>1</v>
      </c>
      <c r="CN74" s="16">
        <f t="shared" si="82"/>
        <v>5</v>
      </c>
      <c r="CO74" s="16"/>
      <c r="CP74">
        <v>0.67965052018766947</v>
      </c>
      <c r="CQ74">
        <v>1.2</v>
      </c>
      <c r="CR74">
        <v>-1.4598736E-5</v>
      </c>
      <c r="CS74">
        <v>0.5</v>
      </c>
      <c r="CT74" t="s">
        <v>187</v>
      </c>
      <c r="CU74">
        <v>0.5</v>
      </c>
      <c r="CV74" t="s">
        <v>187</v>
      </c>
      <c r="CW74" s="16">
        <f t="shared" si="83"/>
        <v>0.5</v>
      </c>
      <c r="CX74" s="16">
        <f t="shared" si="95"/>
        <v>0.7</v>
      </c>
      <c r="CY74" s="16" t="str">
        <f t="shared" si="84"/>
        <v>Over</v>
      </c>
      <c r="CZ74">
        <v>0.7</v>
      </c>
      <c r="DA74">
        <v>0.3</v>
      </c>
      <c r="DB74" s="16">
        <f t="shared" si="85"/>
        <v>2</v>
      </c>
      <c r="DC74" s="16">
        <f t="shared" si="86"/>
        <v>2</v>
      </c>
      <c r="DD74" s="16">
        <f t="shared" si="87"/>
        <v>1</v>
      </c>
      <c r="DE74" s="16">
        <f t="shared" si="88"/>
        <v>0</v>
      </c>
      <c r="DF74" s="16">
        <f t="shared" si="89"/>
        <v>5</v>
      </c>
      <c r="DG74" s="16"/>
    </row>
    <row r="75" spans="1:111" x14ac:dyDescent="0.3">
      <c r="A75" t="s">
        <v>265</v>
      </c>
      <c r="B75" t="s">
        <v>43</v>
      </c>
      <c r="C75" t="s">
        <v>258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187</v>
      </c>
      <c r="I75">
        <v>0.5</v>
      </c>
      <c r="J75">
        <v>0.5</v>
      </c>
      <c r="K75" s="16">
        <f t="shared" si="49"/>
        <v>0.5</v>
      </c>
      <c r="L75" s="16">
        <f t="shared" si="90"/>
        <v>-7.8429893628829794E-2</v>
      </c>
      <c r="M75" s="16" t="str">
        <f t="shared" si="50"/>
        <v>Under</v>
      </c>
      <c r="N75">
        <v>0.5</v>
      </c>
      <c r="O75">
        <v>0.5</v>
      </c>
      <c r="P75" s="16">
        <f t="shared" si="51"/>
        <v>2</v>
      </c>
      <c r="Q75" s="16">
        <f t="shared" si="52"/>
        <v>2</v>
      </c>
      <c r="R75" s="16">
        <f t="shared" si="53"/>
        <v>1</v>
      </c>
      <c r="S75" s="16">
        <f t="shared" si="54"/>
        <v>1</v>
      </c>
      <c r="T75" s="16">
        <f t="shared" si="55"/>
        <v>6</v>
      </c>
      <c r="U75" s="16"/>
      <c r="V75" s="17">
        <v>0.75793659047002893</v>
      </c>
      <c r="W75" s="17">
        <v>1</v>
      </c>
      <c r="X75" s="17">
        <v>0.51165071513666704</v>
      </c>
      <c r="Y75" s="17">
        <v>0.5</v>
      </c>
      <c r="Z75" s="17">
        <v>-160</v>
      </c>
      <c r="AA75" s="17">
        <v>380</v>
      </c>
      <c r="AB75" s="17">
        <v>0</v>
      </c>
      <c r="AC75" s="18">
        <f t="shared" si="56"/>
        <v>0.5</v>
      </c>
      <c r="AD75" s="18">
        <f t="shared" si="91"/>
        <v>0.5</v>
      </c>
      <c r="AE75" s="18" t="str">
        <f t="shared" si="57"/>
        <v>Over</v>
      </c>
      <c r="AF75" s="17">
        <v>0.6</v>
      </c>
      <c r="AG75" s="17">
        <v>0.6</v>
      </c>
      <c r="AH75" s="18">
        <f t="shared" si="58"/>
        <v>3</v>
      </c>
      <c r="AI75" s="18">
        <f t="shared" si="59"/>
        <v>3</v>
      </c>
      <c r="AJ75" s="18">
        <f t="shared" si="60"/>
        <v>1</v>
      </c>
      <c r="AK75" s="18">
        <f t="shared" si="61"/>
        <v>1</v>
      </c>
      <c r="AL75" s="18">
        <f t="shared" si="62"/>
        <v>8</v>
      </c>
      <c r="AM75" s="16"/>
      <c r="AN75">
        <v>4.5639448228766262E-2</v>
      </c>
      <c r="AO75">
        <v>0.120035544322063</v>
      </c>
      <c r="AP75">
        <v>-4.6725508541538203E-5</v>
      </c>
      <c r="AQ75" t="s">
        <v>187</v>
      </c>
      <c r="AR75">
        <v>0.5</v>
      </c>
      <c r="AS75">
        <v>870</v>
      </c>
      <c r="AT75" t="s">
        <v>187</v>
      </c>
      <c r="AU75" s="16">
        <f t="shared" si="63"/>
        <v>0.5</v>
      </c>
      <c r="AV75" s="16">
        <f t="shared" si="92"/>
        <v>-0.45436055177123374</v>
      </c>
      <c r="AW75" s="16" t="str">
        <f t="shared" si="64"/>
        <v>Under</v>
      </c>
      <c r="AX75">
        <v>0.1</v>
      </c>
      <c r="AY75">
        <v>0.1</v>
      </c>
      <c r="AZ75" s="16">
        <f t="shared" si="65"/>
        <v>3</v>
      </c>
      <c r="BA75" s="16">
        <f t="shared" si="66"/>
        <v>1</v>
      </c>
      <c r="BB75" s="16">
        <f t="shared" si="67"/>
        <v>0</v>
      </c>
      <c r="BC75" s="16">
        <f t="shared" si="68"/>
        <v>0</v>
      </c>
      <c r="BD75" s="16">
        <f t="shared" si="69"/>
        <v>4</v>
      </c>
      <c r="BE75" s="16"/>
      <c r="BF75">
        <v>0.32456581971813703</v>
      </c>
      <c r="BG75">
        <v>0.65244279529993798</v>
      </c>
      <c r="BH75">
        <v>0.178113443376439</v>
      </c>
      <c r="BI75" t="s">
        <v>187</v>
      </c>
      <c r="BJ75">
        <v>0.5</v>
      </c>
      <c r="BK75">
        <v>260</v>
      </c>
      <c r="BL75" t="s">
        <v>187</v>
      </c>
      <c r="BM75" s="16">
        <f t="shared" si="70"/>
        <v>0.5</v>
      </c>
      <c r="BN75" s="16">
        <f t="shared" si="93"/>
        <v>-0.17543418028186297</v>
      </c>
      <c r="BO75" s="16" t="str">
        <f t="shared" si="71"/>
        <v>Under</v>
      </c>
      <c r="BP75">
        <v>0.4</v>
      </c>
      <c r="BQ75">
        <v>0.3</v>
      </c>
      <c r="BR75" s="16">
        <f t="shared" si="72"/>
        <v>2</v>
      </c>
      <c r="BS75" s="16">
        <f t="shared" si="73"/>
        <v>1</v>
      </c>
      <c r="BT75" s="16">
        <f t="shared" si="74"/>
        <v>1</v>
      </c>
      <c r="BU75" s="16">
        <f t="shared" si="75"/>
        <v>1</v>
      </c>
      <c r="BV75" s="16">
        <f t="shared" si="76"/>
        <v>5</v>
      </c>
      <c r="BW75" s="16"/>
      <c r="BX75">
        <v>0.22296007675216459</v>
      </c>
      <c r="BY75">
        <v>0.86192327192834195</v>
      </c>
      <c r="BZ75">
        <v>5.2275512000000003E-2</v>
      </c>
      <c r="CA75" t="s">
        <v>187</v>
      </c>
      <c r="CB75">
        <v>0.5</v>
      </c>
      <c r="CC75">
        <v>920</v>
      </c>
      <c r="CD75" t="s">
        <v>187</v>
      </c>
      <c r="CE75" s="16">
        <f t="shared" si="77"/>
        <v>0.5</v>
      </c>
      <c r="CF75" s="16">
        <f t="shared" si="94"/>
        <v>-0.5</v>
      </c>
      <c r="CG75" s="16" t="str">
        <f t="shared" si="78"/>
        <v>Under</v>
      </c>
      <c r="CH75">
        <v>0</v>
      </c>
      <c r="CI75">
        <v>0</v>
      </c>
      <c r="CJ75" s="16">
        <f t="shared" si="96"/>
        <v>2</v>
      </c>
      <c r="CK75" s="16">
        <f t="shared" si="79"/>
        <v>1</v>
      </c>
      <c r="CL75" s="16">
        <f t="shared" si="80"/>
        <v>1</v>
      </c>
      <c r="CM75" s="16">
        <f t="shared" si="81"/>
        <v>1</v>
      </c>
      <c r="CN75" s="16">
        <f t="shared" si="82"/>
        <v>5</v>
      </c>
      <c r="CO75" s="16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187</v>
      </c>
      <c r="CU75">
        <v>0.5</v>
      </c>
      <c r="CV75">
        <v>1.5</v>
      </c>
      <c r="CW75" s="16">
        <f t="shared" si="83"/>
        <v>0.5</v>
      </c>
      <c r="CX75" s="16">
        <f t="shared" si="95"/>
        <v>0.73523040000000006</v>
      </c>
      <c r="CY75" s="16" t="str">
        <f t="shared" si="84"/>
        <v>Over</v>
      </c>
      <c r="CZ75">
        <v>0.9</v>
      </c>
      <c r="DA75">
        <v>0.6</v>
      </c>
      <c r="DB75" s="16">
        <f t="shared" si="85"/>
        <v>3</v>
      </c>
      <c r="DC75" s="16">
        <f t="shared" si="86"/>
        <v>2</v>
      </c>
      <c r="DD75" s="16">
        <f t="shared" si="87"/>
        <v>1</v>
      </c>
      <c r="DE75" s="16">
        <f t="shared" si="88"/>
        <v>1</v>
      </c>
      <c r="DF75" s="16">
        <f t="shared" si="89"/>
        <v>7</v>
      </c>
      <c r="DG75" s="16"/>
    </row>
    <row r="76" spans="1:111" x14ac:dyDescent="0.3">
      <c r="A76" t="s">
        <v>266</v>
      </c>
      <c r="B76" t="s">
        <v>43</v>
      </c>
      <c r="C76" t="s">
        <v>258</v>
      </c>
      <c r="D76">
        <v>0.33055889500346802</v>
      </c>
      <c r="E76">
        <v>0.51</v>
      </c>
      <c r="F76">
        <v>0.25292447000000001</v>
      </c>
      <c r="G76">
        <v>0.5</v>
      </c>
      <c r="H76" t="s">
        <v>187</v>
      </c>
      <c r="I76">
        <v>0.5</v>
      </c>
      <c r="J76" t="s">
        <v>187</v>
      </c>
      <c r="K76" s="16">
        <f t="shared" si="49"/>
        <v>0.5</v>
      </c>
      <c r="L76" s="16">
        <f t="shared" si="90"/>
        <v>-0.16944110499653198</v>
      </c>
      <c r="M76" s="16" t="str">
        <f t="shared" si="50"/>
        <v>Under</v>
      </c>
      <c r="N76">
        <v>0.5</v>
      </c>
      <c r="O76">
        <v>0.3</v>
      </c>
      <c r="P76" s="16">
        <f t="shared" si="51"/>
        <v>2</v>
      </c>
      <c r="Q76" s="16">
        <f t="shared" si="52"/>
        <v>3</v>
      </c>
      <c r="R76" s="16">
        <f t="shared" si="53"/>
        <v>1</v>
      </c>
      <c r="S76" s="16">
        <f t="shared" si="54"/>
        <v>1</v>
      </c>
      <c r="T76" s="16">
        <f t="shared" si="55"/>
        <v>7</v>
      </c>
      <c r="U76" s="16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6">
        <f t="shared" si="56"/>
        <v>0.5</v>
      </c>
      <c r="AD76" s="18">
        <f t="shared" si="91"/>
        <v>0.5</v>
      </c>
      <c r="AE76" s="16" t="str">
        <f t="shared" si="57"/>
        <v>Over</v>
      </c>
      <c r="AF76">
        <v>0.3</v>
      </c>
      <c r="AG76">
        <v>0.3</v>
      </c>
      <c r="AH76" s="16">
        <f t="shared" si="58"/>
        <v>2</v>
      </c>
      <c r="AI76" s="16">
        <f t="shared" si="59"/>
        <v>3</v>
      </c>
      <c r="AJ76" s="16">
        <f t="shared" si="60"/>
        <v>0</v>
      </c>
      <c r="AK76" s="16">
        <f t="shared" si="61"/>
        <v>0</v>
      </c>
      <c r="AL76" s="16">
        <f t="shared" si="62"/>
        <v>5</v>
      </c>
      <c r="AM76" s="16"/>
      <c r="AN76">
        <v>-5.9325522859525015E-4</v>
      </c>
      <c r="AO76">
        <v>1.50462962962962E-2</v>
      </c>
      <c r="AP76">
        <v>-1.6701052323307E-2</v>
      </c>
      <c r="AQ76" t="s">
        <v>187</v>
      </c>
      <c r="AR76">
        <v>0.5</v>
      </c>
      <c r="AS76">
        <v>830</v>
      </c>
      <c r="AT76" t="s">
        <v>187</v>
      </c>
      <c r="AU76" s="16">
        <f t="shared" si="63"/>
        <v>0.5</v>
      </c>
      <c r="AV76" s="16">
        <f t="shared" si="92"/>
        <v>-0.50059325522859521</v>
      </c>
      <c r="AW76" s="16" t="str">
        <f t="shared" si="64"/>
        <v>Under</v>
      </c>
      <c r="AX76">
        <v>0</v>
      </c>
      <c r="AY76">
        <v>0</v>
      </c>
      <c r="AZ76" s="16">
        <f t="shared" si="65"/>
        <v>3</v>
      </c>
      <c r="BA76" s="16">
        <f t="shared" si="66"/>
        <v>1</v>
      </c>
      <c r="BB76" s="16">
        <f t="shared" si="67"/>
        <v>0</v>
      </c>
      <c r="BC76" s="16">
        <f t="shared" si="68"/>
        <v>0</v>
      </c>
      <c r="BD76" s="16">
        <f t="shared" si="69"/>
        <v>4</v>
      </c>
      <c r="BE76" s="16"/>
      <c r="BF76">
        <v>0.32844602063598849</v>
      </c>
      <c r="BG76">
        <v>1.0946767536759401</v>
      </c>
      <c r="BH76">
        <v>1.9744515000000001E-2</v>
      </c>
      <c r="BI76" t="s">
        <v>187</v>
      </c>
      <c r="BJ76">
        <v>0.5</v>
      </c>
      <c r="BK76">
        <v>270</v>
      </c>
      <c r="BL76" t="s">
        <v>187</v>
      </c>
      <c r="BM76" s="16">
        <f t="shared" si="70"/>
        <v>0.5</v>
      </c>
      <c r="BN76" s="16">
        <f t="shared" si="93"/>
        <v>0.59467675367594008</v>
      </c>
      <c r="BO76" s="16" t="str">
        <f t="shared" si="71"/>
        <v>Over</v>
      </c>
      <c r="BP76">
        <v>0.3</v>
      </c>
      <c r="BQ76">
        <v>0.2</v>
      </c>
      <c r="BR76" s="16">
        <f t="shared" si="72"/>
        <v>1</v>
      </c>
      <c r="BS76" s="16">
        <f t="shared" si="73"/>
        <v>5</v>
      </c>
      <c r="BT76" s="16">
        <f t="shared" si="74"/>
        <v>0</v>
      </c>
      <c r="BU76" s="16">
        <f t="shared" si="75"/>
        <v>0</v>
      </c>
      <c r="BV76" s="16">
        <f t="shared" si="76"/>
        <v>6</v>
      </c>
      <c r="BW76" s="16"/>
      <c r="BX76">
        <v>0.1872176856612576</v>
      </c>
      <c r="BY76">
        <v>0.83069568084404799</v>
      </c>
      <c r="BZ76">
        <v>0.03</v>
      </c>
      <c r="CA76" t="s">
        <v>187</v>
      </c>
      <c r="CB76">
        <v>0.5</v>
      </c>
      <c r="CC76">
        <v>920</v>
      </c>
      <c r="CD76" t="s">
        <v>187</v>
      </c>
      <c r="CE76" s="16">
        <f t="shared" si="77"/>
        <v>0.5</v>
      </c>
      <c r="CF76" s="16">
        <f t="shared" si="94"/>
        <v>0.33069568084404799</v>
      </c>
      <c r="CG76" s="16" t="str">
        <f t="shared" si="78"/>
        <v>Over</v>
      </c>
      <c r="CH76">
        <v>0.3</v>
      </c>
      <c r="CI76">
        <v>0.3</v>
      </c>
      <c r="CJ76" s="16">
        <f t="shared" si="96"/>
        <v>1</v>
      </c>
      <c r="CK76" s="16">
        <f t="shared" si="79"/>
        <v>5</v>
      </c>
      <c r="CL76" s="16">
        <f t="shared" si="80"/>
        <v>0</v>
      </c>
      <c r="CM76" s="16">
        <f t="shared" si="81"/>
        <v>0</v>
      </c>
      <c r="CN76" s="16">
        <f t="shared" si="82"/>
        <v>6</v>
      </c>
      <c r="CO76" s="16"/>
      <c r="CP76">
        <v>0.66097847600677606</v>
      </c>
      <c r="CQ76">
        <v>1.2</v>
      </c>
      <c r="CR76">
        <v>-1.4598736E-5</v>
      </c>
      <c r="CS76">
        <v>0.5</v>
      </c>
      <c r="CT76" t="s">
        <v>187</v>
      </c>
      <c r="CU76">
        <v>0.5</v>
      </c>
      <c r="CV76" t="s">
        <v>187</v>
      </c>
      <c r="CW76" s="16">
        <f t="shared" si="83"/>
        <v>0.5</v>
      </c>
      <c r="CX76" s="16">
        <f t="shared" si="95"/>
        <v>0.7</v>
      </c>
      <c r="CY76" s="16" t="str">
        <f t="shared" si="84"/>
        <v>Over</v>
      </c>
      <c r="CZ76">
        <v>0.4</v>
      </c>
      <c r="DA76">
        <v>0.3</v>
      </c>
      <c r="DB76" s="16">
        <f t="shared" si="85"/>
        <v>2</v>
      </c>
      <c r="DC76" s="16">
        <f t="shared" si="86"/>
        <v>2</v>
      </c>
      <c r="DD76" s="16">
        <f t="shared" si="87"/>
        <v>0</v>
      </c>
      <c r="DE76" s="16">
        <f t="shared" si="88"/>
        <v>0</v>
      </c>
      <c r="DF76" s="16">
        <f t="shared" si="89"/>
        <v>4</v>
      </c>
      <c r="DG76" s="16"/>
    </row>
    <row r="77" spans="1:111" x14ac:dyDescent="0.3">
      <c r="A77" t="s">
        <v>267</v>
      </c>
      <c r="B77" t="s">
        <v>50</v>
      </c>
      <c r="C77" t="s">
        <v>268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187</v>
      </c>
      <c r="I77">
        <v>0.5</v>
      </c>
      <c r="J77">
        <v>0.5</v>
      </c>
      <c r="K77" s="16">
        <f t="shared" si="49"/>
        <v>0.5</v>
      </c>
      <c r="L77" s="16">
        <f t="shared" si="90"/>
        <v>0.19999999999999996</v>
      </c>
      <c r="M77" s="16" t="str">
        <f t="shared" si="50"/>
        <v>Over</v>
      </c>
      <c r="N77">
        <v>0.7</v>
      </c>
      <c r="O77">
        <v>0.4</v>
      </c>
      <c r="P77" s="16">
        <f t="shared" si="51"/>
        <v>0</v>
      </c>
      <c r="Q77" s="16">
        <f t="shared" si="52"/>
        <v>3</v>
      </c>
      <c r="R77" s="16">
        <f t="shared" si="53"/>
        <v>1</v>
      </c>
      <c r="S77" s="16">
        <f t="shared" si="54"/>
        <v>0</v>
      </c>
      <c r="T77" s="16">
        <f t="shared" si="55"/>
        <v>4</v>
      </c>
      <c r="U77" s="16"/>
      <c r="V77" s="17">
        <v>1.0651056795241061</v>
      </c>
      <c r="W77" s="17">
        <v>1.18363449035063</v>
      </c>
      <c r="X77" s="17">
        <v>0.99807404320313997</v>
      </c>
      <c r="Y77" s="17">
        <v>0.5</v>
      </c>
      <c r="Z77" s="17">
        <v>-220</v>
      </c>
      <c r="AA77" s="17">
        <v>260</v>
      </c>
      <c r="AB77" s="17">
        <v>0.3</v>
      </c>
      <c r="AC77" s="18">
        <f t="shared" si="56"/>
        <v>0.5</v>
      </c>
      <c r="AD77" s="18">
        <f t="shared" si="91"/>
        <v>0.7</v>
      </c>
      <c r="AE77" s="18" t="str">
        <f t="shared" si="57"/>
        <v>Over</v>
      </c>
      <c r="AF77" s="17">
        <v>1.2</v>
      </c>
      <c r="AG77" s="17">
        <v>0.6</v>
      </c>
      <c r="AH77" s="18">
        <f t="shared" si="58"/>
        <v>3</v>
      </c>
      <c r="AI77" s="18">
        <f t="shared" si="59"/>
        <v>4</v>
      </c>
      <c r="AJ77" s="18">
        <f t="shared" si="60"/>
        <v>1</v>
      </c>
      <c r="AK77" s="18">
        <f t="shared" si="61"/>
        <v>1</v>
      </c>
      <c r="AL77" s="18">
        <f t="shared" si="62"/>
        <v>9</v>
      </c>
      <c r="AM77" s="16"/>
      <c r="AN77">
        <v>3.2517272287348277E-2</v>
      </c>
      <c r="AO77">
        <v>8.3634490350636595E-2</v>
      </c>
      <c r="AP77">
        <v>-2.1479646002178798E-5</v>
      </c>
      <c r="AQ77" t="s">
        <v>187</v>
      </c>
      <c r="AR77">
        <v>0.5</v>
      </c>
      <c r="AS77">
        <v>480</v>
      </c>
      <c r="AT77" t="s">
        <v>187</v>
      </c>
      <c r="AU77" s="16">
        <f t="shared" si="63"/>
        <v>0.5</v>
      </c>
      <c r="AV77" s="16">
        <f t="shared" si="92"/>
        <v>-0.4674827277126517</v>
      </c>
      <c r="AW77" s="16" t="str">
        <f t="shared" si="64"/>
        <v>Under</v>
      </c>
      <c r="AX77">
        <v>0.1</v>
      </c>
      <c r="AY77">
        <v>0.1</v>
      </c>
      <c r="AZ77" s="16">
        <f t="shared" si="65"/>
        <v>3</v>
      </c>
      <c r="BA77" s="16">
        <f t="shared" si="66"/>
        <v>1</v>
      </c>
      <c r="BB77" s="16">
        <f t="shared" si="67"/>
        <v>0</v>
      </c>
      <c r="BC77" s="16">
        <f t="shared" si="68"/>
        <v>0</v>
      </c>
      <c r="BD77" s="16">
        <f t="shared" si="69"/>
        <v>4</v>
      </c>
      <c r="BE77" s="16"/>
      <c r="BF77">
        <v>0.4066640912395742</v>
      </c>
      <c r="BG77">
        <v>0.862083873757025</v>
      </c>
      <c r="BH77">
        <v>0.14000000000000001</v>
      </c>
      <c r="BI77" t="s">
        <v>187</v>
      </c>
      <c r="BJ77">
        <v>0.5</v>
      </c>
      <c r="BK77">
        <v>145</v>
      </c>
      <c r="BL77" t="s">
        <v>187</v>
      </c>
      <c r="BM77" s="16">
        <f t="shared" si="70"/>
        <v>0.5</v>
      </c>
      <c r="BN77" s="16">
        <f t="shared" si="93"/>
        <v>0.362083873757025</v>
      </c>
      <c r="BO77" s="16" t="str">
        <f t="shared" si="71"/>
        <v>Over</v>
      </c>
      <c r="BP77">
        <v>0.2</v>
      </c>
      <c r="BQ77">
        <v>0.2</v>
      </c>
      <c r="BR77" s="16">
        <f t="shared" si="72"/>
        <v>1</v>
      </c>
      <c r="BS77" s="16">
        <f t="shared" si="73"/>
        <v>4</v>
      </c>
      <c r="BT77" s="16">
        <f t="shared" si="74"/>
        <v>0</v>
      </c>
      <c r="BU77" s="16">
        <f t="shared" si="75"/>
        <v>0</v>
      </c>
      <c r="BV77" s="16">
        <f t="shared" si="76"/>
        <v>5</v>
      </c>
      <c r="BW77" s="16"/>
      <c r="BX77">
        <v>0.17011896798862611</v>
      </c>
      <c r="BY77">
        <v>0.78620843561704901</v>
      </c>
      <c r="BZ77">
        <v>-4.6250917000000002E-2</v>
      </c>
      <c r="CA77" t="s">
        <v>187</v>
      </c>
      <c r="CB77">
        <v>0.5</v>
      </c>
      <c r="CC77">
        <v>1000</v>
      </c>
      <c r="CD77" t="s">
        <v>187</v>
      </c>
      <c r="CE77" s="16">
        <f t="shared" si="77"/>
        <v>0.5</v>
      </c>
      <c r="CF77" s="16">
        <f t="shared" si="94"/>
        <v>-0.5</v>
      </c>
      <c r="CG77" s="16" t="str">
        <f t="shared" si="78"/>
        <v>Under</v>
      </c>
      <c r="CH77">
        <v>0</v>
      </c>
      <c r="CI77">
        <v>0</v>
      </c>
      <c r="CJ77" s="16">
        <f t="shared" si="96"/>
        <v>2</v>
      </c>
      <c r="CK77" s="16">
        <f t="shared" si="79"/>
        <v>1</v>
      </c>
      <c r="CL77" s="16">
        <f t="shared" si="80"/>
        <v>1</v>
      </c>
      <c r="CM77" s="16">
        <f t="shared" si="81"/>
        <v>1</v>
      </c>
      <c r="CN77" s="16">
        <f t="shared" si="82"/>
        <v>5</v>
      </c>
      <c r="CO77" s="16"/>
      <c r="CP77">
        <v>1.784044346612409</v>
      </c>
      <c r="CQ77">
        <v>2</v>
      </c>
      <c r="CR77">
        <v>1.48405420674775</v>
      </c>
      <c r="CS77">
        <v>1.5</v>
      </c>
      <c r="CT77" t="s">
        <v>187</v>
      </c>
      <c r="CU77">
        <v>1.5</v>
      </c>
      <c r="CV77">
        <v>1.5</v>
      </c>
      <c r="CW77" s="16">
        <f t="shared" si="83"/>
        <v>1.5</v>
      </c>
      <c r="CX77" s="16">
        <f t="shared" si="95"/>
        <v>0.5</v>
      </c>
      <c r="CY77" s="16" t="str">
        <f t="shared" si="84"/>
        <v>Over</v>
      </c>
      <c r="CZ77">
        <v>1.6</v>
      </c>
      <c r="DA77">
        <v>0.3</v>
      </c>
      <c r="DB77" s="16">
        <f t="shared" si="85"/>
        <v>2</v>
      </c>
      <c r="DC77" s="16">
        <f t="shared" si="86"/>
        <v>1</v>
      </c>
      <c r="DD77" s="16">
        <f t="shared" si="87"/>
        <v>1</v>
      </c>
      <c r="DE77" s="16">
        <f t="shared" si="88"/>
        <v>0</v>
      </c>
      <c r="DF77" s="16">
        <f t="shared" si="89"/>
        <v>4</v>
      </c>
      <c r="DG77" s="16"/>
    </row>
    <row r="78" spans="1:111" x14ac:dyDescent="0.3">
      <c r="A78" t="s">
        <v>269</v>
      </c>
      <c r="B78" t="s">
        <v>50</v>
      </c>
      <c r="C78" t="s">
        <v>268</v>
      </c>
      <c r="D78" s="17">
        <v>0.18895382277907169</v>
      </c>
      <c r="E78" s="17">
        <v>0.36614173228346403</v>
      </c>
      <c r="F78" s="17">
        <v>0.129648277851134</v>
      </c>
      <c r="G78" s="17">
        <v>0.5</v>
      </c>
      <c r="H78" s="17" t="s">
        <v>187</v>
      </c>
      <c r="I78" s="17">
        <v>0.5</v>
      </c>
      <c r="J78" s="17" t="s">
        <v>187</v>
      </c>
      <c r="K78" s="18">
        <f t="shared" si="49"/>
        <v>0.5</v>
      </c>
      <c r="L78" s="16">
        <f t="shared" si="90"/>
        <v>-0.4</v>
      </c>
      <c r="M78" s="18" t="str">
        <f t="shared" si="50"/>
        <v>Under</v>
      </c>
      <c r="N78" s="17">
        <v>0.1</v>
      </c>
      <c r="O78" s="17">
        <v>0.1</v>
      </c>
      <c r="P78" s="18">
        <f t="shared" si="51"/>
        <v>3</v>
      </c>
      <c r="Q78" s="18">
        <f t="shared" si="52"/>
        <v>4</v>
      </c>
      <c r="R78" s="18">
        <f t="shared" si="53"/>
        <v>1</v>
      </c>
      <c r="S78" s="18">
        <f t="shared" si="54"/>
        <v>1</v>
      </c>
      <c r="T78" s="18">
        <f t="shared" si="55"/>
        <v>9</v>
      </c>
      <c r="U78" s="16"/>
      <c r="V78">
        <v>0.6672436629491687</v>
      </c>
      <c r="W78">
        <v>1</v>
      </c>
      <c r="X78">
        <v>0.363374166717292</v>
      </c>
      <c r="Y78">
        <v>0.5</v>
      </c>
      <c r="Z78" t="s">
        <v>187</v>
      </c>
      <c r="AA78" t="s">
        <v>187</v>
      </c>
      <c r="AB78">
        <v>0</v>
      </c>
      <c r="AC78" s="16">
        <f t="shared" si="56"/>
        <v>0.5</v>
      </c>
      <c r="AD78" s="18">
        <f t="shared" si="91"/>
        <v>0.5</v>
      </c>
      <c r="AE78" s="16" t="str">
        <f t="shared" si="57"/>
        <v>Over</v>
      </c>
      <c r="AF78">
        <v>0.4</v>
      </c>
      <c r="AG78">
        <v>0.4</v>
      </c>
      <c r="AH78" s="16">
        <f t="shared" si="58"/>
        <v>2</v>
      </c>
      <c r="AI78" s="16">
        <f t="shared" si="59"/>
        <v>3</v>
      </c>
      <c r="AJ78" s="16">
        <f t="shared" si="60"/>
        <v>0</v>
      </c>
      <c r="AK78" s="16">
        <f t="shared" si="61"/>
        <v>0</v>
      </c>
      <c r="AL78" s="16">
        <f t="shared" si="62"/>
        <v>5</v>
      </c>
      <c r="AM78" s="16"/>
      <c r="AN78">
        <v>-4.7713507691683043E-3</v>
      </c>
      <c r="AO78">
        <v>2.4361948955916399E-2</v>
      </c>
      <c r="AP78">
        <v>-3.1721989574737298E-2</v>
      </c>
      <c r="AQ78" t="s">
        <v>187</v>
      </c>
      <c r="AR78">
        <v>0.5</v>
      </c>
      <c r="AS78" t="s">
        <v>187</v>
      </c>
      <c r="AT78" t="s">
        <v>187</v>
      </c>
      <c r="AU78" s="16">
        <f t="shared" si="63"/>
        <v>0.5</v>
      </c>
      <c r="AV78" s="16">
        <f t="shared" si="92"/>
        <v>-0.50477135076916835</v>
      </c>
      <c r="AW78" s="16" t="str">
        <f t="shared" si="64"/>
        <v>Under</v>
      </c>
      <c r="AX78">
        <v>0</v>
      </c>
      <c r="AY78">
        <v>0</v>
      </c>
      <c r="AZ78" s="16">
        <f t="shared" si="65"/>
        <v>3</v>
      </c>
      <c r="BA78" s="16">
        <f t="shared" si="66"/>
        <v>1</v>
      </c>
      <c r="BB78" s="16">
        <f t="shared" si="67"/>
        <v>0</v>
      </c>
      <c r="BC78" s="16">
        <f t="shared" si="68"/>
        <v>0</v>
      </c>
      <c r="BD78" s="16">
        <f t="shared" si="69"/>
        <v>4</v>
      </c>
      <c r="BE78" s="16"/>
      <c r="BF78">
        <v>0.20936844036520741</v>
      </c>
      <c r="BG78">
        <v>0.64861683343142995</v>
      </c>
      <c r="BH78">
        <v>7.27957438506215E-2</v>
      </c>
      <c r="BI78" t="s">
        <v>187</v>
      </c>
      <c r="BJ78">
        <v>0.5</v>
      </c>
      <c r="BK78" t="s">
        <v>187</v>
      </c>
      <c r="BL78" t="s">
        <v>187</v>
      </c>
      <c r="BM78" s="16">
        <f t="shared" si="70"/>
        <v>0.5</v>
      </c>
      <c r="BN78" s="16">
        <f t="shared" si="93"/>
        <v>-0.29063155963479259</v>
      </c>
      <c r="BO78" s="16" t="str">
        <f t="shared" si="71"/>
        <v>Under</v>
      </c>
      <c r="BP78">
        <v>0.3</v>
      </c>
      <c r="BQ78">
        <v>0.2</v>
      </c>
      <c r="BR78" s="16">
        <f t="shared" si="72"/>
        <v>2</v>
      </c>
      <c r="BS78" s="16">
        <f t="shared" si="73"/>
        <v>1</v>
      </c>
      <c r="BT78" s="16">
        <f t="shared" si="74"/>
        <v>1</v>
      </c>
      <c r="BU78" s="16">
        <f t="shared" si="75"/>
        <v>1</v>
      </c>
      <c r="BV78" s="16">
        <f t="shared" si="76"/>
        <v>5</v>
      </c>
      <c r="BW78" s="16"/>
      <c r="BX78">
        <v>0.14330459456319289</v>
      </c>
      <c r="BY78">
        <v>0.76762084796111196</v>
      </c>
      <c r="BZ78">
        <v>-1.4311531000000001E-2</v>
      </c>
      <c r="CA78" t="s">
        <v>187</v>
      </c>
      <c r="CB78">
        <v>0.5</v>
      </c>
      <c r="CC78" t="s">
        <v>187</v>
      </c>
      <c r="CD78" t="s">
        <v>187</v>
      </c>
      <c r="CE78" s="16">
        <f t="shared" si="77"/>
        <v>0.5</v>
      </c>
      <c r="CF78" s="16">
        <f t="shared" si="94"/>
        <v>-0.5</v>
      </c>
      <c r="CG78" s="16" t="str">
        <f t="shared" si="78"/>
        <v>Under</v>
      </c>
      <c r="CH78">
        <v>0</v>
      </c>
      <c r="CI78">
        <v>0</v>
      </c>
      <c r="CJ78" s="16">
        <f t="shared" si="96"/>
        <v>2</v>
      </c>
      <c r="CK78" s="16">
        <f t="shared" si="79"/>
        <v>1</v>
      </c>
      <c r="CL78" s="16">
        <f t="shared" si="80"/>
        <v>1</v>
      </c>
      <c r="CM78" s="16">
        <f t="shared" si="81"/>
        <v>1</v>
      </c>
      <c r="CN78" s="16">
        <f t="shared" si="82"/>
        <v>5</v>
      </c>
      <c r="CO78" s="16"/>
      <c r="CP78">
        <v>0.88432105795354665</v>
      </c>
      <c r="CQ78">
        <v>1.2347351</v>
      </c>
      <c r="CR78">
        <v>0.43750053395803801</v>
      </c>
      <c r="CS78">
        <v>0.5</v>
      </c>
      <c r="CT78" t="s">
        <v>187</v>
      </c>
      <c r="CU78">
        <v>0.5</v>
      </c>
      <c r="CV78" t="s">
        <v>187</v>
      </c>
      <c r="CW78" s="16">
        <f t="shared" si="83"/>
        <v>0.5</v>
      </c>
      <c r="CX78" s="16">
        <f t="shared" si="95"/>
        <v>0.73473509999999997</v>
      </c>
      <c r="CY78" s="16" t="str">
        <f t="shared" si="84"/>
        <v>Over</v>
      </c>
      <c r="CZ78">
        <v>0.5</v>
      </c>
      <c r="DA78">
        <v>0.4</v>
      </c>
      <c r="DB78" s="16">
        <f t="shared" si="85"/>
        <v>2</v>
      </c>
      <c r="DC78" s="16">
        <f t="shared" si="86"/>
        <v>2</v>
      </c>
      <c r="DD78" s="16">
        <f t="shared" si="87"/>
        <v>0</v>
      </c>
      <c r="DE78" s="16">
        <f t="shared" si="88"/>
        <v>0</v>
      </c>
      <c r="DF78" s="16">
        <f t="shared" si="89"/>
        <v>4</v>
      </c>
      <c r="DG78" s="16"/>
    </row>
    <row r="79" spans="1:111" x14ac:dyDescent="0.3">
      <c r="A79" t="s">
        <v>270</v>
      </c>
      <c r="B79" t="s">
        <v>50</v>
      </c>
      <c r="C79" t="s">
        <v>268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187</v>
      </c>
      <c r="I79">
        <v>0.5</v>
      </c>
      <c r="J79">
        <v>0.5</v>
      </c>
      <c r="K79" s="16">
        <f t="shared" si="49"/>
        <v>0.5</v>
      </c>
      <c r="L79" s="16">
        <f t="shared" si="90"/>
        <v>0.39412255106294203</v>
      </c>
      <c r="M79" s="16" t="str">
        <f t="shared" si="50"/>
        <v>Over</v>
      </c>
      <c r="N79">
        <v>0.5</v>
      </c>
      <c r="O79">
        <v>0.4</v>
      </c>
      <c r="P79" s="16">
        <f t="shared" si="51"/>
        <v>3</v>
      </c>
      <c r="Q79" s="16">
        <f t="shared" si="52"/>
        <v>4</v>
      </c>
      <c r="R79" s="16">
        <f t="shared" si="53"/>
        <v>0</v>
      </c>
      <c r="S79" s="16">
        <f t="shared" si="54"/>
        <v>0</v>
      </c>
      <c r="T79" s="16">
        <f t="shared" si="55"/>
        <v>7</v>
      </c>
      <c r="U79" s="16"/>
      <c r="V79" s="17">
        <v>1.6863331925013569</v>
      </c>
      <c r="W79" s="17">
        <v>2.2330151600224499</v>
      </c>
      <c r="X79" s="17">
        <v>0.99983674</v>
      </c>
      <c r="Y79" s="17">
        <v>0.5</v>
      </c>
      <c r="Z79" s="17">
        <v>-390</v>
      </c>
      <c r="AA79" s="17">
        <v>140</v>
      </c>
      <c r="AB79" s="17">
        <v>0.3</v>
      </c>
      <c r="AC79" s="18">
        <f t="shared" si="56"/>
        <v>0.5</v>
      </c>
      <c r="AD79" s="18">
        <f t="shared" si="91"/>
        <v>1.7330151600224499</v>
      </c>
      <c r="AE79" s="18" t="str">
        <f t="shared" si="57"/>
        <v>Over</v>
      </c>
      <c r="AF79" s="17">
        <v>1.3</v>
      </c>
      <c r="AG79" s="17">
        <v>0.8</v>
      </c>
      <c r="AH79" s="18">
        <f t="shared" si="58"/>
        <v>3</v>
      </c>
      <c r="AI79" s="18">
        <f t="shared" si="59"/>
        <v>5</v>
      </c>
      <c r="AJ79" s="18">
        <f t="shared" si="60"/>
        <v>1</v>
      </c>
      <c r="AK79" s="18">
        <f t="shared" si="61"/>
        <v>1</v>
      </c>
      <c r="AL79" s="18">
        <f t="shared" si="62"/>
        <v>10</v>
      </c>
      <c r="AM79" s="16"/>
      <c r="AN79">
        <v>0.57775847667540359</v>
      </c>
      <c r="AO79">
        <v>1</v>
      </c>
      <c r="AP79">
        <v>0.12763880543122899</v>
      </c>
      <c r="AQ79" t="s">
        <v>187</v>
      </c>
      <c r="AR79">
        <v>0.5</v>
      </c>
      <c r="AS79">
        <v>430</v>
      </c>
      <c r="AT79" t="s">
        <v>187</v>
      </c>
      <c r="AU79" s="16">
        <f t="shared" si="63"/>
        <v>0.5</v>
      </c>
      <c r="AV79" s="16">
        <f t="shared" si="92"/>
        <v>0.5</v>
      </c>
      <c r="AW79" s="16" t="str">
        <f t="shared" si="64"/>
        <v>Over</v>
      </c>
      <c r="AX79">
        <v>0.2</v>
      </c>
      <c r="AY79">
        <v>0.2</v>
      </c>
      <c r="AZ79" s="16">
        <f t="shared" si="65"/>
        <v>2</v>
      </c>
      <c r="BA79" s="16">
        <f t="shared" si="66"/>
        <v>5</v>
      </c>
      <c r="BB79" s="16">
        <f t="shared" si="67"/>
        <v>0</v>
      </c>
      <c r="BC79" s="16">
        <f t="shared" si="68"/>
        <v>0</v>
      </c>
      <c r="BD79" s="16">
        <f t="shared" si="69"/>
        <v>7</v>
      </c>
      <c r="BE79" s="16"/>
      <c r="BF79" s="17">
        <v>1.2825286766763231</v>
      </c>
      <c r="BG79" s="17">
        <v>1.7214749</v>
      </c>
      <c r="BH79" s="17">
        <v>1.02526925220472</v>
      </c>
      <c r="BI79" s="17" t="s">
        <v>187</v>
      </c>
      <c r="BJ79" s="17">
        <v>0.5</v>
      </c>
      <c r="BK79" s="17">
        <v>-105</v>
      </c>
      <c r="BL79" s="17" t="s">
        <v>187</v>
      </c>
      <c r="BM79" s="18">
        <f t="shared" si="70"/>
        <v>0.5</v>
      </c>
      <c r="BN79" s="16">
        <f t="shared" si="93"/>
        <v>1.2214749</v>
      </c>
      <c r="BO79" s="18" t="str">
        <f t="shared" si="71"/>
        <v>Over</v>
      </c>
      <c r="BP79" s="17">
        <v>0.6</v>
      </c>
      <c r="BQ79" s="17">
        <v>0.3</v>
      </c>
      <c r="BR79" s="18">
        <f t="shared" si="72"/>
        <v>3</v>
      </c>
      <c r="BS79" s="18">
        <f t="shared" si="73"/>
        <v>5</v>
      </c>
      <c r="BT79" s="18">
        <f t="shared" si="74"/>
        <v>1</v>
      </c>
      <c r="BU79" s="18">
        <f t="shared" si="75"/>
        <v>0</v>
      </c>
      <c r="BV79" s="18">
        <f t="shared" si="76"/>
        <v>9</v>
      </c>
      <c r="BW79" s="16"/>
      <c r="BX79">
        <v>0.18724884345829401</v>
      </c>
      <c r="BY79">
        <v>0.80959999999999999</v>
      </c>
      <c r="BZ79">
        <v>0</v>
      </c>
      <c r="CA79" t="s">
        <v>187</v>
      </c>
      <c r="CB79">
        <v>0.5</v>
      </c>
      <c r="CC79">
        <v>750</v>
      </c>
      <c r="CD79" t="s">
        <v>187</v>
      </c>
      <c r="CE79" s="16">
        <f t="shared" si="77"/>
        <v>0.5</v>
      </c>
      <c r="CF79" s="16">
        <f t="shared" si="94"/>
        <v>-0.31275115654170599</v>
      </c>
      <c r="CG79" s="16" t="str">
        <f t="shared" si="78"/>
        <v>Under</v>
      </c>
      <c r="CH79">
        <v>0.2</v>
      </c>
      <c r="CI79">
        <v>0.2</v>
      </c>
      <c r="CJ79" s="16">
        <f t="shared" si="96"/>
        <v>2</v>
      </c>
      <c r="CK79" s="16">
        <f t="shared" si="79"/>
        <v>1</v>
      </c>
      <c r="CL79" s="16">
        <f t="shared" si="80"/>
        <v>1</v>
      </c>
      <c r="CM79" s="16">
        <f t="shared" si="81"/>
        <v>1</v>
      </c>
      <c r="CN79" s="16">
        <f t="shared" si="82"/>
        <v>5</v>
      </c>
      <c r="CO79" s="16"/>
      <c r="CP79" s="17">
        <v>3.5087086996250072</v>
      </c>
      <c r="CQ79" s="17">
        <v>4.12</v>
      </c>
      <c r="CR79" s="17">
        <v>2.96279417573726</v>
      </c>
      <c r="CS79" s="17">
        <v>1.5</v>
      </c>
      <c r="CT79" s="17" t="s">
        <v>187</v>
      </c>
      <c r="CU79" s="17">
        <v>1.5</v>
      </c>
      <c r="CV79" s="17">
        <v>1.5</v>
      </c>
      <c r="CW79" s="18">
        <f t="shared" si="83"/>
        <v>1.5</v>
      </c>
      <c r="CX79" s="16">
        <f t="shared" si="95"/>
        <v>2.62</v>
      </c>
      <c r="CY79" s="18" t="str">
        <f t="shared" si="84"/>
        <v>Over</v>
      </c>
      <c r="CZ79" s="17">
        <v>2.5</v>
      </c>
      <c r="DA79" s="17">
        <v>0.6</v>
      </c>
      <c r="DB79" s="18">
        <f t="shared" si="85"/>
        <v>3</v>
      </c>
      <c r="DC79" s="18">
        <f t="shared" si="86"/>
        <v>5</v>
      </c>
      <c r="DD79" s="18">
        <f t="shared" si="87"/>
        <v>1</v>
      </c>
      <c r="DE79" s="18">
        <f t="shared" si="88"/>
        <v>1</v>
      </c>
      <c r="DF79" s="18">
        <f t="shared" si="89"/>
        <v>10</v>
      </c>
      <c r="DG79" s="16"/>
    </row>
    <row r="80" spans="1:111" x14ac:dyDescent="0.3">
      <c r="A80" t="s">
        <v>271</v>
      </c>
      <c r="B80" t="s">
        <v>50</v>
      </c>
      <c r="C80" t="s">
        <v>268</v>
      </c>
      <c r="D80" s="17">
        <v>0.34004734239171619</v>
      </c>
      <c r="E80" s="17">
        <v>0.443520782396088</v>
      </c>
      <c r="F80" s="17">
        <v>0.19624174999999999</v>
      </c>
      <c r="G80" s="17">
        <v>0.5</v>
      </c>
      <c r="H80" s="17" t="s">
        <v>187</v>
      </c>
      <c r="I80" s="17">
        <v>0.5</v>
      </c>
      <c r="J80" s="17">
        <v>0.5</v>
      </c>
      <c r="K80" s="18">
        <f t="shared" si="49"/>
        <v>0.5</v>
      </c>
      <c r="L80" s="16">
        <f t="shared" si="90"/>
        <v>-0.15995265760828381</v>
      </c>
      <c r="M80" s="18" t="str">
        <f t="shared" si="50"/>
        <v>Under</v>
      </c>
      <c r="N80" s="17">
        <v>0.4</v>
      </c>
      <c r="O80" s="17">
        <v>0.4</v>
      </c>
      <c r="P80" s="18">
        <f t="shared" si="51"/>
        <v>3</v>
      </c>
      <c r="Q80" s="18">
        <f t="shared" si="52"/>
        <v>3</v>
      </c>
      <c r="R80" s="18">
        <f t="shared" si="53"/>
        <v>1</v>
      </c>
      <c r="S80" s="18">
        <f t="shared" si="54"/>
        <v>1</v>
      </c>
      <c r="T80" s="18">
        <f t="shared" si="55"/>
        <v>8</v>
      </c>
      <c r="U80" s="16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6">
        <f t="shared" si="56"/>
        <v>0.5</v>
      </c>
      <c r="AD80" s="18">
        <f t="shared" si="91"/>
        <v>0.50002013420541003</v>
      </c>
      <c r="AE80" s="16" t="str">
        <f t="shared" si="57"/>
        <v>Over</v>
      </c>
      <c r="AF80">
        <v>0.9</v>
      </c>
      <c r="AG80">
        <v>0.5</v>
      </c>
      <c r="AH80" s="16">
        <f t="shared" si="58"/>
        <v>3</v>
      </c>
      <c r="AI80" s="16">
        <f t="shared" si="59"/>
        <v>4</v>
      </c>
      <c r="AJ80" s="16">
        <f t="shared" si="60"/>
        <v>1</v>
      </c>
      <c r="AK80" s="16">
        <f t="shared" si="61"/>
        <v>0</v>
      </c>
      <c r="AL80" s="16">
        <f t="shared" si="62"/>
        <v>8</v>
      </c>
      <c r="AM80" s="16"/>
      <c r="AN80">
        <v>2.919658937254872E-2</v>
      </c>
      <c r="AO80">
        <v>8.4022687316997496E-2</v>
      </c>
      <c r="AP80">
        <v>-5.9404940511221301E-5</v>
      </c>
      <c r="AQ80" t="s">
        <v>187</v>
      </c>
      <c r="AR80">
        <v>0.5</v>
      </c>
      <c r="AS80">
        <v>1060</v>
      </c>
      <c r="AT80" t="s">
        <v>187</v>
      </c>
      <c r="AU80" s="16">
        <f t="shared" si="63"/>
        <v>0.5</v>
      </c>
      <c r="AV80" s="16">
        <f t="shared" si="92"/>
        <v>-0.5</v>
      </c>
      <c r="AW80" s="16" t="str">
        <f t="shared" si="64"/>
        <v>Under</v>
      </c>
      <c r="AX80">
        <v>0</v>
      </c>
      <c r="AY80">
        <v>0</v>
      </c>
      <c r="AZ80" s="16">
        <f t="shared" si="65"/>
        <v>3</v>
      </c>
      <c r="BA80" s="16">
        <f t="shared" si="66"/>
        <v>1</v>
      </c>
      <c r="BB80" s="16">
        <f t="shared" si="67"/>
        <v>0</v>
      </c>
      <c r="BC80" s="16">
        <f t="shared" si="68"/>
        <v>0</v>
      </c>
      <c r="BD80" s="16">
        <f t="shared" si="69"/>
        <v>4</v>
      </c>
      <c r="BE80" s="16"/>
      <c r="BF80">
        <v>0.40778450567691382</v>
      </c>
      <c r="BG80">
        <v>0.862083873757025</v>
      </c>
      <c r="BH80">
        <v>0.25368836473870698</v>
      </c>
      <c r="BI80" t="s">
        <v>187</v>
      </c>
      <c r="BJ80">
        <v>0.5</v>
      </c>
      <c r="BK80">
        <v>185</v>
      </c>
      <c r="BL80" t="s">
        <v>187</v>
      </c>
      <c r="BM80" s="16">
        <f t="shared" si="70"/>
        <v>0.5</v>
      </c>
      <c r="BN80" s="16">
        <f t="shared" si="93"/>
        <v>0.362083873757025</v>
      </c>
      <c r="BO80" s="16" t="str">
        <f t="shared" si="71"/>
        <v>Over</v>
      </c>
      <c r="BP80">
        <v>0.4</v>
      </c>
      <c r="BQ80">
        <v>0.3</v>
      </c>
      <c r="BR80" s="16">
        <f t="shared" si="72"/>
        <v>1</v>
      </c>
      <c r="BS80" s="16">
        <f t="shared" si="73"/>
        <v>4</v>
      </c>
      <c r="BT80" s="16">
        <f t="shared" si="74"/>
        <v>0</v>
      </c>
      <c r="BU80" s="16">
        <f t="shared" si="75"/>
        <v>0</v>
      </c>
      <c r="BV80" s="16">
        <f t="shared" si="76"/>
        <v>5</v>
      </c>
      <c r="BW80" s="16"/>
      <c r="BX80">
        <v>0.1605670855764128</v>
      </c>
      <c r="BY80">
        <v>0.79899581589958102</v>
      </c>
      <c r="BZ80">
        <v>-8.6590769999999994E-3</v>
      </c>
      <c r="CA80" t="s">
        <v>187</v>
      </c>
      <c r="CB80">
        <v>0.5</v>
      </c>
      <c r="CC80">
        <v>850</v>
      </c>
      <c r="CD80" t="s">
        <v>187</v>
      </c>
      <c r="CE80" s="16">
        <f t="shared" si="77"/>
        <v>0.5</v>
      </c>
      <c r="CF80" s="16">
        <f t="shared" si="94"/>
        <v>-0.5</v>
      </c>
      <c r="CG80" s="16" t="str">
        <f t="shared" si="78"/>
        <v>Under</v>
      </c>
      <c r="CH80">
        <v>0</v>
      </c>
      <c r="CI80">
        <v>0</v>
      </c>
      <c r="CJ80" s="16">
        <f t="shared" si="96"/>
        <v>2</v>
      </c>
      <c r="CK80" s="16">
        <f t="shared" si="79"/>
        <v>1</v>
      </c>
      <c r="CL80" s="16">
        <f t="shared" si="80"/>
        <v>1</v>
      </c>
      <c r="CM80" s="16">
        <f t="shared" si="81"/>
        <v>1</v>
      </c>
      <c r="CN80" s="16">
        <f t="shared" si="82"/>
        <v>5</v>
      </c>
      <c r="CO80" s="16"/>
      <c r="CP80">
        <v>1.460853923072478</v>
      </c>
      <c r="CQ80">
        <v>1.85521385369721</v>
      </c>
      <c r="CR80">
        <v>1.000151</v>
      </c>
      <c r="CS80">
        <v>1.5</v>
      </c>
      <c r="CT80" t="s">
        <v>187</v>
      </c>
      <c r="CU80">
        <v>1.5</v>
      </c>
      <c r="CV80">
        <v>1.5</v>
      </c>
      <c r="CW80" s="16">
        <f t="shared" si="83"/>
        <v>1.5</v>
      </c>
      <c r="CX80" s="16">
        <f t="shared" si="95"/>
        <v>0.35521385369721004</v>
      </c>
      <c r="CY80" s="16" t="str">
        <f t="shared" si="84"/>
        <v>Over</v>
      </c>
      <c r="CZ80">
        <v>1.3</v>
      </c>
      <c r="DA80">
        <v>0.3</v>
      </c>
      <c r="DB80" s="16">
        <f t="shared" si="85"/>
        <v>1</v>
      </c>
      <c r="DC80" s="16">
        <f t="shared" si="86"/>
        <v>1</v>
      </c>
      <c r="DD80" s="16">
        <f t="shared" si="87"/>
        <v>0</v>
      </c>
      <c r="DE80" s="16">
        <f t="shared" si="88"/>
        <v>0</v>
      </c>
      <c r="DF80" s="16">
        <f t="shared" si="89"/>
        <v>2</v>
      </c>
      <c r="DG80" s="16"/>
    </row>
    <row r="81" spans="1:111" x14ac:dyDescent="0.3">
      <c r="A81" t="s">
        <v>272</v>
      </c>
      <c r="B81" t="s">
        <v>50</v>
      </c>
      <c r="C81" t="s">
        <v>268</v>
      </c>
      <c r="D81">
        <v>0.40664972155473478</v>
      </c>
      <c r="E81">
        <v>0.53</v>
      </c>
      <c r="F81">
        <v>0.20927851</v>
      </c>
      <c r="G81">
        <v>0.5</v>
      </c>
      <c r="H81" t="s">
        <v>187</v>
      </c>
      <c r="I81">
        <v>0.5</v>
      </c>
      <c r="J81">
        <v>0.5</v>
      </c>
      <c r="K81" s="16">
        <f t="shared" si="49"/>
        <v>0.5</v>
      </c>
      <c r="L81" s="16">
        <f t="shared" si="90"/>
        <v>-0.2</v>
      </c>
      <c r="M81" s="16" t="str">
        <f t="shared" si="50"/>
        <v>Under</v>
      </c>
      <c r="N81">
        <v>0.3</v>
      </c>
      <c r="O81">
        <v>0.3</v>
      </c>
      <c r="P81" s="16">
        <f t="shared" si="51"/>
        <v>2</v>
      </c>
      <c r="Q81" s="16">
        <f t="shared" si="52"/>
        <v>3</v>
      </c>
      <c r="R81" s="16">
        <f t="shared" si="53"/>
        <v>1</v>
      </c>
      <c r="S81" s="16">
        <f t="shared" si="54"/>
        <v>1</v>
      </c>
      <c r="T81" s="16">
        <f t="shared" si="55"/>
        <v>7</v>
      </c>
      <c r="U81" s="16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6">
        <f t="shared" si="56"/>
        <v>0.5</v>
      </c>
      <c r="AD81" s="18">
        <f t="shared" si="91"/>
        <v>0.5</v>
      </c>
      <c r="AE81" s="16" t="str">
        <f t="shared" si="57"/>
        <v>Over</v>
      </c>
      <c r="AF81">
        <v>0.7</v>
      </c>
      <c r="AG81">
        <v>0.5</v>
      </c>
      <c r="AH81" s="16">
        <f t="shared" si="58"/>
        <v>2</v>
      </c>
      <c r="AI81" s="16">
        <f t="shared" si="59"/>
        <v>3</v>
      </c>
      <c r="AJ81" s="16">
        <f t="shared" si="60"/>
        <v>1</v>
      </c>
      <c r="AK81" s="16">
        <f t="shared" si="61"/>
        <v>0</v>
      </c>
      <c r="AL81" s="16">
        <f t="shared" si="62"/>
        <v>6</v>
      </c>
      <c r="AM81" s="16"/>
      <c r="AN81">
        <v>4.9629130263980567E-2</v>
      </c>
      <c r="AO81">
        <v>0.138327102494926</v>
      </c>
      <c r="AP81">
        <v>-2.1479646002178798E-5</v>
      </c>
      <c r="AQ81" t="s">
        <v>187</v>
      </c>
      <c r="AR81">
        <v>0.5</v>
      </c>
      <c r="AS81">
        <v>340</v>
      </c>
      <c r="AT81" t="s">
        <v>187</v>
      </c>
      <c r="AU81" s="16">
        <f t="shared" si="63"/>
        <v>0.5</v>
      </c>
      <c r="AV81" s="16">
        <f t="shared" si="92"/>
        <v>-0.45037086973601942</v>
      </c>
      <c r="AW81" s="16" t="str">
        <f t="shared" si="64"/>
        <v>Under</v>
      </c>
      <c r="AX81">
        <v>0.1</v>
      </c>
      <c r="AY81">
        <v>0.1</v>
      </c>
      <c r="AZ81" s="16">
        <f t="shared" si="65"/>
        <v>3</v>
      </c>
      <c r="BA81" s="16">
        <f t="shared" si="66"/>
        <v>1</v>
      </c>
      <c r="BB81" s="16">
        <f t="shared" si="67"/>
        <v>0</v>
      </c>
      <c r="BC81" s="16">
        <f t="shared" si="68"/>
        <v>0</v>
      </c>
      <c r="BD81" s="16">
        <f t="shared" si="69"/>
        <v>4</v>
      </c>
      <c r="BE81" s="16"/>
      <c r="BF81">
        <v>0.3114145299649817</v>
      </c>
      <c r="BG81">
        <v>0.78145304193738896</v>
      </c>
      <c r="BH81">
        <v>4.0055806999999997E-3</v>
      </c>
      <c r="BI81" t="s">
        <v>187</v>
      </c>
      <c r="BJ81">
        <v>0.5</v>
      </c>
      <c r="BK81">
        <v>115</v>
      </c>
      <c r="BL81" t="s">
        <v>187</v>
      </c>
      <c r="BM81" s="16">
        <f t="shared" si="70"/>
        <v>0.5</v>
      </c>
      <c r="BN81" s="16">
        <f t="shared" si="93"/>
        <v>-0.3</v>
      </c>
      <c r="BO81" s="16" t="str">
        <f t="shared" si="71"/>
        <v>Under</v>
      </c>
      <c r="BP81">
        <v>0.2</v>
      </c>
      <c r="BQ81">
        <v>0.3</v>
      </c>
      <c r="BR81" s="16">
        <f t="shared" si="72"/>
        <v>2</v>
      </c>
      <c r="BS81" s="16">
        <f t="shared" si="73"/>
        <v>1</v>
      </c>
      <c r="BT81" s="16">
        <f t="shared" si="74"/>
        <v>1</v>
      </c>
      <c r="BU81" s="16">
        <f t="shared" si="75"/>
        <v>1</v>
      </c>
      <c r="BV81" s="16">
        <f t="shared" si="76"/>
        <v>5</v>
      </c>
      <c r="BW81" s="16"/>
      <c r="BX81">
        <v>0.18360749877662261</v>
      </c>
      <c r="BY81">
        <v>0.78620843561704901</v>
      </c>
      <c r="BZ81">
        <v>0.04</v>
      </c>
      <c r="CA81" t="s">
        <v>187</v>
      </c>
      <c r="CB81">
        <v>0.5</v>
      </c>
      <c r="CC81">
        <v>490</v>
      </c>
      <c r="CD81" t="s">
        <v>187</v>
      </c>
      <c r="CE81" s="16">
        <f t="shared" si="77"/>
        <v>0.5</v>
      </c>
      <c r="CF81" s="16">
        <f t="shared" si="94"/>
        <v>-0.5</v>
      </c>
      <c r="CG81" s="16" t="str">
        <f t="shared" si="78"/>
        <v>Under</v>
      </c>
      <c r="CH81">
        <v>0</v>
      </c>
      <c r="CI81">
        <v>0</v>
      </c>
      <c r="CJ81" s="16">
        <f t="shared" si="96"/>
        <v>2</v>
      </c>
      <c r="CK81" s="16">
        <f t="shared" si="79"/>
        <v>1</v>
      </c>
      <c r="CL81" s="16">
        <f t="shared" si="80"/>
        <v>1</v>
      </c>
      <c r="CM81" s="16">
        <f t="shared" si="81"/>
        <v>1</v>
      </c>
      <c r="CN81" s="16">
        <f t="shared" si="82"/>
        <v>5</v>
      </c>
      <c r="CO81" s="16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187</v>
      </c>
      <c r="CU81">
        <v>1.5</v>
      </c>
      <c r="CV81">
        <v>1.5</v>
      </c>
      <c r="CW81" s="16">
        <f t="shared" si="83"/>
        <v>1.5</v>
      </c>
      <c r="CX81" s="16">
        <f t="shared" si="95"/>
        <v>-0.57955997373838508</v>
      </c>
      <c r="CY81" s="16" t="str">
        <f t="shared" si="84"/>
        <v>Under</v>
      </c>
      <c r="CZ81">
        <v>1</v>
      </c>
      <c r="DA81">
        <v>0.3</v>
      </c>
      <c r="DB81" s="16">
        <f t="shared" si="85"/>
        <v>3</v>
      </c>
      <c r="DC81" s="16">
        <f t="shared" si="86"/>
        <v>1</v>
      </c>
      <c r="DD81" s="16">
        <f t="shared" si="87"/>
        <v>1</v>
      </c>
      <c r="DE81" s="16">
        <f t="shared" si="88"/>
        <v>1</v>
      </c>
      <c r="DF81" s="16">
        <f t="shared" si="89"/>
        <v>6</v>
      </c>
      <c r="DG81" s="16"/>
    </row>
    <row r="82" spans="1:111" x14ac:dyDescent="0.3">
      <c r="A82" t="s">
        <v>273</v>
      </c>
      <c r="B82" t="s">
        <v>50</v>
      </c>
      <c r="C82" t="s">
        <v>268</v>
      </c>
      <c r="D82">
        <v>0.36854702945186513</v>
      </c>
      <c r="E82">
        <v>0.52</v>
      </c>
      <c r="F82">
        <v>0.16467504118748399</v>
      </c>
      <c r="G82">
        <v>0.5</v>
      </c>
      <c r="H82" t="s">
        <v>187</v>
      </c>
      <c r="I82">
        <v>0.5</v>
      </c>
      <c r="J82">
        <v>0.5</v>
      </c>
      <c r="K82" s="16">
        <f t="shared" si="49"/>
        <v>0.5</v>
      </c>
      <c r="L82" s="16">
        <f t="shared" si="90"/>
        <v>-0.2</v>
      </c>
      <c r="M82" s="16" t="str">
        <f t="shared" si="50"/>
        <v>Under</v>
      </c>
      <c r="N82">
        <v>0.3</v>
      </c>
      <c r="O82">
        <v>0.3</v>
      </c>
      <c r="P82" s="16">
        <f t="shared" si="51"/>
        <v>2</v>
      </c>
      <c r="Q82" s="16">
        <f t="shared" si="52"/>
        <v>3</v>
      </c>
      <c r="R82" s="16">
        <f t="shared" si="53"/>
        <v>1</v>
      </c>
      <c r="S82" s="16">
        <f t="shared" si="54"/>
        <v>1</v>
      </c>
      <c r="T82" s="16">
        <f t="shared" si="55"/>
        <v>7</v>
      </c>
      <c r="U82" s="16"/>
      <c r="V82" s="17">
        <v>0.90549058957657247</v>
      </c>
      <c r="W82" s="17">
        <v>1</v>
      </c>
      <c r="X82" s="17">
        <v>0.73230021094187603</v>
      </c>
      <c r="Y82" s="17">
        <v>0.5</v>
      </c>
      <c r="Z82" s="17">
        <v>-330</v>
      </c>
      <c r="AA82" s="17">
        <v>160</v>
      </c>
      <c r="AB82" s="17">
        <v>0.2</v>
      </c>
      <c r="AC82" s="18">
        <f t="shared" si="56"/>
        <v>0.5</v>
      </c>
      <c r="AD82" s="18">
        <f t="shared" si="91"/>
        <v>0.5</v>
      </c>
      <c r="AE82" s="18" t="str">
        <f t="shared" si="57"/>
        <v>Over</v>
      </c>
      <c r="AF82" s="17">
        <v>0.8</v>
      </c>
      <c r="AG82" s="17">
        <v>0.6</v>
      </c>
      <c r="AH82" s="18">
        <f t="shared" si="58"/>
        <v>3</v>
      </c>
      <c r="AI82" s="18">
        <f t="shared" si="59"/>
        <v>3</v>
      </c>
      <c r="AJ82" s="18">
        <f t="shared" si="60"/>
        <v>1</v>
      </c>
      <c r="AK82" s="18">
        <f t="shared" si="61"/>
        <v>1</v>
      </c>
      <c r="AL82" s="18">
        <f t="shared" si="62"/>
        <v>8</v>
      </c>
      <c r="AM82" s="16"/>
      <c r="AN82">
        <v>5.8544886327453152E-2</v>
      </c>
      <c r="AO82">
        <v>0.15658067658104899</v>
      </c>
      <c r="AP82">
        <v>0</v>
      </c>
      <c r="AQ82" t="s">
        <v>187</v>
      </c>
      <c r="AR82">
        <v>0.5</v>
      </c>
      <c r="AS82">
        <v>310</v>
      </c>
      <c r="AT82" t="s">
        <v>187</v>
      </c>
      <c r="AU82" s="16">
        <f t="shared" si="63"/>
        <v>0.5</v>
      </c>
      <c r="AV82" s="16">
        <f t="shared" si="92"/>
        <v>-0.44145511367254686</v>
      </c>
      <c r="AW82" s="16" t="str">
        <f t="shared" si="64"/>
        <v>Under</v>
      </c>
      <c r="AX82">
        <v>0.2</v>
      </c>
      <c r="AY82">
        <v>0.2</v>
      </c>
      <c r="AZ82" s="16">
        <f t="shared" si="65"/>
        <v>3</v>
      </c>
      <c r="BA82" s="16">
        <f t="shared" si="66"/>
        <v>1</v>
      </c>
      <c r="BB82" s="16">
        <f t="shared" si="67"/>
        <v>0</v>
      </c>
      <c r="BC82" s="16">
        <f t="shared" si="68"/>
        <v>0</v>
      </c>
      <c r="BD82" s="16">
        <f t="shared" si="69"/>
        <v>4</v>
      </c>
      <c r="BE82" s="16"/>
      <c r="BF82">
        <v>0.36305556546197909</v>
      </c>
      <c r="BG82">
        <v>0.65933044017358899</v>
      </c>
      <c r="BH82">
        <v>0.09</v>
      </c>
      <c r="BI82" t="s">
        <v>187</v>
      </c>
      <c r="BJ82">
        <v>0.5</v>
      </c>
      <c r="BK82">
        <v>100</v>
      </c>
      <c r="BL82" t="s">
        <v>187</v>
      </c>
      <c r="BM82" s="16">
        <f t="shared" si="70"/>
        <v>0.5</v>
      </c>
      <c r="BN82" s="16">
        <f t="shared" si="93"/>
        <v>0.15933044017358899</v>
      </c>
      <c r="BO82" s="16" t="str">
        <f t="shared" si="71"/>
        <v>Over</v>
      </c>
      <c r="BP82">
        <v>0.6</v>
      </c>
      <c r="BQ82">
        <v>0.3</v>
      </c>
      <c r="BR82" s="16">
        <f t="shared" si="72"/>
        <v>1</v>
      </c>
      <c r="BS82" s="16">
        <f t="shared" si="73"/>
        <v>3</v>
      </c>
      <c r="BT82" s="16">
        <f t="shared" si="74"/>
        <v>1</v>
      </c>
      <c r="BU82" s="16">
        <f t="shared" si="75"/>
        <v>0</v>
      </c>
      <c r="BV82" s="16">
        <f t="shared" si="76"/>
        <v>5</v>
      </c>
      <c r="BW82" s="16"/>
      <c r="BX82">
        <v>0.1723641620988581</v>
      </c>
      <c r="BY82">
        <v>0.78620843561704901</v>
      </c>
      <c r="BZ82">
        <v>0.01</v>
      </c>
      <c r="CA82" t="s">
        <v>187</v>
      </c>
      <c r="CB82">
        <v>0.5</v>
      </c>
      <c r="CC82">
        <v>430</v>
      </c>
      <c r="CD82" t="s">
        <v>187</v>
      </c>
      <c r="CE82" s="16">
        <f t="shared" si="77"/>
        <v>0.5</v>
      </c>
      <c r="CF82" s="16">
        <f t="shared" si="94"/>
        <v>-0.4</v>
      </c>
      <c r="CG82" s="16" t="str">
        <f t="shared" si="78"/>
        <v>Under</v>
      </c>
      <c r="CH82">
        <v>0.1</v>
      </c>
      <c r="CI82">
        <v>0.1</v>
      </c>
      <c r="CJ82" s="16">
        <f t="shared" si="96"/>
        <v>2</v>
      </c>
      <c r="CK82" s="16">
        <f t="shared" si="79"/>
        <v>1</v>
      </c>
      <c r="CL82" s="16">
        <f t="shared" si="80"/>
        <v>1</v>
      </c>
      <c r="CM82" s="16">
        <f t="shared" si="81"/>
        <v>1</v>
      </c>
      <c r="CN82" s="16">
        <f t="shared" si="82"/>
        <v>5</v>
      </c>
      <c r="CO82" s="16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187</v>
      </c>
      <c r="CU82">
        <v>1.5</v>
      </c>
      <c r="CV82">
        <v>1.5</v>
      </c>
      <c r="CW82" s="16">
        <f t="shared" si="83"/>
        <v>1.5</v>
      </c>
      <c r="CX82" s="16">
        <f t="shared" si="95"/>
        <v>-0.28322541076586005</v>
      </c>
      <c r="CY82" s="16" t="str">
        <f t="shared" si="84"/>
        <v>Under</v>
      </c>
      <c r="CZ82">
        <v>1.6</v>
      </c>
      <c r="DA82">
        <v>0.3</v>
      </c>
      <c r="DB82" s="16">
        <f t="shared" si="85"/>
        <v>3</v>
      </c>
      <c r="DC82" s="16">
        <f t="shared" si="86"/>
        <v>1</v>
      </c>
      <c r="DD82" s="16">
        <f t="shared" si="87"/>
        <v>0</v>
      </c>
      <c r="DE82" s="16">
        <f t="shared" si="88"/>
        <v>1</v>
      </c>
      <c r="DF82" s="16">
        <f t="shared" si="89"/>
        <v>5</v>
      </c>
      <c r="DG82" s="16"/>
    </row>
    <row r="83" spans="1:111" x14ac:dyDescent="0.3">
      <c r="A83" t="s">
        <v>274</v>
      </c>
      <c r="B83" t="s">
        <v>50</v>
      </c>
      <c r="C83" t="s">
        <v>268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187</v>
      </c>
      <c r="I83">
        <v>0.5</v>
      </c>
      <c r="J83">
        <v>0.5</v>
      </c>
      <c r="K83" s="16">
        <f t="shared" si="49"/>
        <v>0.5</v>
      </c>
      <c r="L83" s="16">
        <f t="shared" si="90"/>
        <v>-0.3</v>
      </c>
      <c r="M83" s="16" t="str">
        <f t="shared" si="50"/>
        <v>Under</v>
      </c>
      <c r="N83">
        <v>0.2</v>
      </c>
      <c r="O83">
        <v>0.3</v>
      </c>
      <c r="P83" s="16">
        <f t="shared" si="51"/>
        <v>3</v>
      </c>
      <c r="Q83" s="16">
        <f t="shared" si="52"/>
        <v>4</v>
      </c>
      <c r="R83" s="16">
        <f t="shared" si="53"/>
        <v>1</v>
      </c>
      <c r="S83" s="16">
        <f t="shared" si="54"/>
        <v>1</v>
      </c>
      <c r="T83" s="16">
        <f t="shared" si="55"/>
        <v>9</v>
      </c>
      <c r="U83" s="16"/>
      <c r="V83" s="17">
        <v>0.97038996844070158</v>
      </c>
      <c r="W83" s="17">
        <v>1</v>
      </c>
      <c r="X83" s="17">
        <v>0.90499856764860298</v>
      </c>
      <c r="Y83" s="17">
        <v>0.5</v>
      </c>
      <c r="Z83" s="17">
        <v>-260</v>
      </c>
      <c r="AA83" s="17">
        <v>210</v>
      </c>
      <c r="AB83" s="17">
        <v>0.4</v>
      </c>
      <c r="AC83" s="18">
        <f t="shared" si="56"/>
        <v>0.5</v>
      </c>
      <c r="AD83" s="18">
        <f t="shared" si="91"/>
        <v>0.5</v>
      </c>
      <c r="AE83" s="18" t="str">
        <f t="shared" si="57"/>
        <v>Over</v>
      </c>
      <c r="AF83" s="17">
        <v>0.9</v>
      </c>
      <c r="AG83" s="17">
        <v>0.6</v>
      </c>
      <c r="AH83" s="18">
        <f t="shared" si="58"/>
        <v>3</v>
      </c>
      <c r="AI83" s="18">
        <f t="shared" si="59"/>
        <v>3</v>
      </c>
      <c r="AJ83" s="18">
        <f t="shared" si="60"/>
        <v>1</v>
      </c>
      <c r="AK83" s="18">
        <f t="shared" si="61"/>
        <v>1</v>
      </c>
      <c r="AL83" s="18">
        <f t="shared" si="62"/>
        <v>8</v>
      </c>
      <c r="AM83" s="16"/>
      <c r="AN83">
        <v>1.2864209677977049E-2</v>
      </c>
      <c r="AO83">
        <v>2.9878427988234701E-2</v>
      </c>
      <c r="AP83">
        <v>-5.6816936960950801E-5</v>
      </c>
      <c r="AQ83" t="s">
        <v>187</v>
      </c>
      <c r="AR83">
        <v>0.5</v>
      </c>
      <c r="AS83">
        <v>420</v>
      </c>
      <c r="AT83" t="s">
        <v>187</v>
      </c>
      <c r="AU83" s="16">
        <f t="shared" si="63"/>
        <v>0.5</v>
      </c>
      <c r="AV83" s="16">
        <f t="shared" si="92"/>
        <v>-0.5</v>
      </c>
      <c r="AW83" s="16" t="str">
        <f t="shared" si="64"/>
        <v>Under</v>
      </c>
      <c r="AX83">
        <v>0</v>
      </c>
      <c r="AY83">
        <v>0.1</v>
      </c>
      <c r="AZ83" s="16">
        <f t="shared" si="65"/>
        <v>3</v>
      </c>
      <c r="BA83" s="16">
        <f t="shared" si="66"/>
        <v>1</v>
      </c>
      <c r="BB83" s="16">
        <f t="shared" si="67"/>
        <v>0</v>
      </c>
      <c r="BC83" s="16">
        <f t="shared" si="68"/>
        <v>0</v>
      </c>
      <c r="BD83" s="16">
        <f t="shared" si="69"/>
        <v>4</v>
      </c>
      <c r="BE83" s="16"/>
      <c r="BF83">
        <v>0.34405718980064443</v>
      </c>
      <c r="BG83">
        <v>0.65933044017358899</v>
      </c>
      <c r="BH83">
        <v>0.21222507732468099</v>
      </c>
      <c r="BI83" t="s">
        <v>187</v>
      </c>
      <c r="BJ83">
        <v>0.5</v>
      </c>
      <c r="BK83">
        <v>115</v>
      </c>
      <c r="BL83" t="s">
        <v>187</v>
      </c>
      <c r="BM83" s="16">
        <f t="shared" si="70"/>
        <v>0.5</v>
      </c>
      <c r="BN83" s="16">
        <f t="shared" si="93"/>
        <v>-0.5</v>
      </c>
      <c r="BO83" s="16" t="str">
        <f t="shared" si="71"/>
        <v>Under</v>
      </c>
      <c r="BP83">
        <v>0</v>
      </c>
      <c r="BQ83">
        <v>0.1</v>
      </c>
      <c r="BR83" s="16">
        <f t="shared" si="72"/>
        <v>2</v>
      </c>
      <c r="BS83" s="16">
        <f t="shared" si="73"/>
        <v>1</v>
      </c>
      <c r="BT83" s="16">
        <f t="shared" si="74"/>
        <v>1</v>
      </c>
      <c r="BU83" s="16">
        <f t="shared" si="75"/>
        <v>1</v>
      </c>
      <c r="BV83" s="16">
        <f t="shared" si="76"/>
        <v>5</v>
      </c>
      <c r="BW83" s="16"/>
      <c r="BX83">
        <v>0.17184888260141509</v>
      </c>
      <c r="BY83">
        <v>0.76762084796111196</v>
      </c>
      <c r="BZ83">
        <v>0.03</v>
      </c>
      <c r="CA83" t="s">
        <v>187</v>
      </c>
      <c r="CB83">
        <v>0.5</v>
      </c>
      <c r="CC83">
        <v>850</v>
      </c>
      <c r="CD83" t="s">
        <v>187</v>
      </c>
      <c r="CE83" s="16">
        <f t="shared" si="77"/>
        <v>0.5</v>
      </c>
      <c r="CF83" s="16">
        <f t="shared" si="94"/>
        <v>-0.5</v>
      </c>
      <c r="CG83" s="16" t="str">
        <f t="shared" si="78"/>
        <v>Under</v>
      </c>
      <c r="CH83">
        <v>0</v>
      </c>
      <c r="CI83">
        <v>0</v>
      </c>
      <c r="CJ83" s="16">
        <f t="shared" si="96"/>
        <v>2</v>
      </c>
      <c r="CK83" s="16">
        <f t="shared" si="79"/>
        <v>1</v>
      </c>
      <c r="CL83" s="16">
        <f t="shared" si="80"/>
        <v>1</v>
      </c>
      <c r="CM83" s="16">
        <f t="shared" si="81"/>
        <v>1</v>
      </c>
      <c r="CN83" s="16">
        <f t="shared" si="82"/>
        <v>5</v>
      </c>
      <c r="CO83" s="16"/>
      <c r="CP83">
        <v>1.144650011601118</v>
      </c>
      <c r="CQ83">
        <v>1.31954550482439</v>
      </c>
      <c r="CR83">
        <v>1</v>
      </c>
      <c r="CS83">
        <v>1.5</v>
      </c>
      <c r="CT83" t="s">
        <v>187</v>
      </c>
      <c r="CU83">
        <v>1.5</v>
      </c>
      <c r="CV83">
        <v>1.5</v>
      </c>
      <c r="CW83" s="16">
        <f t="shared" si="83"/>
        <v>1.5</v>
      </c>
      <c r="CX83" s="16">
        <f t="shared" si="95"/>
        <v>-0.35534998839888199</v>
      </c>
      <c r="CY83" s="16" t="str">
        <f t="shared" si="84"/>
        <v>Under</v>
      </c>
      <c r="CZ83">
        <v>1.2</v>
      </c>
      <c r="DA83">
        <v>0.4</v>
      </c>
      <c r="DB83" s="16">
        <f t="shared" si="85"/>
        <v>3</v>
      </c>
      <c r="DC83" s="16">
        <f t="shared" si="86"/>
        <v>1</v>
      </c>
      <c r="DD83" s="16">
        <f t="shared" si="87"/>
        <v>1</v>
      </c>
      <c r="DE83" s="16">
        <f t="shared" si="88"/>
        <v>1</v>
      </c>
      <c r="DF83" s="16">
        <f t="shared" si="89"/>
        <v>6</v>
      </c>
      <c r="DG83" s="16"/>
    </row>
    <row r="84" spans="1:111" x14ac:dyDescent="0.3">
      <c r="A84" t="s">
        <v>275</v>
      </c>
      <c r="B84" t="s">
        <v>50</v>
      </c>
      <c r="C84" t="s">
        <v>268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187</v>
      </c>
      <c r="I84">
        <v>0.5</v>
      </c>
      <c r="J84">
        <v>0.5</v>
      </c>
      <c r="K84" s="16">
        <f t="shared" si="49"/>
        <v>0.5</v>
      </c>
      <c r="L84" s="16">
        <f t="shared" si="90"/>
        <v>0.149630592248441</v>
      </c>
      <c r="M84" s="16" t="str">
        <f t="shared" si="50"/>
        <v>Over</v>
      </c>
      <c r="N84">
        <v>0.6</v>
      </c>
      <c r="O84">
        <v>0.4</v>
      </c>
      <c r="P84" s="16">
        <f t="shared" si="51"/>
        <v>1</v>
      </c>
      <c r="Q84" s="16">
        <f t="shared" si="52"/>
        <v>2</v>
      </c>
      <c r="R84" s="16">
        <f t="shared" si="53"/>
        <v>1</v>
      </c>
      <c r="S84" s="16">
        <f t="shared" si="54"/>
        <v>0</v>
      </c>
      <c r="T84" s="16">
        <f t="shared" si="55"/>
        <v>4</v>
      </c>
      <c r="U84" s="16"/>
      <c r="V84" s="17">
        <v>0.99772905992147587</v>
      </c>
      <c r="W84" s="17">
        <v>1.0054695285752799</v>
      </c>
      <c r="X84" s="17">
        <v>0.97424892392074303</v>
      </c>
      <c r="Y84" s="17">
        <v>0.5</v>
      </c>
      <c r="Z84" s="17">
        <v>-340</v>
      </c>
      <c r="AA84" s="17">
        <v>155</v>
      </c>
      <c r="AB84" s="17">
        <v>0.2</v>
      </c>
      <c r="AC84" s="18">
        <f t="shared" si="56"/>
        <v>0.5</v>
      </c>
      <c r="AD84" s="18">
        <f t="shared" si="91"/>
        <v>0.60000000000000009</v>
      </c>
      <c r="AE84" s="18" t="str">
        <f t="shared" si="57"/>
        <v>Over</v>
      </c>
      <c r="AF84" s="17">
        <v>1.1000000000000001</v>
      </c>
      <c r="AG84" s="17">
        <v>0.8</v>
      </c>
      <c r="AH84" s="18">
        <f t="shared" si="58"/>
        <v>3</v>
      </c>
      <c r="AI84" s="18">
        <f t="shared" si="59"/>
        <v>4</v>
      </c>
      <c r="AJ84" s="18">
        <f t="shared" si="60"/>
        <v>1</v>
      </c>
      <c r="AK84" s="18">
        <f t="shared" si="61"/>
        <v>1</v>
      </c>
      <c r="AL84" s="18">
        <f t="shared" si="62"/>
        <v>9</v>
      </c>
      <c r="AM84" s="16"/>
      <c r="AN84">
        <v>0.1146984723699426</v>
      </c>
      <c r="AO84">
        <v>0.30544533363413501</v>
      </c>
      <c r="AP84">
        <v>-1.1938631541519501E-4</v>
      </c>
      <c r="AQ84" t="s">
        <v>187</v>
      </c>
      <c r="AR84">
        <v>0.5</v>
      </c>
      <c r="AS84">
        <v>420</v>
      </c>
      <c r="AT84" t="s">
        <v>187</v>
      </c>
      <c r="AU84" s="16">
        <f t="shared" si="63"/>
        <v>0.5</v>
      </c>
      <c r="AV84" s="16">
        <f t="shared" si="92"/>
        <v>-0.38530152763005743</v>
      </c>
      <c r="AW84" s="16" t="str">
        <f t="shared" si="64"/>
        <v>Under</v>
      </c>
      <c r="AX84">
        <v>0.4</v>
      </c>
      <c r="AY84">
        <v>0.3</v>
      </c>
      <c r="AZ84" s="16">
        <f t="shared" si="65"/>
        <v>3</v>
      </c>
      <c r="BA84" s="16">
        <f t="shared" si="66"/>
        <v>1</v>
      </c>
      <c r="BB84" s="16">
        <f t="shared" si="67"/>
        <v>0</v>
      </c>
      <c r="BC84" s="16">
        <f t="shared" si="68"/>
        <v>0</v>
      </c>
      <c r="BD84" s="16">
        <f t="shared" si="69"/>
        <v>4</v>
      </c>
      <c r="BE84" s="16"/>
      <c r="BF84">
        <v>0.58466365537462983</v>
      </c>
      <c r="BG84">
        <v>0.862083873757025</v>
      </c>
      <c r="BH84">
        <v>0.33</v>
      </c>
      <c r="BI84" t="s">
        <v>187</v>
      </c>
      <c r="BJ84">
        <v>0.5</v>
      </c>
      <c r="BK84">
        <v>-110</v>
      </c>
      <c r="BL84" t="s">
        <v>187</v>
      </c>
      <c r="BM84" s="16">
        <f t="shared" si="70"/>
        <v>0.5</v>
      </c>
      <c r="BN84" s="16">
        <f t="shared" si="93"/>
        <v>0.362083873757025</v>
      </c>
      <c r="BO84" s="16" t="str">
        <f t="shared" si="71"/>
        <v>Over</v>
      </c>
      <c r="BP84">
        <v>0.6</v>
      </c>
      <c r="BQ84">
        <v>0.5</v>
      </c>
      <c r="BR84" s="16">
        <f t="shared" si="72"/>
        <v>2</v>
      </c>
      <c r="BS84" s="16">
        <f t="shared" si="73"/>
        <v>4</v>
      </c>
      <c r="BT84" s="16">
        <f t="shared" si="74"/>
        <v>1</v>
      </c>
      <c r="BU84" s="16">
        <f t="shared" si="75"/>
        <v>0</v>
      </c>
      <c r="BV84" s="16">
        <f t="shared" si="76"/>
        <v>7</v>
      </c>
      <c r="BW84" s="16"/>
      <c r="BX84">
        <v>0.14263998151887439</v>
      </c>
      <c r="BY84">
        <v>0.73864526233359395</v>
      </c>
      <c r="BZ84">
        <v>6.91273767405369E-3</v>
      </c>
      <c r="CA84" t="s">
        <v>187</v>
      </c>
      <c r="CB84">
        <v>0.5</v>
      </c>
      <c r="CC84" t="s">
        <v>187</v>
      </c>
      <c r="CD84" t="s">
        <v>187</v>
      </c>
      <c r="CE84" s="16">
        <f t="shared" si="77"/>
        <v>0.5</v>
      </c>
      <c r="CF84" s="16">
        <f t="shared" si="94"/>
        <v>-0.5</v>
      </c>
      <c r="CG84" s="16" t="str">
        <f t="shared" si="78"/>
        <v>Under</v>
      </c>
      <c r="CH84">
        <v>0</v>
      </c>
      <c r="CI84">
        <v>0</v>
      </c>
      <c r="CJ84" s="16">
        <f t="shared" si="96"/>
        <v>2</v>
      </c>
      <c r="CK84" s="16">
        <f t="shared" si="79"/>
        <v>1</v>
      </c>
      <c r="CL84" s="16">
        <f t="shared" si="80"/>
        <v>1</v>
      </c>
      <c r="CM84" s="16">
        <f t="shared" si="81"/>
        <v>1</v>
      </c>
      <c r="CN84" s="16">
        <f t="shared" si="82"/>
        <v>5</v>
      </c>
      <c r="CO84" s="16"/>
      <c r="CP84" s="17">
        <v>2.6975056454442852</v>
      </c>
      <c r="CQ84" s="17">
        <v>2.9938471</v>
      </c>
      <c r="CR84" s="17">
        <v>2.22181409676499</v>
      </c>
      <c r="CS84" s="17">
        <v>1.5</v>
      </c>
      <c r="CT84" s="17" t="s">
        <v>187</v>
      </c>
      <c r="CU84" s="17">
        <v>1.5</v>
      </c>
      <c r="CV84" s="17">
        <v>1.5</v>
      </c>
      <c r="CW84" s="18">
        <f t="shared" si="83"/>
        <v>1.5</v>
      </c>
      <c r="CX84" s="16">
        <f t="shared" si="95"/>
        <v>1.4938471</v>
      </c>
      <c r="CY84" s="18" t="str">
        <f t="shared" si="84"/>
        <v>Over</v>
      </c>
      <c r="CZ84" s="17">
        <v>2.6</v>
      </c>
      <c r="DA84" s="17">
        <v>0.6</v>
      </c>
      <c r="DB84" s="18">
        <f t="shared" si="85"/>
        <v>3</v>
      </c>
      <c r="DC84" s="18">
        <f t="shared" si="86"/>
        <v>3</v>
      </c>
      <c r="DD84" s="18">
        <f t="shared" si="87"/>
        <v>1</v>
      </c>
      <c r="DE84" s="18">
        <f t="shared" si="88"/>
        <v>1</v>
      </c>
      <c r="DF84" s="18">
        <f t="shared" si="89"/>
        <v>8</v>
      </c>
      <c r="DG84" s="16"/>
    </row>
    <row r="85" spans="1:111" x14ac:dyDescent="0.3">
      <c r="A85" t="s">
        <v>276</v>
      </c>
      <c r="B85" t="s">
        <v>14</v>
      </c>
      <c r="C85" t="s">
        <v>277</v>
      </c>
      <c r="D85" s="17">
        <v>0.24612533015148369</v>
      </c>
      <c r="E85" s="17">
        <v>0.41985223257308002</v>
      </c>
      <c r="F85" s="17">
        <v>1.2595876595894499E-2</v>
      </c>
      <c r="G85" s="17">
        <v>0.5</v>
      </c>
      <c r="H85" s="17" t="s">
        <v>187</v>
      </c>
      <c r="I85" s="17">
        <v>0.5</v>
      </c>
      <c r="J85" s="17">
        <v>0.5</v>
      </c>
      <c r="K85" s="18">
        <f t="shared" si="49"/>
        <v>0.5</v>
      </c>
      <c r="L85" s="16">
        <f t="shared" si="90"/>
        <v>-0.25387466984851631</v>
      </c>
      <c r="M85" s="18" t="str">
        <f t="shared" si="50"/>
        <v>Under</v>
      </c>
      <c r="N85" s="17">
        <v>0.3</v>
      </c>
      <c r="O85" s="17">
        <v>0.2</v>
      </c>
      <c r="P85" s="18">
        <f t="shared" si="51"/>
        <v>3</v>
      </c>
      <c r="Q85" s="18">
        <f t="shared" si="52"/>
        <v>4</v>
      </c>
      <c r="R85" s="18">
        <f t="shared" si="53"/>
        <v>1</v>
      </c>
      <c r="S85" s="18">
        <f t="shared" si="54"/>
        <v>1</v>
      </c>
      <c r="T85" s="18">
        <f t="shared" si="55"/>
        <v>9</v>
      </c>
      <c r="U85" s="16"/>
      <c r="V85" s="17">
        <v>0.85315680191842636</v>
      </c>
      <c r="W85" s="17">
        <v>1</v>
      </c>
      <c r="X85" s="17">
        <v>0.62113459449566499</v>
      </c>
      <c r="Y85" s="17">
        <v>0.5</v>
      </c>
      <c r="Z85" s="17">
        <v>-240</v>
      </c>
      <c r="AA85" s="17">
        <v>220</v>
      </c>
      <c r="AB85" s="17">
        <v>0.1</v>
      </c>
      <c r="AC85" s="18">
        <f t="shared" si="56"/>
        <v>0.5</v>
      </c>
      <c r="AD85" s="18">
        <f t="shared" si="91"/>
        <v>0.5</v>
      </c>
      <c r="AE85" s="18" t="str">
        <f t="shared" si="57"/>
        <v>Over</v>
      </c>
      <c r="AF85" s="17">
        <v>0.7</v>
      </c>
      <c r="AG85" s="17">
        <v>0.6</v>
      </c>
      <c r="AH85" s="18">
        <f t="shared" si="58"/>
        <v>3</v>
      </c>
      <c r="AI85" s="18">
        <f t="shared" si="59"/>
        <v>3</v>
      </c>
      <c r="AJ85" s="18">
        <f t="shared" si="60"/>
        <v>1</v>
      </c>
      <c r="AK85" s="18">
        <f t="shared" si="61"/>
        <v>1</v>
      </c>
      <c r="AL85" s="18">
        <f t="shared" si="62"/>
        <v>8</v>
      </c>
      <c r="AM85" s="16"/>
      <c r="AN85">
        <v>6.3685339326121485E-2</v>
      </c>
      <c r="AO85">
        <v>0.18046383923197701</v>
      </c>
      <c r="AP85">
        <v>-2.4067649552449298E-5</v>
      </c>
      <c r="AQ85" t="s">
        <v>187</v>
      </c>
      <c r="AR85">
        <v>0.5</v>
      </c>
      <c r="AS85">
        <v>560</v>
      </c>
      <c r="AT85" t="s">
        <v>187</v>
      </c>
      <c r="AU85" s="16">
        <f t="shared" si="63"/>
        <v>0.5</v>
      </c>
      <c r="AV85" s="16">
        <f t="shared" si="92"/>
        <v>-0.43631466067387853</v>
      </c>
      <c r="AW85" s="16" t="str">
        <f t="shared" si="64"/>
        <v>Under</v>
      </c>
      <c r="AX85">
        <v>0.2</v>
      </c>
      <c r="AY85">
        <v>0.2</v>
      </c>
      <c r="AZ85" s="16">
        <f t="shared" si="65"/>
        <v>3</v>
      </c>
      <c r="BA85" s="16">
        <f t="shared" si="66"/>
        <v>1</v>
      </c>
      <c r="BB85" s="16">
        <f t="shared" si="67"/>
        <v>0</v>
      </c>
      <c r="BC85" s="16">
        <f t="shared" si="68"/>
        <v>0</v>
      </c>
      <c r="BD85" s="16">
        <f t="shared" si="69"/>
        <v>4</v>
      </c>
      <c r="BE85" s="16"/>
      <c r="BF85">
        <v>0.53278493905686986</v>
      </c>
      <c r="BG85">
        <v>1.16720203431176</v>
      </c>
      <c r="BH85">
        <v>0.23552210000000001</v>
      </c>
      <c r="BI85" t="s">
        <v>187</v>
      </c>
      <c r="BJ85">
        <v>0.5</v>
      </c>
      <c r="BK85">
        <v>195</v>
      </c>
      <c r="BL85" t="s">
        <v>187</v>
      </c>
      <c r="BM85" s="16">
        <f t="shared" si="70"/>
        <v>0.5</v>
      </c>
      <c r="BN85" s="16">
        <f t="shared" si="93"/>
        <v>0.66720203431175995</v>
      </c>
      <c r="BO85" s="16" t="str">
        <f t="shared" si="71"/>
        <v>Over</v>
      </c>
      <c r="BP85">
        <v>0.7</v>
      </c>
      <c r="BQ85">
        <v>0.5</v>
      </c>
      <c r="BR85" s="16">
        <f t="shared" si="72"/>
        <v>2</v>
      </c>
      <c r="BS85" s="16">
        <f t="shared" si="73"/>
        <v>5</v>
      </c>
      <c r="BT85" s="16">
        <f t="shared" si="74"/>
        <v>1</v>
      </c>
      <c r="BU85" s="16">
        <f t="shared" si="75"/>
        <v>0</v>
      </c>
      <c r="BV85" s="16">
        <f t="shared" si="76"/>
        <v>8</v>
      </c>
      <c r="BW85" s="16"/>
      <c r="BX85">
        <v>0.1439925108447267</v>
      </c>
      <c r="BY85">
        <v>0.78252032520325199</v>
      </c>
      <c r="BZ85">
        <v>-3.0520525E-2</v>
      </c>
      <c r="CA85" t="s">
        <v>187</v>
      </c>
      <c r="CB85">
        <v>0.5</v>
      </c>
      <c r="CC85" t="s">
        <v>187</v>
      </c>
      <c r="CD85" t="s">
        <v>187</v>
      </c>
      <c r="CE85" s="16">
        <f t="shared" si="77"/>
        <v>0.5</v>
      </c>
      <c r="CF85" s="16">
        <f t="shared" si="94"/>
        <v>-0.5</v>
      </c>
      <c r="CG85" s="16" t="str">
        <f t="shared" si="78"/>
        <v>Under</v>
      </c>
      <c r="CH85">
        <v>0</v>
      </c>
      <c r="CI85">
        <v>0</v>
      </c>
      <c r="CJ85" s="16">
        <f t="shared" si="96"/>
        <v>2</v>
      </c>
      <c r="CK85" s="16">
        <f t="shared" si="79"/>
        <v>1</v>
      </c>
      <c r="CL85" s="16">
        <f t="shared" si="80"/>
        <v>1</v>
      </c>
      <c r="CM85" s="16">
        <f t="shared" si="81"/>
        <v>1</v>
      </c>
      <c r="CN85" s="16">
        <f t="shared" si="82"/>
        <v>5</v>
      </c>
      <c r="CO85" s="16"/>
      <c r="CP85">
        <v>1.223393164001225</v>
      </c>
      <c r="CQ85">
        <v>1.8104</v>
      </c>
      <c r="CR85">
        <v>0.99994590000000005</v>
      </c>
      <c r="CS85">
        <v>1.5</v>
      </c>
      <c r="CT85" t="s">
        <v>187</v>
      </c>
      <c r="CU85">
        <v>1.5</v>
      </c>
      <c r="CV85">
        <v>1.5</v>
      </c>
      <c r="CW85" s="16">
        <f t="shared" si="83"/>
        <v>1.5</v>
      </c>
      <c r="CX85" s="16">
        <f t="shared" si="95"/>
        <v>0.31040000000000001</v>
      </c>
      <c r="CY85" s="16" t="str">
        <f t="shared" si="84"/>
        <v>Over</v>
      </c>
      <c r="CZ85">
        <v>1.4</v>
      </c>
      <c r="DA85">
        <v>0.3</v>
      </c>
      <c r="DB85" s="16">
        <f t="shared" si="85"/>
        <v>1</v>
      </c>
      <c r="DC85" s="16">
        <f t="shared" si="86"/>
        <v>1</v>
      </c>
      <c r="DD85" s="16">
        <f t="shared" si="87"/>
        <v>0</v>
      </c>
      <c r="DE85" s="16">
        <f t="shared" si="88"/>
        <v>0</v>
      </c>
      <c r="DF85" s="16">
        <f t="shared" si="89"/>
        <v>2</v>
      </c>
      <c r="DG85" s="16"/>
    </row>
    <row r="86" spans="1:111" x14ac:dyDescent="0.3">
      <c r="A86" t="s">
        <v>278</v>
      </c>
      <c r="B86" t="s">
        <v>14</v>
      </c>
      <c r="C86" t="s">
        <v>277</v>
      </c>
      <c r="D86" s="17">
        <v>0.28583483570917978</v>
      </c>
      <c r="E86" s="17">
        <v>0.443520782396088</v>
      </c>
      <c r="F86" s="17">
        <v>0.15338958999999999</v>
      </c>
      <c r="G86" s="17">
        <v>0.5</v>
      </c>
      <c r="H86" s="17" t="s">
        <v>187</v>
      </c>
      <c r="I86" s="17">
        <v>0.5</v>
      </c>
      <c r="J86" s="17">
        <v>0.5</v>
      </c>
      <c r="K86" s="18">
        <f t="shared" si="49"/>
        <v>0.5</v>
      </c>
      <c r="L86" s="16">
        <f t="shared" si="90"/>
        <v>-0.3</v>
      </c>
      <c r="M86" s="18" t="str">
        <f t="shared" si="50"/>
        <v>Under</v>
      </c>
      <c r="N86" s="17">
        <v>0.2</v>
      </c>
      <c r="O86" s="17">
        <v>0.2</v>
      </c>
      <c r="P86" s="18">
        <f t="shared" si="51"/>
        <v>3</v>
      </c>
      <c r="Q86" s="18">
        <f t="shared" si="52"/>
        <v>4</v>
      </c>
      <c r="R86" s="18">
        <f t="shared" si="53"/>
        <v>1</v>
      </c>
      <c r="S86" s="18">
        <f t="shared" si="54"/>
        <v>1</v>
      </c>
      <c r="T86" s="18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187</v>
      </c>
      <c r="AA86" t="s">
        <v>187</v>
      </c>
      <c r="AB86">
        <v>0.1</v>
      </c>
      <c r="AC86" s="16">
        <f t="shared" si="56"/>
        <v>0.5</v>
      </c>
      <c r="AD86" s="18">
        <f t="shared" si="91"/>
        <v>0.5</v>
      </c>
      <c r="AE86" s="16" t="str">
        <f t="shared" si="57"/>
        <v>Over</v>
      </c>
      <c r="AF86">
        <v>0.4</v>
      </c>
      <c r="AG86">
        <v>0.3</v>
      </c>
      <c r="AH86" s="16">
        <f t="shared" si="58"/>
        <v>2</v>
      </c>
      <c r="AI86" s="16">
        <f t="shared" si="59"/>
        <v>3</v>
      </c>
      <c r="AJ86" s="16">
        <f t="shared" si="60"/>
        <v>0</v>
      </c>
      <c r="AK86" s="16">
        <f t="shared" si="61"/>
        <v>0</v>
      </c>
      <c r="AL86" s="16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187</v>
      </c>
      <c r="AR86">
        <v>0.5</v>
      </c>
      <c r="AS86" t="s">
        <v>187</v>
      </c>
      <c r="AT86" t="s">
        <v>187</v>
      </c>
      <c r="AU86" s="16">
        <f t="shared" si="63"/>
        <v>0.5</v>
      </c>
      <c r="AV86" s="16">
        <f t="shared" si="92"/>
        <v>-0.5</v>
      </c>
      <c r="AW86" s="16" t="str">
        <f t="shared" si="64"/>
        <v>Under</v>
      </c>
      <c r="AX86">
        <v>0</v>
      </c>
      <c r="AY86">
        <v>0</v>
      </c>
      <c r="AZ86" s="16">
        <f t="shared" si="65"/>
        <v>3</v>
      </c>
      <c r="BA86" s="16">
        <f t="shared" si="66"/>
        <v>1</v>
      </c>
      <c r="BB86" s="16">
        <f t="shared" si="67"/>
        <v>0</v>
      </c>
      <c r="BC86" s="16">
        <f t="shared" si="68"/>
        <v>0</v>
      </c>
      <c r="BD86" s="16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187</v>
      </c>
      <c r="BJ86">
        <v>0.5</v>
      </c>
      <c r="BK86" t="s">
        <v>187</v>
      </c>
      <c r="BL86" t="s">
        <v>187</v>
      </c>
      <c r="BM86" s="16">
        <f t="shared" si="70"/>
        <v>0.5</v>
      </c>
      <c r="BN86" s="16">
        <f t="shared" si="93"/>
        <v>-0.4</v>
      </c>
      <c r="BO86" s="16" t="str">
        <f t="shared" si="71"/>
        <v>Under</v>
      </c>
      <c r="BP86">
        <v>0.1</v>
      </c>
      <c r="BQ86">
        <v>0.1</v>
      </c>
      <c r="BR86" s="16">
        <f t="shared" si="72"/>
        <v>2</v>
      </c>
      <c r="BS86" s="16">
        <f t="shared" si="73"/>
        <v>1</v>
      </c>
      <c r="BT86" s="16">
        <f t="shared" si="74"/>
        <v>1</v>
      </c>
      <c r="BU86" s="16">
        <f t="shared" si="75"/>
        <v>1</v>
      </c>
      <c r="BV86" s="16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187</v>
      </c>
      <c r="CB86">
        <v>0.5</v>
      </c>
      <c r="CC86" t="s">
        <v>187</v>
      </c>
      <c r="CD86" t="s">
        <v>187</v>
      </c>
      <c r="CE86" s="16">
        <f t="shared" si="77"/>
        <v>0.5</v>
      </c>
      <c r="CF86" s="16">
        <f t="shared" si="94"/>
        <v>-0.4</v>
      </c>
      <c r="CG86" s="16" t="str">
        <f t="shared" si="78"/>
        <v>Under</v>
      </c>
      <c r="CH86">
        <v>0.1</v>
      </c>
      <c r="CI86">
        <v>0.1</v>
      </c>
      <c r="CJ86" s="16">
        <f t="shared" si="96"/>
        <v>2</v>
      </c>
      <c r="CK86" s="16">
        <f t="shared" si="79"/>
        <v>1</v>
      </c>
      <c r="CL86" s="16">
        <f t="shared" si="80"/>
        <v>1</v>
      </c>
      <c r="CM86" s="16">
        <f t="shared" si="81"/>
        <v>1</v>
      </c>
      <c r="CN86" s="16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187</v>
      </c>
      <c r="CU86">
        <v>0.5</v>
      </c>
      <c r="CV86">
        <v>1.5</v>
      </c>
      <c r="CW86" s="16">
        <f t="shared" si="83"/>
        <v>0.5</v>
      </c>
      <c r="CX86" s="16">
        <f t="shared" si="95"/>
        <v>0.7</v>
      </c>
      <c r="CY86" s="16" t="str">
        <f t="shared" si="84"/>
        <v>Over</v>
      </c>
      <c r="CZ86">
        <v>0.6</v>
      </c>
      <c r="DA86">
        <v>0.3</v>
      </c>
      <c r="DB86" s="16">
        <f t="shared" si="85"/>
        <v>2</v>
      </c>
      <c r="DC86" s="16">
        <f t="shared" si="86"/>
        <v>2</v>
      </c>
      <c r="DD86" s="16">
        <f t="shared" si="87"/>
        <v>1</v>
      </c>
      <c r="DE86" s="16">
        <f t="shared" si="88"/>
        <v>0</v>
      </c>
      <c r="DF86" s="16">
        <f t="shared" si="89"/>
        <v>5</v>
      </c>
    </row>
    <row r="87" spans="1:111" x14ac:dyDescent="0.3">
      <c r="A87" t="s">
        <v>279</v>
      </c>
      <c r="B87" t="s">
        <v>14</v>
      </c>
      <c r="C87" t="s">
        <v>277</v>
      </c>
      <c r="D87" s="17">
        <v>0.27815631051643308</v>
      </c>
      <c r="E87" s="17">
        <v>0.443520782396088</v>
      </c>
      <c r="F87" s="17">
        <v>0.18</v>
      </c>
      <c r="G87" s="17">
        <v>0.5</v>
      </c>
      <c r="H87" s="17" t="s">
        <v>187</v>
      </c>
      <c r="I87" s="17">
        <v>0.5</v>
      </c>
      <c r="J87" s="17">
        <v>0.5</v>
      </c>
      <c r="K87" s="18">
        <f t="shared" si="49"/>
        <v>0.5</v>
      </c>
      <c r="L87" s="16">
        <f t="shared" si="90"/>
        <v>-0.22184368948356692</v>
      </c>
      <c r="M87" s="18" t="str">
        <f t="shared" si="50"/>
        <v>Under</v>
      </c>
      <c r="N87" s="17">
        <v>0.4</v>
      </c>
      <c r="O87" s="17">
        <v>0.4</v>
      </c>
      <c r="P87" s="18">
        <f t="shared" si="51"/>
        <v>3</v>
      </c>
      <c r="Q87" s="18">
        <f t="shared" si="52"/>
        <v>3</v>
      </c>
      <c r="R87" s="18">
        <f t="shared" si="53"/>
        <v>1</v>
      </c>
      <c r="S87" s="18">
        <f t="shared" si="54"/>
        <v>1</v>
      </c>
      <c r="T87" s="18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6">
        <f t="shared" si="56"/>
        <v>0.5</v>
      </c>
      <c r="AD87" s="18">
        <f t="shared" si="91"/>
        <v>0.5</v>
      </c>
      <c r="AE87" s="16" t="str">
        <f t="shared" si="57"/>
        <v>Over</v>
      </c>
      <c r="AF87">
        <v>0.6</v>
      </c>
      <c r="AG87">
        <v>0.5</v>
      </c>
      <c r="AH87" s="16">
        <f t="shared" si="58"/>
        <v>2</v>
      </c>
      <c r="AI87" s="16">
        <f t="shared" si="59"/>
        <v>3</v>
      </c>
      <c r="AJ87" s="16">
        <f t="shared" si="60"/>
        <v>1</v>
      </c>
      <c r="AK87" s="16">
        <f t="shared" si="61"/>
        <v>0</v>
      </c>
      <c r="AL87" s="16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187</v>
      </c>
      <c r="AR87">
        <v>0.5</v>
      </c>
      <c r="AS87">
        <v>480</v>
      </c>
      <c r="AT87" t="s">
        <v>187</v>
      </c>
      <c r="AU87" s="16">
        <f t="shared" si="63"/>
        <v>0.5</v>
      </c>
      <c r="AV87" s="16">
        <f t="shared" si="92"/>
        <v>-0.5</v>
      </c>
      <c r="AW87" s="16" t="str">
        <f t="shared" si="64"/>
        <v>Under</v>
      </c>
      <c r="AX87">
        <v>0</v>
      </c>
      <c r="AY87">
        <v>0</v>
      </c>
      <c r="AZ87" s="16">
        <f t="shared" si="65"/>
        <v>3</v>
      </c>
      <c r="BA87" s="16">
        <f t="shared" si="66"/>
        <v>1</v>
      </c>
      <c r="BB87" s="16">
        <f t="shared" si="67"/>
        <v>0</v>
      </c>
      <c r="BC87" s="16">
        <f t="shared" si="68"/>
        <v>0</v>
      </c>
      <c r="BD87" s="16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187</v>
      </c>
      <c r="BJ87">
        <v>0.5</v>
      </c>
      <c r="BK87">
        <v>165</v>
      </c>
      <c r="BL87" t="s">
        <v>187</v>
      </c>
      <c r="BM87" s="16">
        <f t="shared" si="70"/>
        <v>0.5</v>
      </c>
      <c r="BN87" s="16">
        <f t="shared" si="93"/>
        <v>0.69321476164747997</v>
      </c>
      <c r="BO87" s="16" t="str">
        <f t="shared" si="71"/>
        <v>Over</v>
      </c>
      <c r="BP87">
        <v>0.9</v>
      </c>
      <c r="BQ87">
        <v>0.6</v>
      </c>
      <c r="BR87" s="16">
        <f t="shared" si="72"/>
        <v>1</v>
      </c>
      <c r="BS87" s="16">
        <f t="shared" si="73"/>
        <v>5</v>
      </c>
      <c r="BT87" s="16">
        <f t="shared" si="74"/>
        <v>1</v>
      </c>
      <c r="BU87" s="16">
        <f t="shared" si="75"/>
        <v>1</v>
      </c>
      <c r="BV87" s="16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187</v>
      </c>
      <c r="CB87">
        <v>0.5</v>
      </c>
      <c r="CC87" t="s">
        <v>187</v>
      </c>
      <c r="CD87" t="s">
        <v>187</v>
      </c>
      <c r="CE87" s="16">
        <f t="shared" si="77"/>
        <v>0.5</v>
      </c>
      <c r="CF87" s="16">
        <f t="shared" si="94"/>
        <v>-0.5</v>
      </c>
      <c r="CG87" s="16" t="str">
        <f t="shared" si="78"/>
        <v>Under</v>
      </c>
      <c r="CH87">
        <v>0</v>
      </c>
      <c r="CI87">
        <v>0</v>
      </c>
      <c r="CJ87" s="16">
        <f t="shared" si="96"/>
        <v>2</v>
      </c>
      <c r="CK87" s="16">
        <f t="shared" si="79"/>
        <v>1</v>
      </c>
      <c r="CL87" s="16">
        <f t="shared" si="80"/>
        <v>1</v>
      </c>
      <c r="CM87" s="16">
        <f t="shared" si="81"/>
        <v>1</v>
      </c>
      <c r="CN87" s="16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187</v>
      </c>
      <c r="CU87">
        <v>1.5</v>
      </c>
      <c r="CV87">
        <v>1.5</v>
      </c>
      <c r="CW87" s="16">
        <f t="shared" si="83"/>
        <v>1.5</v>
      </c>
      <c r="CX87" s="16">
        <f t="shared" si="95"/>
        <v>-0.54741733202040654</v>
      </c>
      <c r="CY87" s="16" t="str">
        <f t="shared" si="84"/>
        <v>Under</v>
      </c>
      <c r="CZ87">
        <v>1.1000000000000001</v>
      </c>
      <c r="DA87">
        <v>0.4</v>
      </c>
      <c r="DB87" s="16">
        <f t="shared" si="85"/>
        <v>3</v>
      </c>
      <c r="DC87" s="16">
        <f t="shared" si="86"/>
        <v>1</v>
      </c>
      <c r="DD87" s="16">
        <f t="shared" si="87"/>
        <v>1</v>
      </c>
      <c r="DE87" s="16">
        <f t="shared" si="88"/>
        <v>1</v>
      </c>
      <c r="DF87" s="16">
        <f t="shared" si="89"/>
        <v>6</v>
      </c>
    </row>
    <row r="88" spans="1:111" x14ac:dyDescent="0.3">
      <c r="A88" t="s">
        <v>280</v>
      </c>
      <c r="B88" t="s">
        <v>14</v>
      </c>
      <c r="C88" t="s">
        <v>277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187</v>
      </c>
      <c r="I88">
        <v>0.5</v>
      </c>
      <c r="J88" t="s">
        <v>187</v>
      </c>
      <c r="K88" s="16">
        <f t="shared" si="49"/>
        <v>0.5</v>
      </c>
      <c r="L88" s="16">
        <f t="shared" si="90"/>
        <v>-0.2</v>
      </c>
      <c r="M88" s="16" t="str">
        <f t="shared" si="50"/>
        <v>Under</v>
      </c>
      <c r="N88">
        <v>0.3</v>
      </c>
      <c r="O88">
        <v>0.3</v>
      </c>
      <c r="P88" s="16">
        <f t="shared" si="51"/>
        <v>2</v>
      </c>
      <c r="Q88" s="16">
        <f t="shared" si="52"/>
        <v>3</v>
      </c>
      <c r="R88" s="16">
        <f t="shared" si="53"/>
        <v>1</v>
      </c>
      <c r="S88" s="16">
        <f t="shared" si="54"/>
        <v>1</v>
      </c>
      <c r="T88" s="16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6">
        <f t="shared" si="56"/>
        <v>0.5</v>
      </c>
      <c r="AD88" s="18">
        <f t="shared" si="91"/>
        <v>0.50002071893871003</v>
      </c>
      <c r="AE88" s="16" t="str">
        <f t="shared" si="57"/>
        <v>Over</v>
      </c>
      <c r="AF88">
        <v>0.7</v>
      </c>
      <c r="AG88">
        <v>0.5</v>
      </c>
      <c r="AH88" s="16">
        <f t="shared" si="58"/>
        <v>3</v>
      </c>
      <c r="AI88" s="16">
        <f t="shared" si="59"/>
        <v>4</v>
      </c>
      <c r="AJ88" s="16">
        <f t="shared" si="60"/>
        <v>1</v>
      </c>
      <c r="AK88" s="16">
        <f t="shared" si="61"/>
        <v>0</v>
      </c>
      <c r="AL88" s="16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187</v>
      </c>
      <c r="AR88">
        <v>0.5</v>
      </c>
      <c r="AS88">
        <v>560</v>
      </c>
      <c r="AT88" t="s">
        <v>187</v>
      </c>
      <c r="AU88" s="16">
        <f t="shared" si="63"/>
        <v>0.5</v>
      </c>
      <c r="AV88" s="16">
        <f t="shared" si="92"/>
        <v>-0.41052622251409154</v>
      </c>
      <c r="AW88" s="16" t="str">
        <f t="shared" si="64"/>
        <v>Under</v>
      </c>
      <c r="AX88">
        <v>0.2</v>
      </c>
      <c r="AY88">
        <v>0.2</v>
      </c>
      <c r="AZ88" s="16">
        <f t="shared" si="65"/>
        <v>3</v>
      </c>
      <c r="BA88" s="16">
        <f t="shared" si="66"/>
        <v>1</v>
      </c>
      <c r="BB88" s="16">
        <f t="shared" si="67"/>
        <v>0</v>
      </c>
      <c r="BC88" s="16">
        <f t="shared" si="68"/>
        <v>0</v>
      </c>
      <c r="BD88" s="16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187</v>
      </c>
      <c r="BJ88">
        <v>0.5</v>
      </c>
      <c r="BK88">
        <v>180</v>
      </c>
      <c r="BL88" t="s">
        <v>187</v>
      </c>
      <c r="BM88" s="16">
        <f t="shared" si="70"/>
        <v>0.5</v>
      </c>
      <c r="BN88" s="16">
        <f t="shared" si="93"/>
        <v>0.362083873757025</v>
      </c>
      <c r="BO88" s="16" t="str">
        <f t="shared" si="71"/>
        <v>Over</v>
      </c>
      <c r="BP88">
        <v>0.2</v>
      </c>
      <c r="BQ88">
        <v>0.2</v>
      </c>
      <c r="BR88" s="16">
        <f t="shared" si="72"/>
        <v>1</v>
      </c>
      <c r="BS88" s="16">
        <f t="shared" si="73"/>
        <v>4</v>
      </c>
      <c r="BT88" s="16">
        <f t="shared" si="74"/>
        <v>0</v>
      </c>
      <c r="BU88" s="16">
        <f t="shared" si="75"/>
        <v>0</v>
      </c>
      <c r="BV88" s="16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187</v>
      </c>
      <c r="CB88">
        <v>0.5</v>
      </c>
      <c r="CC88" t="s">
        <v>187</v>
      </c>
      <c r="CD88" t="s">
        <v>187</v>
      </c>
      <c r="CE88" s="16">
        <f t="shared" si="77"/>
        <v>0.5</v>
      </c>
      <c r="CF88" s="16">
        <f t="shared" si="94"/>
        <v>-0.4</v>
      </c>
      <c r="CG88" s="16" t="str">
        <f t="shared" si="78"/>
        <v>Under</v>
      </c>
      <c r="CH88">
        <v>0.1</v>
      </c>
      <c r="CI88">
        <v>0.1</v>
      </c>
      <c r="CJ88" s="16">
        <f t="shared" si="96"/>
        <v>2</v>
      </c>
      <c r="CK88" s="16">
        <f t="shared" si="79"/>
        <v>1</v>
      </c>
      <c r="CL88" s="16">
        <f t="shared" si="80"/>
        <v>1</v>
      </c>
      <c r="CM88" s="16">
        <f t="shared" si="81"/>
        <v>1</v>
      </c>
      <c r="CN88" s="16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187</v>
      </c>
      <c r="CU88">
        <v>0.5</v>
      </c>
      <c r="CV88" t="s">
        <v>187</v>
      </c>
      <c r="CW88" s="16">
        <f t="shared" si="83"/>
        <v>0.5</v>
      </c>
      <c r="CX88" s="16">
        <f t="shared" si="95"/>
        <v>1.3104</v>
      </c>
      <c r="CY88" s="16" t="str">
        <f t="shared" si="84"/>
        <v>Over</v>
      </c>
      <c r="CZ88">
        <v>1.3</v>
      </c>
      <c r="DA88">
        <v>0.5</v>
      </c>
      <c r="DB88" s="16">
        <f t="shared" si="85"/>
        <v>3</v>
      </c>
      <c r="DC88" s="16">
        <f t="shared" si="86"/>
        <v>3</v>
      </c>
      <c r="DD88" s="16">
        <f t="shared" si="87"/>
        <v>1</v>
      </c>
      <c r="DE88" s="16">
        <f t="shared" si="88"/>
        <v>0</v>
      </c>
      <c r="DF88" s="16">
        <f t="shared" si="89"/>
        <v>7</v>
      </c>
    </row>
    <row r="89" spans="1:111" x14ac:dyDescent="0.3">
      <c r="A89" t="s">
        <v>281</v>
      </c>
      <c r="B89" t="s">
        <v>14</v>
      </c>
      <c r="C89" t="s">
        <v>277</v>
      </c>
      <c r="D89" s="17">
        <v>0.1632492122874219</v>
      </c>
      <c r="E89" s="17">
        <v>0.36614173228346403</v>
      </c>
      <c r="F89" s="17">
        <v>6.1943726999999999E-3</v>
      </c>
      <c r="G89" s="17">
        <v>0.5</v>
      </c>
      <c r="H89" s="17" t="s">
        <v>187</v>
      </c>
      <c r="I89" s="17">
        <v>0.5</v>
      </c>
      <c r="J89" s="17" t="s">
        <v>187</v>
      </c>
      <c r="K89" s="18">
        <f t="shared" si="49"/>
        <v>0.5</v>
      </c>
      <c r="L89" s="16">
        <f t="shared" si="90"/>
        <v>-0.4</v>
      </c>
      <c r="M89" s="18" t="str">
        <f t="shared" si="50"/>
        <v>Under</v>
      </c>
      <c r="N89" s="17">
        <v>0.1</v>
      </c>
      <c r="O89" s="17">
        <v>0.1</v>
      </c>
      <c r="P89" s="18">
        <f t="shared" si="51"/>
        <v>3</v>
      </c>
      <c r="Q89" s="18">
        <f t="shared" si="52"/>
        <v>4</v>
      </c>
      <c r="R89" s="18">
        <f t="shared" si="53"/>
        <v>1</v>
      </c>
      <c r="S89" s="18">
        <f t="shared" si="54"/>
        <v>1</v>
      </c>
      <c r="T89" s="18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6">
        <f t="shared" si="56"/>
        <v>0.5</v>
      </c>
      <c r="AD89" s="18">
        <f t="shared" si="91"/>
        <v>0.5</v>
      </c>
      <c r="AE89" s="16" t="str">
        <f t="shared" si="57"/>
        <v>Over</v>
      </c>
      <c r="AF89">
        <v>0.6</v>
      </c>
      <c r="AG89">
        <v>0.5</v>
      </c>
      <c r="AH89" s="16">
        <f t="shared" si="58"/>
        <v>2</v>
      </c>
      <c r="AI89" s="16">
        <f t="shared" si="59"/>
        <v>3</v>
      </c>
      <c r="AJ89" s="16">
        <f t="shared" si="60"/>
        <v>1</v>
      </c>
      <c r="AK89" s="16">
        <f t="shared" si="61"/>
        <v>0</v>
      </c>
      <c r="AL89" s="16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187</v>
      </c>
      <c r="AR89">
        <v>0.5</v>
      </c>
      <c r="AS89">
        <v>1060</v>
      </c>
      <c r="AT89" t="s">
        <v>187</v>
      </c>
      <c r="AU89" s="16">
        <f t="shared" si="63"/>
        <v>0.5</v>
      </c>
      <c r="AV89" s="16">
        <f t="shared" si="92"/>
        <v>-0.5</v>
      </c>
      <c r="AW89" s="16" t="str">
        <f t="shared" si="64"/>
        <v>Under</v>
      </c>
      <c r="AX89">
        <v>0</v>
      </c>
      <c r="AY89">
        <v>0</v>
      </c>
      <c r="AZ89" s="16">
        <f t="shared" si="65"/>
        <v>3</v>
      </c>
      <c r="BA89" s="16">
        <f t="shared" si="66"/>
        <v>1</v>
      </c>
      <c r="BB89" s="16">
        <f t="shared" si="67"/>
        <v>0</v>
      </c>
      <c r="BC89" s="16">
        <f t="shared" si="68"/>
        <v>0</v>
      </c>
      <c r="BD89" s="16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187</v>
      </c>
      <c r="BJ89">
        <v>0.5</v>
      </c>
      <c r="BK89">
        <v>260</v>
      </c>
      <c r="BL89" t="s">
        <v>187</v>
      </c>
      <c r="BM89" s="16">
        <f t="shared" si="70"/>
        <v>0.5</v>
      </c>
      <c r="BN89" s="16">
        <f t="shared" si="93"/>
        <v>-0.4</v>
      </c>
      <c r="BO89" s="16" t="str">
        <f t="shared" si="71"/>
        <v>Under</v>
      </c>
      <c r="BP89">
        <v>0.1</v>
      </c>
      <c r="BQ89">
        <v>0.1</v>
      </c>
      <c r="BR89" s="16">
        <f t="shared" si="72"/>
        <v>2</v>
      </c>
      <c r="BS89" s="16">
        <f t="shared" si="73"/>
        <v>1</v>
      </c>
      <c r="BT89" s="16">
        <f t="shared" si="74"/>
        <v>1</v>
      </c>
      <c r="BU89" s="16">
        <f t="shared" si="75"/>
        <v>1</v>
      </c>
      <c r="BV89" s="16">
        <f t="shared" si="76"/>
        <v>5</v>
      </c>
      <c r="BX89">
        <v>0.14880629466049269</v>
      </c>
      <c r="BY89">
        <v>0.79899581589958102</v>
      </c>
      <c r="BZ89">
        <v>0</v>
      </c>
      <c r="CA89" t="s">
        <v>187</v>
      </c>
      <c r="CB89">
        <v>0.5</v>
      </c>
      <c r="CC89">
        <v>640</v>
      </c>
      <c r="CD89" t="s">
        <v>187</v>
      </c>
      <c r="CE89" s="16">
        <f t="shared" si="77"/>
        <v>0.5</v>
      </c>
      <c r="CF89" s="16">
        <f t="shared" si="94"/>
        <v>-0.5</v>
      </c>
      <c r="CG89" s="16" t="str">
        <f t="shared" si="78"/>
        <v>Under</v>
      </c>
      <c r="CH89">
        <v>0</v>
      </c>
      <c r="CI89">
        <v>0</v>
      </c>
      <c r="CJ89" s="16">
        <f t="shared" si="96"/>
        <v>2</v>
      </c>
      <c r="CK89" s="16">
        <f t="shared" si="79"/>
        <v>1</v>
      </c>
      <c r="CL89" s="16">
        <f t="shared" si="80"/>
        <v>1</v>
      </c>
      <c r="CM89" s="16">
        <f t="shared" si="81"/>
        <v>1</v>
      </c>
      <c r="CN89" s="16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187</v>
      </c>
      <c r="CU89">
        <v>0.5</v>
      </c>
      <c r="CV89" t="s">
        <v>187</v>
      </c>
      <c r="CW89" s="16">
        <f t="shared" si="83"/>
        <v>0.5</v>
      </c>
      <c r="CX89" s="16">
        <f t="shared" si="95"/>
        <v>0.7</v>
      </c>
      <c r="CY89" s="16" t="str">
        <f t="shared" si="84"/>
        <v>Over</v>
      </c>
      <c r="CZ89">
        <v>0.9</v>
      </c>
      <c r="DA89">
        <v>0.5</v>
      </c>
      <c r="DB89" s="16">
        <f t="shared" si="85"/>
        <v>2</v>
      </c>
      <c r="DC89" s="16">
        <f t="shared" si="86"/>
        <v>2</v>
      </c>
      <c r="DD89" s="16">
        <f t="shared" si="87"/>
        <v>1</v>
      </c>
      <c r="DE89" s="16">
        <f t="shared" si="88"/>
        <v>0</v>
      </c>
      <c r="DF89" s="16">
        <f t="shared" si="89"/>
        <v>5</v>
      </c>
    </row>
    <row r="90" spans="1:111" x14ac:dyDescent="0.3">
      <c r="A90" t="s">
        <v>282</v>
      </c>
      <c r="B90" t="s">
        <v>14</v>
      </c>
      <c r="C90" t="s">
        <v>277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187</v>
      </c>
      <c r="I90">
        <v>0.5</v>
      </c>
      <c r="J90">
        <v>0.5</v>
      </c>
      <c r="K90" s="16">
        <f t="shared" si="49"/>
        <v>0.5</v>
      </c>
      <c r="L90" s="16">
        <f t="shared" si="90"/>
        <v>-0.13113593194106532</v>
      </c>
      <c r="M90" s="16" t="str">
        <f t="shared" si="50"/>
        <v>Under</v>
      </c>
      <c r="N90">
        <v>0.4</v>
      </c>
      <c r="O90">
        <v>0.4</v>
      </c>
      <c r="P90" s="16">
        <f t="shared" si="51"/>
        <v>3</v>
      </c>
      <c r="Q90" s="16">
        <f t="shared" si="52"/>
        <v>2</v>
      </c>
      <c r="R90" s="16">
        <f t="shared" si="53"/>
        <v>1</v>
      </c>
      <c r="S90" s="16">
        <f t="shared" si="54"/>
        <v>1</v>
      </c>
      <c r="T90" s="16">
        <f t="shared" si="55"/>
        <v>7</v>
      </c>
      <c r="V90" s="17">
        <v>0.92185145374136634</v>
      </c>
      <c r="W90" s="17">
        <v>1.0002760880969801</v>
      </c>
      <c r="X90" s="17">
        <v>0.78646998402310997</v>
      </c>
      <c r="Y90" s="17">
        <v>0.5</v>
      </c>
      <c r="Z90" s="17">
        <v>-200</v>
      </c>
      <c r="AA90" s="17">
        <v>270</v>
      </c>
      <c r="AB90" s="17">
        <v>0.1</v>
      </c>
      <c r="AC90" s="18">
        <f t="shared" si="56"/>
        <v>0.5</v>
      </c>
      <c r="AD90" s="18">
        <f t="shared" si="91"/>
        <v>0.5002760880969801</v>
      </c>
      <c r="AE90" s="18" t="str">
        <f t="shared" si="57"/>
        <v>Over</v>
      </c>
      <c r="AF90" s="17">
        <v>0.8</v>
      </c>
      <c r="AG90" s="17">
        <v>0.7</v>
      </c>
      <c r="AH90" s="18">
        <f t="shared" si="58"/>
        <v>3</v>
      </c>
      <c r="AI90" s="18">
        <f t="shared" si="59"/>
        <v>4</v>
      </c>
      <c r="AJ90" s="18">
        <f t="shared" si="60"/>
        <v>1</v>
      </c>
      <c r="AK90" s="18">
        <f t="shared" si="61"/>
        <v>1</v>
      </c>
      <c r="AL90" s="18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187</v>
      </c>
      <c r="AR90">
        <v>0.5</v>
      </c>
      <c r="AS90">
        <v>630</v>
      </c>
      <c r="AT90" t="s">
        <v>187</v>
      </c>
      <c r="AU90" s="16">
        <f t="shared" si="63"/>
        <v>0.5</v>
      </c>
      <c r="AV90" s="16">
        <f t="shared" si="92"/>
        <v>-0.42276978116236708</v>
      </c>
      <c r="AW90" s="16" t="str">
        <f t="shared" si="64"/>
        <v>Under</v>
      </c>
      <c r="AX90">
        <v>0.2</v>
      </c>
      <c r="AY90">
        <v>0.2</v>
      </c>
      <c r="AZ90" s="16">
        <f t="shared" si="65"/>
        <v>3</v>
      </c>
      <c r="BA90" s="16">
        <f t="shared" si="66"/>
        <v>1</v>
      </c>
      <c r="BB90" s="16">
        <f t="shared" si="67"/>
        <v>0</v>
      </c>
      <c r="BC90" s="16">
        <f t="shared" si="68"/>
        <v>0</v>
      </c>
      <c r="BD90" s="16">
        <f t="shared" si="69"/>
        <v>4</v>
      </c>
      <c r="BF90">
        <v>0.62415662032321761</v>
      </c>
      <c r="BG90">
        <v>1.35515038881781</v>
      </c>
      <c r="BH90">
        <v>0.2</v>
      </c>
      <c r="BI90" t="s">
        <v>187</v>
      </c>
      <c r="BJ90">
        <v>0.5</v>
      </c>
      <c r="BK90">
        <v>175</v>
      </c>
      <c r="BL90" t="s">
        <v>187</v>
      </c>
      <c r="BM90" s="16">
        <f t="shared" si="70"/>
        <v>0.5</v>
      </c>
      <c r="BN90" s="16">
        <f t="shared" si="93"/>
        <v>0.85515038881781003</v>
      </c>
      <c r="BO90" s="16" t="str">
        <f t="shared" si="71"/>
        <v>Over</v>
      </c>
      <c r="BP90">
        <v>0.8</v>
      </c>
      <c r="BQ90">
        <v>0.5</v>
      </c>
      <c r="BR90" s="16">
        <f t="shared" si="72"/>
        <v>2</v>
      </c>
      <c r="BS90" s="16">
        <f t="shared" si="73"/>
        <v>5</v>
      </c>
      <c r="BT90" s="16">
        <f t="shared" si="74"/>
        <v>1</v>
      </c>
      <c r="BU90" s="16">
        <f t="shared" si="75"/>
        <v>0</v>
      </c>
      <c r="BV90" s="16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187</v>
      </c>
      <c r="CB90">
        <v>0.5</v>
      </c>
      <c r="CC90" t="s">
        <v>187</v>
      </c>
      <c r="CD90" t="s">
        <v>187</v>
      </c>
      <c r="CE90" s="16">
        <f t="shared" si="77"/>
        <v>0.5</v>
      </c>
      <c r="CF90" s="16">
        <f t="shared" si="94"/>
        <v>-0.5</v>
      </c>
      <c r="CG90" s="16" t="str">
        <f t="shared" si="78"/>
        <v>Under</v>
      </c>
      <c r="CH90">
        <v>0</v>
      </c>
      <c r="CI90">
        <v>0</v>
      </c>
      <c r="CJ90" s="16">
        <f t="shared" si="96"/>
        <v>2</v>
      </c>
      <c r="CK90" s="16">
        <f t="shared" si="79"/>
        <v>1</v>
      </c>
      <c r="CL90" s="16">
        <f t="shared" si="80"/>
        <v>1</v>
      </c>
      <c r="CM90" s="16">
        <f t="shared" si="81"/>
        <v>1</v>
      </c>
      <c r="CN90" s="16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187</v>
      </c>
      <c r="CU90">
        <v>1.5</v>
      </c>
      <c r="CV90">
        <v>1.5</v>
      </c>
      <c r="CW90" s="16">
        <f t="shared" si="83"/>
        <v>1.5</v>
      </c>
      <c r="CX90" s="16">
        <f t="shared" si="95"/>
        <v>0.5</v>
      </c>
      <c r="CY90" s="16" t="str">
        <f t="shared" si="84"/>
        <v>Over</v>
      </c>
      <c r="CZ90">
        <v>1.7</v>
      </c>
      <c r="DA90">
        <v>0.3</v>
      </c>
      <c r="DB90" s="16">
        <f t="shared" si="85"/>
        <v>3</v>
      </c>
      <c r="DC90" s="16">
        <f t="shared" si="86"/>
        <v>1</v>
      </c>
      <c r="DD90" s="16">
        <f t="shared" si="87"/>
        <v>1</v>
      </c>
      <c r="DE90" s="16">
        <f t="shared" si="88"/>
        <v>0</v>
      </c>
      <c r="DF90" s="16">
        <f t="shared" si="89"/>
        <v>5</v>
      </c>
    </row>
    <row r="91" spans="1:111" x14ac:dyDescent="0.3">
      <c r="A91" t="s">
        <v>283</v>
      </c>
      <c r="B91" t="s">
        <v>14</v>
      </c>
      <c r="C91" t="s">
        <v>277</v>
      </c>
      <c r="D91" s="17">
        <v>0.15626677049752119</v>
      </c>
      <c r="E91" s="17">
        <v>0.36614173228346403</v>
      </c>
      <c r="F91" s="17">
        <v>8.2623709517054097E-2</v>
      </c>
      <c r="G91" s="17">
        <v>0.5</v>
      </c>
      <c r="H91" s="17" t="s">
        <v>187</v>
      </c>
      <c r="I91" s="17">
        <v>0.5</v>
      </c>
      <c r="J91" s="17" t="s">
        <v>187</v>
      </c>
      <c r="K91" s="18">
        <f t="shared" si="49"/>
        <v>0.5</v>
      </c>
      <c r="L91" s="16">
        <f t="shared" si="90"/>
        <v>-0.34373322950247881</v>
      </c>
      <c r="M91" s="18" t="str">
        <f t="shared" si="50"/>
        <v>Under</v>
      </c>
      <c r="N91" s="17">
        <v>0.2</v>
      </c>
      <c r="O91" s="17">
        <v>0.1</v>
      </c>
      <c r="P91" s="18">
        <f t="shared" si="51"/>
        <v>3</v>
      </c>
      <c r="Q91" s="18">
        <f t="shared" si="52"/>
        <v>4</v>
      </c>
      <c r="R91" s="18">
        <f t="shared" si="53"/>
        <v>1</v>
      </c>
      <c r="S91" s="18">
        <f t="shared" si="54"/>
        <v>1</v>
      </c>
      <c r="T91" s="18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6">
        <f t="shared" si="56"/>
        <v>0.5</v>
      </c>
      <c r="AD91" s="18">
        <f t="shared" si="91"/>
        <v>0.5</v>
      </c>
      <c r="AE91" s="16" t="str">
        <f t="shared" si="57"/>
        <v>Over</v>
      </c>
      <c r="AF91">
        <v>0.3</v>
      </c>
      <c r="AG91">
        <v>0.2</v>
      </c>
      <c r="AH91" s="16">
        <f t="shared" si="58"/>
        <v>2</v>
      </c>
      <c r="AI91" s="16">
        <f t="shared" si="59"/>
        <v>3</v>
      </c>
      <c r="AJ91" s="16">
        <f t="shared" si="60"/>
        <v>0</v>
      </c>
      <c r="AK91" s="16">
        <f t="shared" si="61"/>
        <v>0</v>
      </c>
      <c r="AL91" s="16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187</v>
      </c>
      <c r="AR91">
        <v>0.5</v>
      </c>
      <c r="AS91">
        <v>830</v>
      </c>
      <c r="AT91" t="s">
        <v>187</v>
      </c>
      <c r="AU91" s="16">
        <f t="shared" si="63"/>
        <v>0.5</v>
      </c>
      <c r="AV91" s="16">
        <f t="shared" si="92"/>
        <v>-0.51181324831636432</v>
      </c>
      <c r="AW91" s="16" t="str">
        <f t="shared" si="64"/>
        <v>Under</v>
      </c>
      <c r="AX91">
        <v>0</v>
      </c>
      <c r="AY91">
        <v>0</v>
      </c>
      <c r="AZ91" s="16">
        <f t="shared" si="65"/>
        <v>3</v>
      </c>
      <c r="BA91" s="16">
        <f t="shared" si="66"/>
        <v>1</v>
      </c>
      <c r="BB91" s="16">
        <f t="shared" si="67"/>
        <v>0</v>
      </c>
      <c r="BC91" s="16">
        <f t="shared" si="68"/>
        <v>0</v>
      </c>
      <c r="BD91" s="16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187</v>
      </c>
      <c r="BJ91">
        <v>0.5</v>
      </c>
      <c r="BK91">
        <v>210</v>
      </c>
      <c r="BL91" t="s">
        <v>187</v>
      </c>
      <c r="BM91" s="16">
        <f t="shared" si="70"/>
        <v>0.5</v>
      </c>
      <c r="BN91" s="16">
        <f t="shared" si="93"/>
        <v>-0.5</v>
      </c>
      <c r="BO91" s="16" t="str">
        <f t="shared" si="71"/>
        <v>Under</v>
      </c>
      <c r="BP91">
        <v>0</v>
      </c>
      <c r="BQ91">
        <v>0</v>
      </c>
      <c r="BR91" s="16">
        <f t="shared" si="72"/>
        <v>2</v>
      </c>
      <c r="BS91" s="16">
        <f t="shared" si="73"/>
        <v>1</v>
      </c>
      <c r="BT91" s="16">
        <f t="shared" si="74"/>
        <v>1</v>
      </c>
      <c r="BU91" s="16">
        <f t="shared" si="75"/>
        <v>1</v>
      </c>
      <c r="BV91" s="16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187</v>
      </c>
      <c r="CB91">
        <v>0.5</v>
      </c>
      <c r="CC91">
        <v>630</v>
      </c>
      <c r="CD91" t="s">
        <v>187</v>
      </c>
      <c r="CE91" s="16">
        <f t="shared" si="77"/>
        <v>0.5</v>
      </c>
      <c r="CF91" s="16">
        <f t="shared" si="94"/>
        <v>-0.5</v>
      </c>
      <c r="CG91" s="16" t="str">
        <f t="shared" si="78"/>
        <v>Under</v>
      </c>
      <c r="CH91">
        <v>0</v>
      </c>
      <c r="CI91">
        <v>0</v>
      </c>
      <c r="CJ91" s="16">
        <f t="shared" si="96"/>
        <v>2</v>
      </c>
      <c r="CK91" s="16">
        <f t="shared" si="79"/>
        <v>1</v>
      </c>
      <c r="CL91" s="16">
        <f t="shared" si="80"/>
        <v>1</v>
      </c>
      <c r="CM91" s="16">
        <f t="shared" si="81"/>
        <v>1</v>
      </c>
      <c r="CN91" s="16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187</v>
      </c>
      <c r="CU91">
        <v>0.5</v>
      </c>
      <c r="CV91" t="s">
        <v>187</v>
      </c>
      <c r="CW91" s="16">
        <f t="shared" si="83"/>
        <v>0.5</v>
      </c>
      <c r="CX91" s="16">
        <f t="shared" si="95"/>
        <v>0.7</v>
      </c>
      <c r="CY91" s="16" t="str">
        <f t="shared" si="84"/>
        <v>Over</v>
      </c>
      <c r="CZ91">
        <v>0.4</v>
      </c>
      <c r="DA91">
        <v>0.2</v>
      </c>
      <c r="DB91" s="16">
        <f t="shared" si="85"/>
        <v>2</v>
      </c>
      <c r="DC91" s="16">
        <f t="shared" si="86"/>
        <v>2</v>
      </c>
      <c r="DD91" s="16">
        <f t="shared" si="87"/>
        <v>0</v>
      </c>
      <c r="DE91" s="16">
        <f t="shared" si="88"/>
        <v>0</v>
      </c>
      <c r="DF91" s="16">
        <f t="shared" si="89"/>
        <v>4</v>
      </c>
    </row>
    <row r="92" spans="1:111" x14ac:dyDescent="0.3">
      <c r="A92" t="s">
        <v>284</v>
      </c>
      <c r="B92" t="s">
        <v>14</v>
      </c>
      <c r="C92" t="s">
        <v>277</v>
      </c>
      <c r="D92" s="17">
        <v>0.21233071484946209</v>
      </c>
      <c r="E92" s="17">
        <v>0.36614173228346403</v>
      </c>
      <c r="F92" s="17">
        <v>0.08</v>
      </c>
      <c r="G92" s="17">
        <v>0.5</v>
      </c>
      <c r="H92" s="17" t="s">
        <v>187</v>
      </c>
      <c r="I92" s="17">
        <v>0.5</v>
      </c>
      <c r="J92" s="17">
        <v>0.5</v>
      </c>
      <c r="K92" s="18">
        <f t="shared" si="49"/>
        <v>0.5</v>
      </c>
      <c r="L92" s="16">
        <f t="shared" si="90"/>
        <v>-0.28766928515053791</v>
      </c>
      <c r="M92" s="18" t="str">
        <f t="shared" si="50"/>
        <v>Under</v>
      </c>
      <c r="N92" s="17">
        <v>0.4</v>
      </c>
      <c r="O92" s="17">
        <v>0.4</v>
      </c>
      <c r="P92" s="18">
        <f t="shared" si="51"/>
        <v>3</v>
      </c>
      <c r="Q92" s="18">
        <f t="shared" si="52"/>
        <v>4</v>
      </c>
      <c r="R92" s="18">
        <f t="shared" si="53"/>
        <v>1</v>
      </c>
      <c r="S92" s="18">
        <f t="shared" si="54"/>
        <v>1</v>
      </c>
      <c r="T92" s="18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6">
        <f t="shared" si="56"/>
        <v>0.5</v>
      </c>
      <c r="AD92" s="18">
        <f t="shared" si="91"/>
        <v>0.5</v>
      </c>
      <c r="AE92" s="16" t="str">
        <f t="shared" si="57"/>
        <v>Over</v>
      </c>
      <c r="AF92">
        <v>0.4</v>
      </c>
      <c r="AG92">
        <v>0.4</v>
      </c>
      <c r="AH92" s="16">
        <f t="shared" si="58"/>
        <v>2</v>
      </c>
      <c r="AI92" s="16">
        <f t="shared" si="59"/>
        <v>3</v>
      </c>
      <c r="AJ92" s="16">
        <f t="shared" si="60"/>
        <v>0</v>
      </c>
      <c r="AK92" s="16">
        <f t="shared" si="61"/>
        <v>0</v>
      </c>
      <c r="AL92" s="16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187</v>
      </c>
      <c r="AR92">
        <v>0.5</v>
      </c>
      <c r="AS92">
        <v>460</v>
      </c>
      <c r="AT92" t="s">
        <v>187</v>
      </c>
      <c r="AU92" s="16">
        <f t="shared" si="63"/>
        <v>0.5</v>
      </c>
      <c r="AV92" s="16">
        <f t="shared" si="92"/>
        <v>-0.5</v>
      </c>
      <c r="AW92" s="16" t="str">
        <f t="shared" si="64"/>
        <v>Under</v>
      </c>
      <c r="AX92">
        <v>0</v>
      </c>
      <c r="AY92">
        <v>0</v>
      </c>
      <c r="AZ92" s="16">
        <f t="shared" si="65"/>
        <v>3</v>
      </c>
      <c r="BA92" s="16">
        <f t="shared" si="66"/>
        <v>1</v>
      </c>
      <c r="BB92" s="16">
        <f t="shared" si="67"/>
        <v>0</v>
      </c>
      <c r="BC92" s="16">
        <f t="shared" si="68"/>
        <v>0</v>
      </c>
      <c r="BD92" s="16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187</v>
      </c>
      <c r="BJ92">
        <v>0.5</v>
      </c>
      <c r="BK92">
        <v>140</v>
      </c>
      <c r="BL92" t="s">
        <v>187</v>
      </c>
      <c r="BM92" s="16">
        <f t="shared" si="70"/>
        <v>0.5</v>
      </c>
      <c r="BN92" s="16">
        <f t="shared" si="93"/>
        <v>-0.31155162043320972</v>
      </c>
      <c r="BO92" s="16" t="str">
        <f t="shared" si="71"/>
        <v>Under</v>
      </c>
      <c r="BP92">
        <v>0.2</v>
      </c>
      <c r="BQ92">
        <v>0.2</v>
      </c>
      <c r="BR92" s="16">
        <f t="shared" si="72"/>
        <v>2</v>
      </c>
      <c r="BS92" s="16">
        <f t="shared" si="73"/>
        <v>1</v>
      </c>
      <c r="BT92" s="16">
        <f t="shared" si="74"/>
        <v>1</v>
      </c>
      <c r="BU92" s="16">
        <f t="shared" si="75"/>
        <v>1</v>
      </c>
      <c r="BV92" s="16">
        <f t="shared" si="76"/>
        <v>5</v>
      </c>
      <c r="BX92">
        <v>0.14832782626218541</v>
      </c>
      <c r="BY92">
        <v>0.77874915938130396</v>
      </c>
      <c r="BZ92">
        <v>0</v>
      </c>
      <c r="CA92" t="s">
        <v>187</v>
      </c>
      <c r="CB92">
        <v>0.5</v>
      </c>
      <c r="CC92" t="s">
        <v>187</v>
      </c>
      <c r="CD92" t="s">
        <v>187</v>
      </c>
      <c r="CE92" s="16">
        <f t="shared" si="77"/>
        <v>0.5</v>
      </c>
      <c r="CF92" s="16">
        <f t="shared" si="94"/>
        <v>-0.5</v>
      </c>
      <c r="CG92" s="16" t="str">
        <f t="shared" si="78"/>
        <v>Under</v>
      </c>
      <c r="CH92">
        <v>0</v>
      </c>
      <c r="CI92">
        <v>0</v>
      </c>
      <c r="CJ92" s="16">
        <f t="shared" si="96"/>
        <v>2</v>
      </c>
      <c r="CK92" s="16">
        <f t="shared" si="79"/>
        <v>1</v>
      </c>
      <c r="CL92" s="16">
        <f t="shared" si="80"/>
        <v>1</v>
      </c>
      <c r="CM92" s="16">
        <f t="shared" si="81"/>
        <v>1</v>
      </c>
      <c r="CN92" s="16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187</v>
      </c>
      <c r="CU92">
        <v>1.5</v>
      </c>
      <c r="CV92">
        <v>1.5</v>
      </c>
      <c r="CW92" s="16">
        <f t="shared" si="83"/>
        <v>1.5</v>
      </c>
      <c r="CX92" s="16">
        <f t="shared" si="95"/>
        <v>-1</v>
      </c>
      <c r="CY92" s="16" t="str">
        <f t="shared" si="84"/>
        <v>Under</v>
      </c>
      <c r="CZ92">
        <v>0.5</v>
      </c>
      <c r="DA92">
        <v>0.1</v>
      </c>
      <c r="DB92" s="16">
        <f t="shared" si="85"/>
        <v>3</v>
      </c>
      <c r="DC92" s="16">
        <f t="shared" si="86"/>
        <v>1</v>
      </c>
      <c r="DD92" s="16">
        <f t="shared" si="87"/>
        <v>1</v>
      </c>
      <c r="DE92" s="16">
        <f t="shared" si="88"/>
        <v>1</v>
      </c>
      <c r="DF92" s="16">
        <f t="shared" si="89"/>
        <v>6</v>
      </c>
    </row>
    <row r="93" spans="1:111" x14ac:dyDescent="0.3">
      <c r="A93" t="s">
        <v>285</v>
      </c>
      <c r="B93" t="s">
        <v>14</v>
      </c>
      <c r="C93" t="s">
        <v>277</v>
      </c>
      <c r="D93" s="17">
        <v>1.408561935091412</v>
      </c>
      <c r="E93" s="17">
        <v>2.0242607039373599</v>
      </c>
      <c r="F93" s="17">
        <v>0.88888888888888795</v>
      </c>
      <c r="G93" s="17">
        <v>0.5</v>
      </c>
      <c r="H93" s="17" t="s">
        <v>187</v>
      </c>
      <c r="I93" s="17">
        <v>0.5</v>
      </c>
      <c r="J93" s="17">
        <v>0.5</v>
      </c>
      <c r="K93" s="18">
        <f t="shared" si="49"/>
        <v>0.5</v>
      </c>
      <c r="L93" s="16">
        <f t="shared" si="90"/>
        <v>1.5242607039373599</v>
      </c>
      <c r="M93" s="18" t="str">
        <f t="shared" si="50"/>
        <v>Over</v>
      </c>
      <c r="N93" s="17">
        <v>1</v>
      </c>
      <c r="O93" s="17">
        <v>1</v>
      </c>
      <c r="P93" s="18">
        <f t="shared" si="51"/>
        <v>3</v>
      </c>
      <c r="Q93" s="18">
        <f t="shared" si="52"/>
        <v>5</v>
      </c>
      <c r="R93" s="18">
        <f t="shared" si="53"/>
        <v>1</v>
      </c>
      <c r="S93" s="18">
        <f t="shared" si="54"/>
        <v>1</v>
      </c>
      <c r="T93" s="18">
        <f t="shared" si="55"/>
        <v>10</v>
      </c>
      <c r="V93" s="17">
        <v>1.401613951148958</v>
      </c>
      <c r="W93" s="17">
        <v>1.7289236707909299</v>
      </c>
      <c r="X93" s="17">
        <v>0.99256212301175295</v>
      </c>
      <c r="Y93" s="17">
        <v>0.5</v>
      </c>
      <c r="Z93" s="17" t="s">
        <v>187</v>
      </c>
      <c r="AA93" s="17" t="s">
        <v>187</v>
      </c>
      <c r="AB93" s="17">
        <v>0</v>
      </c>
      <c r="AC93" s="18">
        <f t="shared" si="56"/>
        <v>0.5</v>
      </c>
      <c r="AD93" s="18">
        <f t="shared" si="91"/>
        <v>1.2289236707909299</v>
      </c>
      <c r="AE93" s="18" t="str">
        <f t="shared" si="57"/>
        <v>Over</v>
      </c>
      <c r="AF93" s="17">
        <v>1</v>
      </c>
      <c r="AG93" s="17">
        <v>1</v>
      </c>
      <c r="AH93" s="18">
        <f t="shared" si="58"/>
        <v>3</v>
      </c>
      <c r="AI93" s="18">
        <f t="shared" si="59"/>
        <v>5</v>
      </c>
      <c r="AJ93" s="18">
        <f t="shared" si="60"/>
        <v>1</v>
      </c>
      <c r="AK93" s="18">
        <f t="shared" si="61"/>
        <v>1</v>
      </c>
      <c r="AL93" s="18">
        <f t="shared" si="62"/>
        <v>10</v>
      </c>
      <c r="AN93" s="17">
        <v>1.447476651925675</v>
      </c>
      <c r="AO93" s="17">
        <v>1.8241638035429699</v>
      </c>
      <c r="AP93" s="17">
        <v>0.98062432723358395</v>
      </c>
      <c r="AQ93" s="17" t="s">
        <v>187</v>
      </c>
      <c r="AR93" s="17">
        <v>0.5</v>
      </c>
      <c r="AS93" s="17" t="s">
        <v>187</v>
      </c>
      <c r="AT93" s="17" t="s">
        <v>187</v>
      </c>
      <c r="AU93" s="18">
        <f t="shared" si="63"/>
        <v>0.5</v>
      </c>
      <c r="AV93" s="16">
        <f t="shared" si="92"/>
        <v>1.3241638035429699</v>
      </c>
      <c r="AW93" s="18" t="str">
        <f t="shared" si="64"/>
        <v>Over</v>
      </c>
      <c r="AX93" s="17">
        <v>1</v>
      </c>
      <c r="AY93" s="17">
        <v>1</v>
      </c>
      <c r="AZ93" s="18">
        <f t="shared" si="65"/>
        <v>3</v>
      </c>
      <c r="BA93" s="18">
        <f t="shared" si="66"/>
        <v>5</v>
      </c>
      <c r="BB93" s="18">
        <f t="shared" si="67"/>
        <v>1</v>
      </c>
      <c r="BC93" s="18">
        <f t="shared" si="68"/>
        <v>1</v>
      </c>
      <c r="BD93" s="18">
        <f t="shared" si="69"/>
        <v>10</v>
      </c>
      <c r="BF93" s="17">
        <v>1.9988121499434759</v>
      </c>
      <c r="BG93" s="17">
        <v>2.7532991397324298</v>
      </c>
      <c r="BH93" s="17">
        <v>1.3097228999999999</v>
      </c>
      <c r="BI93" s="17" t="s">
        <v>187</v>
      </c>
      <c r="BJ93" s="17">
        <v>0.5</v>
      </c>
      <c r="BK93" s="17" t="s">
        <v>187</v>
      </c>
      <c r="BL93" s="17" t="s">
        <v>187</v>
      </c>
      <c r="BM93" s="18">
        <f t="shared" si="70"/>
        <v>0.5</v>
      </c>
      <c r="BN93" s="16">
        <f t="shared" si="93"/>
        <v>2.2532991397324298</v>
      </c>
      <c r="BO93" s="18" t="str">
        <f t="shared" si="71"/>
        <v>Over</v>
      </c>
      <c r="BP93" s="17">
        <v>1</v>
      </c>
      <c r="BQ93" s="17">
        <v>1</v>
      </c>
      <c r="BR93" s="18">
        <f t="shared" si="72"/>
        <v>3</v>
      </c>
      <c r="BS93" s="18">
        <f t="shared" si="73"/>
        <v>5</v>
      </c>
      <c r="BT93" s="18">
        <f t="shared" si="74"/>
        <v>1</v>
      </c>
      <c r="BU93" s="18">
        <f t="shared" si="75"/>
        <v>1</v>
      </c>
      <c r="BV93" s="18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187</v>
      </c>
      <c r="CB93">
        <v>0.5</v>
      </c>
      <c r="CC93" t="s">
        <v>187</v>
      </c>
      <c r="CD93" t="s">
        <v>187</v>
      </c>
      <c r="CE93" s="16">
        <f t="shared" si="77"/>
        <v>0.5</v>
      </c>
      <c r="CF93" s="16">
        <f t="shared" si="94"/>
        <v>-0.5</v>
      </c>
      <c r="CG93" s="16" t="str">
        <f t="shared" si="78"/>
        <v>Under</v>
      </c>
      <c r="CH93">
        <v>0</v>
      </c>
      <c r="CI93">
        <v>0</v>
      </c>
      <c r="CJ93" s="16">
        <f t="shared" si="96"/>
        <v>2</v>
      </c>
      <c r="CK93" s="16">
        <f t="shared" si="79"/>
        <v>1</v>
      </c>
      <c r="CL93" s="16">
        <f t="shared" si="80"/>
        <v>1</v>
      </c>
      <c r="CM93" s="16">
        <f t="shared" si="81"/>
        <v>1</v>
      </c>
      <c r="CN93" s="16">
        <f t="shared" si="82"/>
        <v>5</v>
      </c>
      <c r="CP93" s="17">
        <v>5.6565016287297496</v>
      </c>
      <c r="CQ93" s="17">
        <v>6.9137356802702801</v>
      </c>
      <c r="CR93" s="17">
        <v>4.8202054794520501</v>
      </c>
      <c r="CS93" s="17">
        <v>1.5</v>
      </c>
      <c r="CT93" s="17" t="s">
        <v>187</v>
      </c>
      <c r="CU93" s="17">
        <v>1.5</v>
      </c>
      <c r="CV93" s="17">
        <v>1.5</v>
      </c>
      <c r="CW93" s="18">
        <f t="shared" si="83"/>
        <v>1.5</v>
      </c>
      <c r="CX93" s="16">
        <f t="shared" si="95"/>
        <v>5.4137356802702801</v>
      </c>
      <c r="CY93" s="18" t="str">
        <f t="shared" si="84"/>
        <v>Over</v>
      </c>
      <c r="CZ93" s="17">
        <v>4</v>
      </c>
      <c r="DA93" s="17">
        <v>1</v>
      </c>
      <c r="DB93" s="18">
        <f t="shared" si="85"/>
        <v>3</v>
      </c>
      <c r="DC93" s="18">
        <f t="shared" si="86"/>
        <v>5</v>
      </c>
      <c r="DD93" s="18">
        <f t="shared" si="87"/>
        <v>1</v>
      </c>
      <c r="DE93" s="18">
        <f t="shared" si="88"/>
        <v>1</v>
      </c>
      <c r="DF93" s="18">
        <f t="shared" si="89"/>
        <v>10</v>
      </c>
    </row>
    <row r="94" spans="1:111" x14ac:dyDescent="0.3">
      <c r="A94" t="s">
        <v>286</v>
      </c>
      <c r="B94" t="s">
        <v>14</v>
      </c>
      <c r="C94" t="s">
        <v>277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187</v>
      </c>
      <c r="I94">
        <v>0.5</v>
      </c>
      <c r="J94" t="s">
        <v>187</v>
      </c>
      <c r="K94" s="16">
        <f t="shared" si="49"/>
        <v>0.5</v>
      </c>
      <c r="L94" s="16">
        <f t="shared" si="90"/>
        <v>-0.3</v>
      </c>
      <c r="M94" s="16" t="str">
        <f t="shared" si="50"/>
        <v>Under</v>
      </c>
      <c r="N94">
        <v>0.2</v>
      </c>
      <c r="O94">
        <v>0.1</v>
      </c>
      <c r="P94" s="16">
        <f t="shared" si="51"/>
        <v>2</v>
      </c>
      <c r="Q94" s="16">
        <f t="shared" si="52"/>
        <v>4</v>
      </c>
      <c r="R94" s="16">
        <f t="shared" si="53"/>
        <v>1</v>
      </c>
      <c r="S94" s="16">
        <f t="shared" si="54"/>
        <v>1</v>
      </c>
      <c r="T94" s="16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187</v>
      </c>
      <c r="AA94" t="s">
        <v>187</v>
      </c>
      <c r="AB94">
        <v>0.2</v>
      </c>
      <c r="AC94" s="16">
        <f t="shared" si="56"/>
        <v>0.5</v>
      </c>
      <c r="AD94" s="18">
        <f t="shared" si="91"/>
        <v>0.5</v>
      </c>
      <c r="AE94" s="16" t="str">
        <f t="shared" si="57"/>
        <v>Over</v>
      </c>
      <c r="AF94">
        <v>0.6</v>
      </c>
      <c r="AG94">
        <v>0.4</v>
      </c>
      <c r="AH94" s="16">
        <f t="shared" si="58"/>
        <v>3</v>
      </c>
      <c r="AI94" s="16">
        <f t="shared" si="59"/>
        <v>3</v>
      </c>
      <c r="AJ94" s="16">
        <f t="shared" si="60"/>
        <v>1</v>
      </c>
      <c r="AK94" s="16">
        <f t="shared" si="61"/>
        <v>0</v>
      </c>
      <c r="AL94" s="16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187</v>
      </c>
      <c r="AR94">
        <v>0.5</v>
      </c>
      <c r="AS94" t="s">
        <v>187</v>
      </c>
      <c r="AT94" t="s">
        <v>187</v>
      </c>
      <c r="AU94" s="16">
        <f t="shared" si="63"/>
        <v>0.5</v>
      </c>
      <c r="AV94" s="16">
        <f t="shared" si="92"/>
        <v>-0.4176341479040131</v>
      </c>
      <c r="AW94" s="16" t="str">
        <f t="shared" si="64"/>
        <v>Under</v>
      </c>
      <c r="AX94">
        <v>0.2</v>
      </c>
      <c r="AY94">
        <v>0.1</v>
      </c>
      <c r="AZ94" s="16">
        <f t="shared" si="65"/>
        <v>3</v>
      </c>
      <c r="BA94" s="16">
        <f t="shared" si="66"/>
        <v>1</v>
      </c>
      <c r="BB94" s="16">
        <f t="shared" si="67"/>
        <v>0</v>
      </c>
      <c r="BC94" s="16">
        <f t="shared" si="68"/>
        <v>0</v>
      </c>
      <c r="BD94" s="16">
        <f t="shared" si="69"/>
        <v>4</v>
      </c>
      <c r="BF94">
        <v>0.48063465605324968</v>
      </c>
      <c r="BG94">
        <v>0.862083873757025</v>
      </c>
      <c r="BH94">
        <v>0.11</v>
      </c>
      <c r="BI94" t="s">
        <v>187</v>
      </c>
      <c r="BJ94">
        <v>0.5</v>
      </c>
      <c r="BK94" t="s">
        <v>187</v>
      </c>
      <c r="BL94" t="s">
        <v>187</v>
      </c>
      <c r="BM94" s="16">
        <f t="shared" si="70"/>
        <v>0.5</v>
      </c>
      <c r="BN94" s="16">
        <f t="shared" si="93"/>
        <v>0.362083873757025</v>
      </c>
      <c r="BO94" s="16" t="str">
        <f t="shared" si="71"/>
        <v>Over</v>
      </c>
      <c r="BP94">
        <v>0.4</v>
      </c>
      <c r="BQ94">
        <v>0.2</v>
      </c>
      <c r="BR94" s="16">
        <f t="shared" si="72"/>
        <v>1</v>
      </c>
      <c r="BS94" s="16">
        <f t="shared" si="73"/>
        <v>4</v>
      </c>
      <c r="BT94" s="16">
        <f t="shared" si="74"/>
        <v>0</v>
      </c>
      <c r="BU94" s="16">
        <f t="shared" si="75"/>
        <v>0</v>
      </c>
      <c r="BV94" s="16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187</v>
      </c>
      <c r="CB94">
        <v>0.5</v>
      </c>
      <c r="CC94" t="s">
        <v>187</v>
      </c>
      <c r="CD94" t="s">
        <v>187</v>
      </c>
      <c r="CE94" s="16">
        <f t="shared" si="77"/>
        <v>0.5</v>
      </c>
      <c r="CF94" s="16">
        <f t="shared" si="94"/>
        <v>-0.5</v>
      </c>
      <c r="CG94" s="16" t="str">
        <f t="shared" si="78"/>
        <v>Under</v>
      </c>
      <c r="CH94">
        <v>0</v>
      </c>
      <c r="CI94">
        <v>0</v>
      </c>
      <c r="CJ94" s="16">
        <f t="shared" si="96"/>
        <v>2</v>
      </c>
      <c r="CK94" s="16">
        <f t="shared" si="79"/>
        <v>1</v>
      </c>
      <c r="CL94" s="16">
        <f t="shared" si="80"/>
        <v>1</v>
      </c>
      <c r="CM94" s="16">
        <f t="shared" si="81"/>
        <v>1</v>
      </c>
      <c r="CN94" s="16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187</v>
      </c>
      <c r="CU94">
        <v>0.5</v>
      </c>
      <c r="CV94" t="s">
        <v>187</v>
      </c>
      <c r="CW94" s="16">
        <f t="shared" si="83"/>
        <v>0.5</v>
      </c>
      <c r="CX94" s="16">
        <f t="shared" si="95"/>
        <v>1.5004407999999998</v>
      </c>
      <c r="CY94" s="16" t="str">
        <f t="shared" si="84"/>
        <v>Over</v>
      </c>
      <c r="CZ94">
        <v>1.4</v>
      </c>
      <c r="DA94">
        <v>0.4</v>
      </c>
      <c r="DB94" s="16">
        <f t="shared" si="85"/>
        <v>3</v>
      </c>
      <c r="DC94" s="16">
        <f t="shared" si="86"/>
        <v>4</v>
      </c>
      <c r="DD94" s="16">
        <f t="shared" si="87"/>
        <v>1</v>
      </c>
      <c r="DE94" s="16">
        <f t="shared" si="88"/>
        <v>0</v>
      </c>
      <c r="DF94" s="16">
        <f t="shared" si="89"/>
        <v>8</v>
      </c>
    </row>
    <row r="95" spans="1:111" x14ac:dyDescent="0.3">
      <c r="A95" t="s">
        <v>287</v>
      </c>
      <c r="B95" t="s">
        <v>14</v>
      </c>
      <c r="C95" t="s">
        <v>277</v>
      </c>
      <c r="D95" s="17">
        <v>0.2700954253730346</v>
      </c>
      <c r="E95" s="17">
        <v>0.46084959393432601</v>
      </c>
      <c r="F95" s="17">
        <v>8.7381330000000004E-3</v>
      </c>
      <c r="G95" s="17">
        <v>0.5</v>
      </c>
      <c r="H95" s="17" t="s">
        <v>187</v>
      </c>
      <c r="I95" s="17">
        <v>0.5</v>
      </c>
      <c r="J95" s="17">
        <v>0.5</v>
      </c>
      <c r="K95" s="18">
        <f t="shared" si="49"/>
        <v>0.5</v>
      </c>
      <c r="L95" s="16">
        <f t="shared" si="90"/>
        <v>-0.2299045746269654</v>
      </c>
      <c r="M95" s="18" t="str">
        <f t="shared" si="50"/>
        <v>Under</v>
      </c>
      <c r="N95" s="17">
        <v>0.3</v>
      </c>
      <c r="O95" s="17">
        <v>0.3</v>
      </c>
      <c r="P95" s="18">
        <f t="shared" si="51"/>
        <v>3</v>
      </c>
      <c r="Q95" s="18">
        <f t="shared" si="52"/>
        <v>3</v>
      </c>
      <c r="R95" s="18">
        <f t="shared" si="53"/>
        <v>1</v>
      </c>
      <c r="S95" s="18">
        <f t="shared" si="54"/>
        <v>1</v>
      </c>
      <c r="T95" s="18">
        <f t="shared" si="55"/>
        <v>8</v>
      </c>
      <c r="U95" s="16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6">
        <f t="shared" si="56"/>
        <v>0.5</v>
      </c>
      <c r="AD95" s="18">
        <f t="shared" si="91"/>
        <v>0.5</v>
      </c>
      <c r="AE95" s="16" t="str">
        <f t="shared" si="57"/>
        <v>Over</v>
      </c>
      <c r="AF95">
        <v>0.6</v>
      </c>
      <c r="AG95">
        <v>0.6</v>
      </c>
      <c r="AH95" s="16">
        <f t="shared" si="58"/>
        <v>3</v>
      </c>
      <c r="AI95" s="16">
        <f t="shared" si="59"/>
        <v>3</v>
      </c>
      <c r="AJ95" s="16">
        <f t="shared" si="60"/>
        <v>1</v>
      </c>
      <c r="AK95" s="16">
        <f t="shared" si="61"/>
        <v>1</v>
      </c>
      <c r="AL95" s="16">
        <f t="shared" si="62"/>
        <v>8</v>
      </c>
      <c r="AM95" s="16"/>
      <c r="AN95">
        <v>9.7590559342075639E-2</v>
      </c>
      <c r="AO95">
        <v>0.26004168702286301</v>
      </c>
      <c r="AP95">
        <v>-2.4067649552449298E-5</v>
      </c>
      <c r="AQ95" t="s">
        <v>187</v>
      </c>
      <c r="AR95">
        <v>0.5</v>
      </c>
      <c r="AS95">
        <v>500</v>
      </c>
      <c r="AT95" t="s">
        <v>187</v>
      </c>
      <c r="AU95" s="16">
        <f t="shared" si="63"/>
        <v>0.5</v>
      </c>
      <c r="AV95" s="16">
        <f t="shared" si="92"/>
        <v>-0.40240944065792439</v>
      </c>
      <c r="AW95" s="16" t="str">
        <f t="shared" si="64"/>
        <v>Under</v>
      </c>
      <c r="AX95">
        <v>0.3</v>
      </c>
      <c r="AY95">
        <v>0.3</v>
      </c>
      <c r="AZ95" s="16">
        <f t="shared" si="65"/>
        <v>3</v>
      </c>
      <c r="BA95" s="16">
        <f t="shared" si="66"/>
        <v>1</v>
      </c>
      <c r="BB95" s="16">
        <f t="shared" si="67"/>
        <v>0</v>
      </c>
      <c r="BC95" s="16">
        <f t="shared" si="68"/>
        <v>0</v>
      </c>
      <c r="BD95" s="16">
        <f t="shared" si="69"/>
        <v>4</v>
      </c>
      <c r="BE95" s="16"/>
      <c r="BF95">
        <v>0.49139093964191238</v>
      </c>
      <c r="BG95">
        <v>0.862083873757025</v>
      </c>
      <c r="BH95">
        <v>0.28000000000000003</v>
      </c>
      <c r="BI95" t="s">
        <v>187</v>
      </c>
      <c r="BJ95">
        <v>0.5</v>
      </c>
      <c r="BK95">
        <v>200</v>
      </c>
      <c r="BL95" t="s">
        <v>187</v>
      </c>
      <c r="BM95" s="16">
        <f t="shared" si="70"/>
        <v>0.5</v>
      </c>
      <c r="BN95" s="16">
        <f t="shared" si="93"/>
        <v>0.362083873757025</v>
      </c>
      <c r="BO95" s="16" t="str">
        <f t="shared" si="71"/>
        <v>Over</v>
      </c>
      <c r="BP95">
        <v>0.6</v>
      </c>
      <c r="BQ95">
        <v>0.3</v>
      </c>
      <c r="BR95" s="16">
        <f t="shared" si="72"/>
        <v>1</v>
      </c>
      <c r="BS95" s="16">
        <f t="shared" si="73"/>
        <v>4</v>
      </c>
      <c r="BT95" s="16">
        <f t="shared" si="74"/>
        <v>1</v>
      </c>
      <c r="BU95" s="16">
        <f t="shared" si="75"/>
        <v>0</v>
      </c>
      <c r="BV95" s="16">
        <f t="shared" si="76"/>
        <v>6</v>
      </c>
      <c r="BW95" s="16"/>
      <c r="BX95">
        <v>0.14148194755552171</v>
      </c>
      <c r="BY95">
        <v>0.79899581589958102</v>
      </c>
      <c r="BZ95">
        <v>-3.1478449999999998E-2</v>
      </c>
      <c r="CA95" t="s">
        <v>187</v>
      </c>
      <c r="CB95">
        <v>0.5</v>
      </c>
      <c r="CC95" t="s">
        <v>187</v>
      </c>
      <c r="CD95" t="s">
        <v>187</v>
      </c>
      <c r="CE95" s="16">
        <f t="shared" si="77"/>
        <v>0.5</v>
      </c>
      <c r="CF95" s="16">
        <f t="shared" si="94"/>
        <v>-0.5</v>
      </c>
      <c r="CG95" s="16" t="str">
        <f t="shared" si="78"/>
        <v>Under</v>
      </c>
      <c r="CH95">
        <v>0</v>
      </c>
      <c r="CI95">
        <v>0</v>
      </c>
      <c r="CJ95" s="16"/>
      <c r="CK95" s="16">
        <f t="shared" si="79"/>
        <v>1</v>
      </c>
      <c r="CL95" s="16">
        <f t="shared" si="80"/>
        <v>1</v>
      </c>
      <c r="CM95" s="16">
        <f t="shared" si="81"/>
        <v>1</v>
      </c>
      <c r="CN95" s="16">
        <f t="shared" si="82"/>
        <v>3</v>
      </c>
      <c r="CO95" s="16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187</v>
      </c>
      <c r="CU95">
        <v>1.5</v>
      </c>
      <c r="CV95">
        <v>1.5</v>
      </c>
      <c r="CW95" s="16">
        <f t="shared" si="83"/>
        <v>1.5</v>
      </c>
      <c r="CX95" s="16">
        <f t="shared" si="95"/>
        <v>0.5004407999999998</v>
      </c>
      <c r="CY95" s="16" t="str">
        <f t="shared" si="84"/>
        <v>Over</v>
      </c>
      <c r="CZ95">
        <v>1.5</v>
      </c>
      <c r="DA95">
        <v>0.3</v>
      </c>
      <c r="DB95" s="16">
        <f t="shared" si="85"/>
        <v>2</v>
      </c>
      <c r="DC95" s="16">
        <f t="shared" si="86"/>
        <v>2</v>
      </c>
      <c r="DD95" s="16">
        <f t="shared" si="87"/>
        <v>0</v>
      </c>
      <c r="DE95" s="16">
        <f t="shared" si="88"/>
        <v>0</v>
      </c>
      <c r="DF95" s="16">
        <f t="shared" si="89"/>
        <v>4</v>
      </c>
      <c r="DG95" s="16"/>
    </row>
    <row r="96" spans="1:111" x14ac:dyDescent="0.3">
      <c r="A96" t="s">
        <v>288</v>
      </c>
      <c r="B96" t="s">
        <v>14</v>
      </c>
      <c r="C96" t="s">
        <v>277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187</v>
      </c>
      <c r="I96">
        <v>0.5</v>
      </c>
      <c r="J96" t="s">
        <v>187</v>
      </c>
      <c r="K96" s="16">
        <f t="shared" si="49"/>
        <v>0.5</v>
      </c>
      <c r="L96" s="16">
        <f t="shared" si="90"/>
        <v>0.19999999999999996</v>
      </c>
      <c r="M96" s="16" t="str">
        <f t="shared" si="50"/>
        <v>Over</v>
      </c>
      <c r="N96">
        <v>0.7</v>
      </c>
      <c r="O96">
        <v>0.6</v>
      </c>
      <c r="P96" s="16">
        <f t="shared" si="51"/>
        <v>0</v>
      </c>
      <c r="Q96" s="16">
        <f t="shared" si="52"/>
        <v>3</v>
      </c>
      <c r="R96" s="16">
        <f t="shared" si="53"/>
        <v>1</v>
      </c>
      <c r="S96" s="16">
        <f t="shared" si="54"/>
        <v>1</v>
      </c>
      <c r="T96" s="16">
        <f t="shared" si="55"/>
        <v>5</v>
      </c>
      <c r="U96" s="16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6">
        <f t="shared" si="56"/>
        <v>0.5</v>
      </c>
      <c r="AD96" s="18">
        <f t="shared" si="91"/>
        <v>0.50018458197634996</v>
      </c>
      <c r="AE96" s="16" t="str">
        <f t="shared" si="57"/>
        <v>Over</v>
      </c>
      <c r="AF96">
        <v>0.7</v>
      </c>
      <c r="AG96">
        <v>0.4</v>
      </c>
      <c r="AH96" s="16">
        <f t="shared" si="58"/>
        <v>3</v>
      </c>
      <c r="AI96" s="16">
        <f t="shared" si="59"/>
        <v>4</v>
      </c>
      <c r="AJ96" s="16">
        <f t="shared" si="60"/>
        <v>1</v>
      </c>
      <c r="AK96" s="16">
        <f t="shared" si="61"/>
        <v>0</v>
      </c>
      <c r="AL96" s="16">
        <f t="shared" si="62"/>
        <v>8</v>
      </c>
      <c r="AM96" s="16"/>
      <c r="AN96">
        <v>1.913597252794514E-2</v>
      </c>
      <c r="AO96">
        <v>5.1679445788889902E-2</v>
      </c>
      <c r="AP96">
        <v>-2.3676198201201299E-3</v>
      </c>
      <c r="AQ96" t="s">
        <v>187</v>
      </c>
      <c r="AR96">
        <v>0.5</v>
      </c>
      <c r="AS96">
        <v>750</v>
      </c>
      <c r="AT96" t="s">
        <v>187</v>
      </c>
      <c r="AU96" s="16">
        <f t="shared" si="63"/>
        <v>0.5</v>
      </c>
      <c r="AV96" s="16">
        <f t="shared" si="92"/>
        <v>-0.5</v>
      </c>
      <c r="AW96" s="16" t="str">
        <f t="shared" si="64"/>
        <v>Under</v>
      </c>
      <c r="AX96">
        <v>0</v>
      </c>
      <c r="AY96">
        <v>0</v>
      </c>
      <c r="AZ96" s="16">
        <f t="shared" si="65"/>
        <v>3</v>
      </c>
      <c r="BA96" s="16">
        <f t="shared" si="66"/>
        <v>1</v>
      </c>
      <c r="BB96" s="16">
        <f t="shared" si="67"/>
        <v>0</v>
      </c>
      <c r="BC96" s="16">
        <f t="shared" si="68"/>
        <v>0</v>
      </c>
      <c r="BD96" s="16">
        <f t="shared" si="69"/>
        <v>4</v>
      </c>
      <c r="BE96" s="16"/>
      <c r="BF96">
        <v>0.31818430504103717</v>
      </c>
      <c r="BG96">
        <v>0.65244279529993798</v>
      </c>
      <c r="BH96">
        <v>0.16</v>
      </c>
      <c r="BI96" t="s">
        <v>187</v>
      </c>
      <c r="BJ96">
        <v>0.5</v>
      </c>
      <c r="BK96">
        <v>180</v>
      </c>
      <c r="BL96" t="s">
        <v>187</v>
      </c>
      <c r="BM96" s="16">
        <f t="shared" si="70"/>
        <v>0.5</v>
      </c>
      <c r="BN96" s="16">
        <f t="shared" si="93"/>
        <v>-0.5</v>
      </c>
      <c r="BO96" s="16" t="str">
        <f t="shared" si="71"/>
        <v>Under</v>
      </c>
      <c r="BP96">
        <v>0</v>
      </c>
      <c r="BQ96">
        <v>0</v>
      </c>
      <c r="BR96" s="16">
        <f t="shared" si="72"/>
        <v>2</v>
      </c>
      <c r="BS96" s="16">
        <f t="shared" si="73"/>
        <v>1</v>
      </c>
      <c r="BT96" s="16">
        <f t="shared" si="74"/>
        <v>1</v>
      </c>
      <c r="BU96" s="16">
        <f t="shared" si="75"/>
        <v>1</v>
      </c>
      <c r="BV96" s="16">
        <f t="shared" si="76"/>
        <v>5</v>
      </c>
      <c r="BW96" s="16"/>
      <c r="BX96">
        <v>0.18402564544446981</v>
      </c>
      <c r="BY96">
        <v>0.83010903974674599</v>
      </c>
      <c r="BZ96">
        <v>1.8908082E-2</v>
      </c>
      <c r="CA96" t="s">
        <v>187</v>
      </c>
      <c r="CB96">
        <v>0.5</v>
      </c>
      <c r="CC96">
        <v>350</v>
      </c>
      <c r="CD96" t="s">
        <v>187</v>
      </c>
      <c r="CE96" s="16">
        <f t="shared" si="77"/>
        <v>0.5</v>
      </c>
      <c r="CF96" s="16">
        <f t="shared" si="94"/>
        <v>-0.5</v>
      </c>
      <c r="CG96" s="16" t="str">
        <f t="shared" si="78"/>
        <v>Under</v>
      </c>
      <c r="CH96">
        <v>0</v>
      </c>
      <c r="CI96">
        <v>0</v>
      </c>
      <c r="CJ96" s="16"/>
      <c r="CK96" s="16">
        <f t="shared" si="79"/>
        <v>1</v>
      </c>
      <c r="CL96" s="16">
        <f t="shared" si="80"/>
        <v>1</v>
      </c>
      <c r="CM96" s="16">
        <f t="shared" si="81"/>
        <v>1</v>
      </c>
      <c r="CN96" s="16">
        <f t="shared" si="82"/>
        <v>3</v>
      </c>
      <c r="CO96" s="16"/>
      <c r="CP96">
        <v>1.144054820209683</v>
      </c>
      <c r="CQ96">
        <v>1.2337372</v>
      </c>
      <c r="CR96">
        <v>0.99070484498325695</v>
      </c>
      <c r="CS96">
        <v>0.5</v>
      </c>
      <c r="CT96" t="s">
        <v>187</v>
      </c>
      <c r="CU96">
        <v>0.5</v>
      </c>
      <c r="CV96" t="s">
        <v>187</v>
      </c>
      <c r="CW96" s="16">
        <f t="shared" si="83"/>
        <v>0.5</v>
      </c>
      <c r="CX96" s="16">
        <f t="shared" si="95"/>
        <v>0.73373719999999998</v>
      </c>
      <c r="CY96" s="16" t="str">
        <f t="shared" si="84"/>
        <v>Over</v>
      </c>
      <c r="CZ96">
        <v>1</v>
      </c>
      <c r="DA96">
        <v>0.4</v>
      </c>
      <c r="DB96" s="16">
        <f t="shared" si="85"/>
        <v>3</v>
      </c>
      <c r="DC96" s="16">
        <f t="shared" si="86"/>
        <v>2</v>
      </c>
      <c r="DD96" s="16">
        <f t="shared" si="87"/>
        <v>1</v>
      </c>
      <c r="DE96" s="16">
        <f t="shared" si="88"/>
        <v>0</v>
      </c>
      <c r="DF96" s="16">
        <f t="shared" si="89"/>
        <v>6</v>
      </c>
      <c r="DG96" s="16"/>
    </row>
    <row r="97" spans="1:111" x14ac:dyDescent="0.3">
      <c r="A97" t="s">
        <v>289</v>
      </c>
      <c r="B97" t="s">
        <v>52</v>
      </c>
      <c r="C97" t="s">
        <v>14</v>
      </c>
      <c r="D97" s="17">
        <v>0.92769834893369141</v>
      </c>
      <c r="E97" s="17">
        <v>0.96</v>
      </c>
      <c r="F97" s="17">
        <v>0.89412255106294203</v>
      </c>
      <c r="G97" s="17">
        <v>0.5</v>
      </c>
      <c r="H97" s="17" t="s">
        <v>187</v>
      </c>
      <c r="I97" s="17">
        <v>0.5</v>
      </c>
      <c r="J97" s="17">
        <v>0.5</v>
      </c>
      <c r="K97" s="18">
        <f t="shared" si="49"/>
        <v>0.5</v>
      </c>
      <c r="L97" s="16">
        <f t="shared" si="90"/>
        <v>0.5</v>
      </c>
      <c r="M97" s="18" t="str">
        <f t="shared" si="50"/>
        <v>Over</v>
      </c>
      <c r="N97" s="17">
        <v>1</v>
      </c>
      <c r="O97" s="17">
        <v>0.7</v>
      </c>
      <c r="P97" s="18">
        <f t="shared" si="51"/>
        <v>3</v>
      </c>
      <c r="Q97" s="18">
        <f t="shared" si="52"/>
        <v>4</v>
      </c>
      <c r="R97" s="18">
        <f t="shared" si="53"/>
        <v>1</v>
      </c>
      <c r="S97" s="18">
        <f t="shared" si="54"/>
        <v>1</v>
      </c>
      <c r="T97" s="18">
        <f t="shared" si="55"/>
        <v>9</v>
      </c>
      <c r="U97" s="16"/>
      <c r="V97" s="17">
        <v>1.782815141707875</v>
      </c>
      <c r="W97" s="17">
        <v>2.2330151600224499</v>
      </c>
      <c r="X97" s="17">
        <v>1.3889786666944099</v>
      </c>
      <c r="Y97" s="17">
        <v>0.5</v>
      </c>
      <c r="Z97" s="17">
        <v>-250</v>
      </c>
      <c r="AA97" s="17">
        <v>220</v>
      </c>
      <c r="AB97" s="17">
        <v>0.5</v>
      </c>
      <c r="AC97" s="18">
        <f t="shared" si="56"/>
        <v>0.5</v>
      </c>
      <c r="AD97" s="18">
        <f t="shared" si="91"/>
        <v>1.7330151600224499</v>
      </c>
      <c r="AE97" s="18" t="str">
        <f t="shared" si="57"/>
        <v>Over</v>
      </c>
      <c r="AF97" s="17">
        <v>1.5</v>
      </c>
      <c r="AG97" s="17">
        <v>0.9</v>
      </c>
      <c r="AH97" s="18">
        <f t="shared" si="58"/>
        <v>3</v>
      </c>
      <c r="AI97" s="18">
        <f t="shared" si="59"/>
        <v>5</v>
      </c>
      <c r="AJ97" s="18">
        <f t="shared" si="60"/>
        <v>1</v>
      </c>
      <c r="AK97" s="18">
        <f t="shared" si="61"/>
        <v>1</v>
      </c>
      <c r="AL97" s="18">
        <f t="shared" si="62"/>
        <v>10</v>
      </c>
      <c r="AM97" s="16"/>
      <c r="AN97">
        <v>0.51844873521371493</v>
      </c>
      <c r="AO97">
        <v>0.93</v>
      </c>
      <c r="AP97">
        <v>0.155374599550303</v>
      </c>
      <c r="AQ97" t="s">
        <v>187</v>
      </c>
      <c r="AR97">
        <v>0.5</v>
      </c>
      <c r="AS97">
        <v>210</v>
      </c>
      <c r="AT97" t="s">
        <v>187</v>
      </c>
      <c r="AU97" s="16">
        <f t="shared" si="63"/>
        <v>0.5</v>
      </c>
      <c r="AV97" s="16">
        <f t="shared" si="92"/>
        <v>0.43000000000000005</v>
      </c>
      <c r="AW97" s="16" t="str">
        <f t="shared" si="64"/>
        <v>Over</v>
      </c>
      <c r="AX97">
        <v>0.5</v>
      </c>
      <c r="AY97">
        <v>0.4</v>
      </c>
      <c r="AZ97" s="16">
        <f t="shared" si="65"/>
        <v>2</v>
      </c>
      <c r="BA97" s="16">
        <f t="shared" si="66"/>
        <v>5</v>
      </c>
      <c r="BB97" s="16">
        <f t="shared" si="67"/>
        <v>0</v>
      </c>
      <c r="BC97" s="16">
        <f t="shared" si="68"/>
        <v>0</v>
      </c>
      <c r="BD97" s="16">
        <f t="shared" si="69"/>
        <v>7</v>
      </c>
      <c r="BE97" s="16"/>
      <c r="BF97" s="17">
        <v>1.3609973531872099</v>
      </c>
      <c r="BG97" s="17">
        <v>2.1798918918918901</v>
      </c>
      <c r="BH97" s="17">
        <v>0.94748203721872204</v>
      </c>
      <c r="BI97" s="17" t="s">
        <v>187</v>
      </c>
      <c r="BJ97" s="17">
        <v>0.5</v>
      </c>
      <c r="BK97" s="17">
        <v>-105</v>
      </c>
      <c r="BL97" s="17" t="s">
        <v>187</v>
      </c>
      <c r="BM97" s="18">
        <f t="shared" si="70"/>
        <v>0.5</v>
      </c>
      <c r="BN97" s="16">
        <f t="shared" si="93"/>
        <v>1.6798918918918901</v>
      </c>
      <c r="BO97" s="18" t="str">
        <f t="shared" si="71"/>
        <v>Over</v>
      </c>
      <c r="BP97" s="17">
        <v>1.7</v>
      </c>
      <c r="BQ97" s="17">
        <v>0.6</v>
      </c>
      <c r="BR97" s="18">
        <f t="shared" si="72"/>
        <v>3</v>
      </c>
      <c r="BS97" s="18">
        <f t="shared" si="73"/>
        <v>5</v>
      </c>
      <c r="BT97" s="18">
        <f t="shared" si="74"/>
        <v>1</v>
      </c>
      <c r="BU97" s="18">
        <f t="shared" si="75"/>
        <v>1</v>
      </c>
      <c r="BV97" s="18">
        <f t="shared" si="76"/>
        <v>10</v>
      </c>
      <c r="BW97" s="16"/>
      <c r="BX97">
        <v>0.21933283398765691</v>
      </c>
      <c r="BY97">
        <v>0.86192327192834195</v>
      </c>
      <c r="BZ97">
        <v>2.1493836999999998E-2</v>
      </c>
      <c r="CA97" t="s">
        <v>187</v>
      </c>
      <c r="CB97">
        <v>0.5</v>
      </c>
      <c r="CC97">
        <v>1000</v>
      </c>
      <c r="CD97" t="s">
        <v>187</v>
      </c>
      <c r="CE97" s="16">
        <f t="shared" si="77"/>
        <v>0.5</v>
      </c>
      <c r="CF97" s="16">
        <f t="shared" si="94"/>
        <v>0.36192327192834195</v>
      </c>
      <c r="CG97" s="16" t="str">
        <f t="shared" si="78"/>
        <v>Over</v>
      </c>
      <c r="CH97">
        <v>0.2</v>
      </c>
      <c r="CI97">
        <v>0.1</v>
      </c>
      <c r="CJ97" s="16"/>
      <c r="CK97" s="16">
        <f t="shared" si="79"/>
        <v>5</v>
      </c>
      <c r="CL97" s="16">
        <f t="shared" si="80"/>
        <v>0</v>
      </c>
      <c r="CM97" s="16">
        <f t="shared" si="81"/>
        <v>0</v>
      </c>
      <c r="CN97" s="16">
        <f t="shared" si="82"/>
        <v>5</v>
      </c>
      <c r="CO97" s="16"/>
      <c r="CP97" s="17">
        <v>3.459797926428509</v>
      </c>
      <c r="CQ97" s="17">
        <v>4.0599999999999996</v>
      </c>
      <c r="CR97" s="17">
        <v>2.7823877314312799</v>
      </c>
      <c r="CS97" s="17">
        <v>1.5</v>
      </c>
      <c r="CT97" s="17" t="s">
        <v>187</v>
      </c>
      <c r="CU97" s="17">
        <v>1.5</v>
      </c>
      <c r="CV97" s="17">
        <v>1.5</v>
      </c>
      <c r="CW97" s="18">
        <f t="shared" si="83"/>
        <v>1.5</v>
      </c>
      <c r="CX97" s="16">
        <f t="shared" si="95"/>
        <v>2.5599999999999996</v>
      </c>
      <c r="CY97" s="18" t="str">
        <f t="shared" si="84"/>
        <v>Over</v>
      </c>
      <c r="CZ97" s="17">
        <v>3.4</v>
      </c>
      <c r="DA97" s="17">
        <v>0.7</v>
      </c>
      <c r="DB97" s="18">
        <f t="shared" si="85"/>
        <v>3</v>
      </c>
      <c r="DC97" s="18">
        <f t="shared" si="86"/>
        <v>5</v>
      </c>
      <c r="DD97" s="18">
        <f t="shared" si="87"/>
        <v>1</v>
      </c>
      <c r="DE97" s="18">
        <f t="shared" si="88"/>
        <v>1</v>
      </c>
      <c r="DF97" s="18">
        <f t="shared" si="89"/>
        <v>10</v>
      </c>
      <c r="DG97" s="16"/>
    </row>
    <row r="98" spans="1:111" x14ac:dyDescent="0.3">
      <c r="A98" t="s">
        <v>290</v>
      </c>
      <c r="B98" t="s">
        <v>52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187</v>
      </c>
      <c r="I98">
        <v>0.5</v>
      </c>
      <c r="J98">
        <v>0.5</v>
      </c>
      <c r="K98" s="16">
        <f t="shared" si="49"/>
        <v>0.5</v>
      </c>
      <c r="L98" s="16">
        <f t="shared" si="90"/>
        <v>-6.3999209338516716E-2</v>
      </c>
      <c r="M98" s="16" t="str">
        <f t="shared" si="50"/>
        <v>Under</v>
      </c>
      <c r="N98">
        <v>0.5</v>
      </c>
      <c r="O98">
        <v>0.5</v>
      </c>
      <c r="P98" s="16">
        <f t="shared" si="51"/>
        <v>2</v>
      </c>
      <c r="Q98" s="16">
        <f t="shared" si="52"/>
        <v>2</v>
      </c>
      <c r="R98" s="16">
        <f t="shared" si="53"/>
        <v>1</v>
      </c>
      <c r="S98" s="16">
        <f t="shared" si="54"/>
        <v>1</v>
      </c>
      <c r="T98" s="16">
        <f t="shared" si="55"/>
        <v>6</v>
      </c>
      <c r="U98" s="16"/>
      <c r="V98" s="17">
        <v>0.95529998442357655</v>
      </c>
      <c r="W98" s="17">
        <v>1.0002760880969801</v>
      </c>
      <c r="X98" s="17">
        <v>0.87447507295295701</v>
      </c>
      <c r="Y98" s="17">
        <v>0.5</v>
      </c>
      <c r="Z98" s="17">
        <v>-220</v>
      </c>
      <c r="AA98" s="17">
        <v>260</v>
      </c>
      <c r="AB98" s="17">
        <v>0.2</v>
      </c>
      <c r="AC98" s="18">
        <f t="shared" si="56"/>
        <v>0.5</v>
      </c>
      <c r="AD98" s="18">
        <f t="shared" si="91"/>
        <v>0.5002760880969801</v>
      </c>
      <c r="AE98" s="18" t="str">
        <f t="shared" si="57"/>
        <v>Over</v>
      </c>
      <c r="AF98" s="17">
        <v>0.9</v>
      </c>
      <c r="AG98" s="17">
        <v>0.7</v>
      </c>
      <c r="AH98" s="18">
        <f t="shared" si="58"/>
        <v>3</v>
      </c>
      <c r="AI98" s="18">
        <f t="shared" si="59"/>
        <v>4</v>
      </c>
      <c r="AJ98" s="18">
        <f t="shared" si="60"/>
        <v>1</v>
      </c>
      <c r="AK98" s="18">
        <f t="shared" si="61"/>
        <v>1</v>
      </c>
      <c r="AL98" s="18">
        <f t="shared" si="62"/>
        <v>9</v>
      </c>
      <c r="AM98" s="16"/>
      <c r="AN98">
        <v>7.0775909491500366E-2</v>
      </c>
      <c r="AO98">
        <v>0.197117846796136</v>
      </c>
      <c r="AP98">
        <v>-3.8519224999999998E-8</v>
      </c>
      <c r="AQ98" t="s">
        <v>187</v>
      </c>
      <c r="AR98">
        <v>0.5</v>
      </c>
      <c r="AS98">
        <v>600</v>
      </c>
      <c r="AT98" t="s">
        <v>187</v>
      </c>
      <c r="AU98" s="16">
        <f t="shared" si="63"/>
        <v>0.5</v>
      </c>
      <c r="AV98" s="16">
        <f t="shared" si="92"/>
        <v>-0.42922409050849963</v>
      </c>
      <c r="AW98" s="16" t="str">
        <f t="shared" si="64"/>
        <v>Under</v>
      </c>
      <c r="AX98">
        <v>0.2</v>
      </c>
      <c r="AY98">
        <v>0.2</v>
      </c>
      <c r="AZ98" s="16">
        <f t="shared" si="65"/>
        <v>3</v>
      </c>
      <c r="BA98" s="16">
        <f t="shared" si="66"/>
        <v>1</v>
      </c>
      <c r="BB98" s="16">
        <f t="shared" si="67"/>
        <v>0</v>
      </c>
      <c r="BC98" s="16">
        <f t="shared" si="68"/>
        <v>0</v>
      </c>
      <c r="BD98" s="16">
        <f t="shared" si="69"/>
        <v>4</v>
      </c>
      <c r="BE98" s="16"/>
      <c r="BF98">
        <v>0.69613746551854838</v>
      </c>
      <c r="BG98">
        <v>1.3201945401114601</v>
      </c>
      <c r="BH98">
        <v>0.43112622118966298</v>
      </c>
      <c r="BI98" t="s">
        <v>187</v>
      </c>
      <c r="BJ98">
        <v>0.5</v>
      </c>
      <c r="BK98">
        <v>155</v>
      </c>
      <c r="BL98" t="s">
        <v>187</v>
      </c>
      <c r="BM98" s="16">
        <f t="shared" si="70"/>
        <v>0.5</v>
      </c>
      <c r="BN98" s="16">
        <f t="shared" si="93"/>
        <v>0.82019454011146009</v>
      </c>
      <c r="BO98" s="16" t="str">
        <f t="shared" si="71"/>
        <v>Over</v>
      </c>
      <c r="BP98">
        <v>0.7</v>
      </c>
      <c r="BQ98">
        <v>0.5</v>
      </c>
      <c r="BR98" s="16">
        <f t="shared" si="72"/>
        <v>2</v>
      </c>
      <c r="BS98" s="16">
        <f t="shared" si="73"/>
        <v>5</v>
      </c>
      <c r="BT98" s="16">
        <f t="shared" si="74"/>
        <v>1</v>
      </c>
      <c r="BU98" s="16">
        <f t="shared" si="75"/>
        <v>0</v>
      </c>
      <c r="BV98" s="16">
        <f t="shared" si="76"/>
        <v>8</v>
      </c>
      <c r="BW98" s="16"/>
      <c r="BX98">
        <v>0.15056143036267161</v>
      </c>
      <c r="BY98">
        <v>0.79899581589958102</v>
      </c>
      <c r="BZ98">
        <v>-3.2258082E-2</v>
      </c>
      <c r="CA98" t="s">
        <v>187</v>
      </c>
      <c r="CB98">
        <v>0.5</v>
      </c>
      <c r="CC98">
        <v>1000</v>
      </c>
      <c r="CD98" t="s">
        <v>187</v>
      </c>
      <c r="CE98" s="16">
        <f t="shared" si="77"/>
        <v>0.5</v>
      </c>
      <c r="CF98" s="16">
        <f t="shared" si="94"/>
        <v>-0.5</v>
      </c>
      <c r="CG98" s="16" t="str">
        <f t="shared" si="78"/>
        <v>Under</v>
      </c>
      <c r="CH98">
        <v>0</v>
      </c>
      <c r="CI98">
        <v>0</v>
      </c>
      <c r="CJ98" s="16"/>
      <c r="CK98" s="16">
        <f t="shared" si="79"/>
        <v>1</v>
      </c>
      <c r="CL98" s="16">
        <f t="shared" si="80"/>
        <v>1</v>
      </c>
      <c r="CM98" s="16">
        <f t="shared" si="81"/>
        <v>1</v>
      </c>
      <c r="CN98" s="16">
        <f t="shared" si="82"/>
        <v>3</v>
      </c>
      <c r="CO98" s="16"/>
      <c r="CP98">
        <v>1.861318672548202</v>
      </c>
      <c r="CQ98">
        <v>2</v>
      </c>
      <c r="CR98">
        <v>1.6775929407730501</v>
      </c>
      <c r="CS98">
        <v>1.5</v>
      </c>
      <c r="CT98" t="s">
        <v>187</v>
      </c>
      <c r="CU98">
        <v>1.5</v>
      </c>
      <c r="CV98">
        <v>1.5</v>
      </c>
      <c r="CW98" s="16">
        <f t="shared" si="83"/>
        <v>1.5</v>
      </c>
      <c r="CX98" s="16">
        <f t="shared" si="95"/>
        <v>0.5</v>
      </c>
      <c r="CY98" s="16" t="str">
        <f t="shared" si="84"/>
        <v>Over</v>
      </c>
      <c r="CZ98">
        <v>1.8</v>
      </c>
      <c r="DA98">
        <v>0.5</v>
      </c>
      <c r="DB98" s="16">
        <f t="shared" si="85"/>
        <v>3</v>
      </c>
      <c r="DC98" s="16">
        <f t="shared" si="86"/>
        <v>1</v>
      </c>
      <c r="DD98" s="16">
        <f t="shared" si="87"/>
        <v>1</v>
      </c>
      <c r="DE98" s="16">
        <f t="shared" si="88"/>
        <v>0</v>
      </c>
      <c r="DF98" s="16">
        <f t="shared" si="89"/>
        <v>5</v>
      </c>
      <c r="DG98" s="16"/>
    </row>
    <row r="99" spans="1:111" x14ac:dyDescent="0.3">
      <c r="A99" t="s">
        <v>291</v>
      </c>
      <c r="B99" t="s">
        <v>52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187</v>
      </c>
      <c r="I99">
        <v>0.5</v>
      </c>
      <c r="J99">
        <v>0.5</v>
      </c>
      <c r="K99" s="16">
        <f t="shared" si="49"/>
        <v>0.5</v>
      </c>
      <c r="L99" s="16">
        <f t="shared" si="90"/>
        <v>-0.2</v>
      </c>
      <c r="M99" s="16" t="str">
        <f t="shared" si="50"/>
        <v>Under</v>
      </c>
      <c r="N99">
        <v>0.3</v>
      </c>
      <c r="O99">
        <v>0.3</v>
      </c>
      <c r="P99" s="16">
        <f t="shared" si="51"/>
        <v>3</v>
      </c>
      <c r="Q99" s="16">
        <f t="shared" si="52"/>
        <v>3</v>
      </c>
      <c r="R99" s="16">
        <f t="shared" si="53"/>
        <v>1</v>
      </c>
      <c r="S99" s="16">
        <f t="shared" si="54"/>
        <v>1</v>
      </c>
      <c r="T99" s="16">
        <f t="shared" si="55"/>
        <v>8</v>
      </c>
      <c r="U99" s="16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6">
        <f t="shared" si="56"/>
        <v>0.5</v>
      </c>
      <c r="AD99" s="18">
        <f t="shared" si="91"/>
        <v>0.5</v>
      </c>
      <c r="AE99" s="16" t="str">
        <f t="shared" si="57"/>
        <v>Over</v>
      </c>
      <c r="AF99">
        <v>0.6</v>
      </c>
      <c r="AG99">
        <v>0.5</v>
      </c>
      <c r="AH99" s="16">
        <f t="shared" si="58"/>
        <v>2</v>
      </c>
      <c r="AI99" s="16">
        <f t="shared" si="59"/>
        <v>3</v>
      </c>
      <c r="AJ99" s="16">
        <f t="shared" si="60"/>
        <v>1</v>
      </c>
      <c r="AK99" s="16">
        <f t="shared" si="61"/>
        <v>0</v>
      </c>
      <c r="AL99" s="16">
        <f t="shared" si="62"/>
        <v>6</v>
      </c>
      <c r="AM99" s="16"/>
      <c r="AN99">
        <v>2.056017018493082E-2</v>
      </c>
      <c r="AO99">
        <v>5.3635211816151503E-2</v>
      </c>
      <c r="AP99">
        <v>-5.9404940511221301E-5</v>
      </c>
      <c r="AQ99" t="s">
        <v>187</v>
      </c>
      <c r="AR99">
        <v>0.5</v>
      </c>
      <c r="AS99">
        <v>500</v>
      </c>
      <c r="AT99" t="s">
        <v>187</v>
      </c>
      <c r="AU99" s="16">
        <f t="shared" si="63"/>
        <v>0.5</v>
      </c>
      <c r="AV99" s="16">
        <f t="shared" si="92"/>
        <v>-0.5</v>
      </c>
      <c r="AW99" s="16" t="str">
        <f t="shared" si="64"/>
        <v>Under</v>
      </c>
      <c r="AX99">
        <v>0</v>
      </c>
      <c r="AY99">
        <v>0</v>
      </c>
      <c r="AZ99" s="16">
        <f t="shared" si="65"/>
        <v>3</v>
      </c>
      <c r="BA99" s="16">
        <f t="shared" si="66"/>
        <v>1</v>
      </c>
      <c r="BB99" s="16">
        <f t="shared" si="67"/>
        <v>0</v>
      </c>
      <c r="BC99" s="16">
        <f t="shared" si="68"/>
        <v>0</v>
      </c>
      <c r="BD99" s="16">
        <f t="shared" si="69"/>
        <v>4</v>
      </c>
      <c r="BE99" s="16"/>
      <c r="BF99">
        <v>0.2938771504179068</v>
      </c>
      <c r="BG99">
        <v>0.65244279529993798</v>
      </c>
      <c r="BH99">
        <v>6.0797694999999999E-2</v>
      </c>
      <c r="BI99" t="s">
        <v>187</v>
      </c>
      <c r="BJ99">
        <v>0.5</v>
      </c>
      <c r="BK99">
        <v>190</v>
      </c>
      <c r="BL99" t="s">
        <v>187</v>
      </c>
      <c r="BM99" s="16">
        <f t="shared" si="70"/>
        <v>0.5</v>
      </c>
      <c r="BN99" s="16">
        <f t="shared" si="93"/>
        <v>-0.4</v>
      </c>
      <c r="BO99" s="16" t="str">
        <f t="shared" si="71"/>
        <v>Under</v>
      </c>
      <c r="BP99">
        <v>0.1</v>
      </c>
      <c r="BQ99">
        <v>0.1</v>
      </c>
      <c r="BR99" s="16">
        <f t="shared" si="72"/>
        <v>2</v>
      </c>
      <c r="BS99" s="16">
        <f t="shared" si="73"/>
        <v>1</v>
      </c>
      <c r="BT99" s="16">
        <f t="shared" si="74"/>
        <v>1</v>
      </c>
      <c r="BU99" s="16">
        <f t="shared" si="75"/>
        <v>1</v>
      </c>
      <c r="BV99" s="16">
        <f t="shared" si="76"/>
        <v>5</v>
      </c>
      <c r="BW99" s="16"/>
      <c r="BX99">
        <v>0.1384051890699706</v>
      </c>
      <c r="BY99">
        <v>0.78252032520325199</v>
      </c>
      <c r="BZ99">
        <v>-2.6082649999999999E-2</v>
      </c>
      <c r="CA99" t="s">
        <v>187</v>
      </c>
      <c r="CB99">
        <v>0.5</v>
      </c>
      <c r="CC99" t="s">
        <v>187</v>
      </c>
      <c r="CD99" t="s">
        <v>187</v>
      </c>
      <c r="CE99" s="16">
        <f t="shared" si="77"/>
        <v>0.5</v>
      </c>
      <c r="CF99" s="16">
        <f t="shared" si="94"/>
        <v>-0.5</v>
      </c>
      <c r="CG99" s="16" t="str">
        <f t="shared" si="78"/>
        <v>Under</v>
      </c>
      <c r="CH99">
        <v>0</v>
      </c>
      <c r="CI99">
        <v>0</v>
      </c>
      <c r="CJ99" s="16"/>
      <c r="CK99" s="16">
        <f t="shared" si="79"/>
        <v>1</v>
      </c>
      <c r="CL99" s="16">
        <f t="shared" si="80"/>
        <v>1</v>
      </c>
      <c r="CM99" s="16">
        <f t="shared" si="81"/>
        <v>1</v>
      </c>
      <c r="CN99" s="16">
        <f t="shared" si="82"/>
        <v>3</v>
      </c>
      <c r="CO99" s="16"/>
      <c r="CP99">
        <v>0.86717242090713287</v>
      </c>
      <c r="CQ99">
        <v>1.2</v>
      </c>
      <c r="CR99">
        <v>3.6435620000000002E-2</v>
      </c>
      <c r="CS99">
        <v>0.5</v>
      </c>
      <c r="CT99" t="s">
        <v>187</v>
      </c>
      <c r="CU99">
        <v>0.5</v>
      </c>
      <c r="CV99">
        <v>1.5</v>
      </c>
      <c r="CW99" s="16">
        <f t="shared" si="83"/>
        <v>0.5</v>
      </c>
      <c r="CX99" s="16">
        <f t="shared" si="95"/>
        <v>0.7</v>
      </c>
      <c r="CY99" s="16" t="str">
        <f t="shared" si="84"/>
        <v>Over</v>
      </c>
      <c r="CZ99">
        <v>0.8</v>
      </c>
      <c r="DA99">
        <v>0.5</v>
      </c>
      <c r="DB99" s="16">
        <f t="shared" si="85"/>
        <v>2</v>
      </c>
      <c r="DC99" s="16">
        <f t="shared" si="86"/>
        <v>2</v>
      </c>
      <c r="DD99" s="16">
        <f t="shared" si="87"/>
        <v>1</v>
      </c>
      <c r="DE99" s="16">
        <f t="shared" si="88"/>
        <v>0</v>
      </c>
      <c r="DF99" s="16">
        <f t="shared" si="89"/>
        <v>5</v>
      </c>
      <c r="DG99" s="16"/>
    </row>
    <row r="100" spans="1:111" x14ac:dyDescent="0.3">
      <c r="A100" t="s">
        <v>292</v>
      </c>
      <c r="B100" t="s">
        <v>52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187</v>
      </c>
      <c r="I100">
        <v>0.5</v>
      </c>
      <c r="J100">
        <v>0.5</v>
      </c>
      <c r="K100" s="16">
        <f t="shared" si="49"/>
        <v>0.5</v>
      </c>
      <c r="L100" s="16">
        <f t="shared" si="90"/>
        <v>0.60000000000000009</v>
      </c>
      <c r="M100" s="16" t="str">
        <f t="shared" si="50"/>
        <v>Over</v>
      </c>
      <c r="N100">
        <v>1.1000000000000001</v>
      </c>
      <c r="O100">
        <v>0.9</v>
      </c>
      <c r="P100" s="16">
        <f t="shared" si="51"/>
        <v>2</v>
      </c>
      <c r="Q100" s="16">
        <f t="shared" si="52"/>
        <v>5</v>
      </c>
      <c r="R100" s="16">
        <f t="shared" si="53"/>
        <v>1</v>
      </c>
      <c r="S100" s="16">
        <f t="shared" si="54"/>
        <v>1</v>
      </c>
      <c r="T100" s="16">
        <f t="shared" si="55"/>
        <v>9</v>
      </c>
      <c r="U100" s="16"/>
      <c r="V100" s="17">
        <v>1.207293073155439</v>
      </c>
      <c r="W100" s="17">
        <v>1.62472658484956</v>
      </c>
      <c r="X100" s="17">
        <v>0.99996795192668897</v>
      </c>
      <c r="Y100" s="17">
        <v>0.5</v>
      </c>
      <c r="Z100" s="17">
        <v>-230</v>
      </c>
      <c r="AA100" s="17">
        <v>240</v>
      </c>
      <c r="AB100" s="17">
        <v>0.5</v>
      </c>
      <c r="AC100" s="18">
        <f t="shared" si="56"/>
        <v>0.5</v>
      </c>
      <c r="AD100" s="18">
        <f t="shared" si="91"/>
        <v>1.12472658484956</v>
      </c>
      <c r="AE100" s="18" t="str">
        <f t="shared" si="57"/>
        <v>Over</v>
      </c>
      <c r="AF100" s="17">
        <v>1.5</v>
      </c>
      <c r="AG100" s="17">
        <v>0.9</v>
      </c>
      <c r="AH100" s="18">
        <f t="shared" si="58"/>
        <v>3</v>
      </c>
      <c r="AI100" s="18">
        <f t="shared" si="59"/>
        <v>5</v>
      </c>
      <c r="AJ100" s="18">
        <f t="shared" si="60"/>
        <v>1</v>
      </c>
      <c r="AK100" s="18">
        <f t="shared" si="61"/>
        <v>1</v>
      </c>
      <c r="AL100" s="18">
        <f t="shared" si="62"/>
        <v>10</v>
      </c>
      <c r="AM100" s="16"/>
      <c r="AN100">
        <v>7.9762189713540148E-3</v>
      </c>
      <c r="AO100">
        <v>1.6724699246907799E-2</v>
      </c>
      <c r="AP100">
        <v>0</v>
      </c>
      <c r="AQ100" t="s">
        <v>187</v>
      </c>
      <c r="AR100">
        <v>0.5</v>
      </c>
      <c r="AS100">
        <v>600</v>
      </c>
      <c r="AT100" t="s">
        <v>187</v>
      </c>
      <c r="AU100" s="16">
        <f t="shared" si="63"/>
        <v>0.5</v>
      </c>
      <c r="AV100" s="16">
        <f t="shared" si="92"/>
        <v>-0.5</v>
      </c>
      <c r="AW100" s="16" t="str">
        <f t="shared" si="64"/>
        <v>Under</v>
      </c>
      <c r="AX100">
        <v>0</v>
      </c>
      <c r="AY100">
        <v>0</v>
      </c>
      <c r="AZ100" s="16">
        <f t="shared" si="65"/>
        <v>3</v>
      </c>
      <c r="BA100" s="16">
        <f t="shared" si="66"/>
        <v>1</v>
      </c>
      <c r="BB100" s="16">
        <f t="shared" si="67"/>
        <v>0</v>
      </c>
      <c r="BC100" s="16">
        <f t="shared" si="68"/>
        <v>0</v>
      </c>
      <c r="BD100" s="16">
        <f t="shared" si="69"/>
        <v>4</v>
      </c>
      <c r="BE100" s="16"/>
      <c r="BF100">
        <v>0.56316242792085025</v>
      </c>
      <c r="BG100">
        <v>0.97218543046357597</v>
      </c>
      <c r="BH100">
        <v>0.31895058093540801</v>
      </c>
      <c r="BI100" t="s">
        <v>187</v>
      </c>
      <c r="BJ100">
        <v>0.5</v>
      </c>
      <c r="BK100">
        <v>220</v>
      </c>
      <c r="BL100" t="s">
        <v>187</v>
      </c>
      <c r="BM100" s="16">
        <f t="shared" si="70"/>
        <v>0.5</v>
      </c>
      <c r="BN100" s="16">
        <f t="shared" si="93"/>
        <v>0.47218543046357597</v>
      </c>
      <c r="BO100" s="16" t="str">
        <f t="shared" si="71"/>
        <v>Over</v>
      </c>
      <c r="BP100">
        <v>0.2</v>
      </c>
      <c r="BQ100">
        <v>0.2</v>
      </c>
      <c r="BR100" s="16">
        <f t="shared" si="72"/>
        <v>2</v>
      </c>
      <c r="BS100" s="16">
        <f t="shared" si="73"/>
        <v>4</v>
      </c>
      <c r="BT100" s="16">
        <f t="shared" si="74"/>
        <v>0</v>
      </c>
      <c r="BU100" s="16">
        <f t="shared" si="75"/>
        <v>0</v>
      </c>
      <c r="BV100" s="16">
        <f t="shared" si="76"/>
        <v>6</v>
      </c>
      <c r="BW100" s="16"/>
      <c r="BX100">
        <v>0.19612362151458981</v>
      </c>
      <c r="BY100">
        <v>0.80959999999999999</v>
      </c>
      <c r="BZ100">
        <v>0.01</v>
      </c>
      <c r="CA100" t="s">
        <v>187</v>
      </c>
      <c r="CB100">
        <v>0.5</v>
      </c>
      <c r="CC100">
        <v>310</v>
      </c>
      <c r="CD100" t="s">
        <v>187</v>
      </c>
      <c r="CE100" s="16">
        <f t="shared" si="77"/>
        <v>0.5</v>
      </c>
      <c r="CF100" s="16">
        <f t="shared" si="94"/>
        <v>-0.4</v>
      </c>
      <c r="CG100" s="16" t="str">
        <f t="shared" si="78"/>
        <v>Under</v>
      </c>
      <c r="CH100">
        <v>0.1</v>
      </c>
      <c r="CI100">
        <v>0.1</v>
      </c>
      <c r="CJ100" s="16"/>
      <c r="CK100" s="16">
        <f t="shared" si="79"/>
        <v>1</v>
      </c>
      <c r="CL100" s="16">
        <f t="shared" si="80"/>
        <v>1</v>
      </c>
      <c r="CM100" s="16">
        <f t="shared" si="81"/>
        <v>1</v>
      </c>
      <c r="CN100" s="16">
        <f t="shared" si="82"/>
        <v>3</v>
      </c>
      <c r="CO100" s="16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187</v>
      </c>
      <c r="CU100">
        <v>1.5</v>
      </c>
      <c r="CV100">
        <v>1.5</v>
      </c>
      <c r="CW100" s="16">
        <f t="shared" si="83"/>
        <v>1.5</v>
      </c>
      <c r="CX100" s="16">
        <f t="shared" si="95"/>
        <v>0.76594401629238984</v>
      </c>
      <c r="CY100" s="16" t="str">
        <f t="shared" si="84"/>
        <v>Over</v>
      </c>
      <c r="CZ100">
        <v>2.2000000000000002</v>
      </c>
      <c r="DA100">
        <v>0.6</v>
      </c>
      <c r="DB100" s="16">
        <f t="shared" si="85"/>
        <v>3</v>
      </c>
      <c r="DC100" s="16">
        <f t="shared" si="86"/>
        <v>2</v>
      </c>
      <c r="DD100" s="16">
        <f t="shared" si="87"/>
        <v>1</v>
      </c>
      <c r="DE100" s="16">
        <f t="shared" si="88"/>
        <v>1</v>
      </c>
      <c r="DF100" s="16">
        <f t="shared" si="89"/>
        <v>7</v>
      </c>
      <c r="DG100" s="16"/>
    </row>
    <row r="101" spans="1:111" x14ac:dyDescent="0.3">
      <c r="A101" t="s">
        <v>293</v>
      </c>
      <c r="B101" t="s">
        <v>52</v>
      </c>
      <c r="C101" t="s">
        <v>14</v>
      </c>
      <c r="D101" s="17">
        <v>0.25161890347657989</v>
      </c>
      <c r="E101" s="17">
        <v>0.36614173228346403</v>
      </c>
      <c r="F101" s="17">
        <v>0.19</v>
      </c>
      <c r="G101" s="17">
        <v>0.5</v>
      </c>
      <c r="H101" s="17" t="s">
        <v>187</v>
      </c>
      <c r="I101" s="17">
        <v>0.5</v>
      </c>
      <c r="J101" s="17" t="s">
        <v>187</v>
      </c>
      <c r="K101" s="18">
        <f t="shared" si="49"/>
        <v>0.5</v>
      </c>
      <c r="L101" s="16">
        <f t="shared" si="90"/>
        <v>-0.3</v>
      </c>
      <c r="M101" s="18" t="str">
        <f t="shared" si="50"/>
        <v>Under</v>
      </c>
      <c r="N101" s="17">
        <v>0.2</v>
      </c>
      <c r="O101" s="17">
        <v>0.2</v>
      </c>
      <c r="P101" s="18">
        <f t="shared" si="51"/>
        <v>3</v>
      </c>
      <c r="Q101" s="18">
        <f t="shared" si="52"/>
        <v>4</v>
      </c>
      <c r="R101" s="18">
        <f t="shared" si="53"/>
        <v>1</v>
      </c>
      <c r="S101" s="18">
        <f t="shared" si="54"/>
        <v>1</v>
      </c>
      <c r="T101" s="18">
        <f t="shared" si="55"/>
        <v>9</v>
      </c>
      <c r="U101" s="16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6">
        <f t="shared" si="56"/>
        <v>0.5</v>
      </c>
      <c r="AD101" s="18">
        <f t="shared" si="91"/>
        <v>0.5</v>
      </c>
      <c r="AE101" s="16" t="str">
        <f t="shared" si="57"/>
        <v>Over</v>
      </c>
      <c r="AF101">
        <v>0.5</v>
      </c>
      <c r="AG101">
        <v>0.4</v>
      </c>
      <c r="AH101" s="16">
        <f t="shared" si="58"/>
        <v>2</v>
      </c>
      <c r="AI101" s="16">
        <f t="shared" si="59"/>
        <v>3</v>
      </c>
      <c r="AJ101" s="16">
        <f t="shared" si="60"/>
        <v>0</v>
      </c>
      <c r="AK101" s="16">
        <f t="shared" si="61"/>
        <v>0</v>
      </c>
      <c r="AL101" s="16">
        <f t="shared" si="62"/>
        <v>5</v>
      </c>
      <c r="AM101" s="16"/>
      <c r="AN101">
        <v>9.4584259753165041E-3</v>
      </c>
      <c r="AO101">
        <v>3.7948806178697898E-2</v>
      </c>
      <c r="AP101">
        <v>-5.9404940511221301E-5</v>
      </c>
      <c r="AQ101" t="s">
        <v>187</v>
      </c>
      <c r="AR101">
        <v>0.5</v>
      </c>
      <c r="AS101">
        <v>560</v>
      </c>
      <c r="AT101" t="s">
        <v>187</v>
      </c>
      <c r="AU101" s="16">
        <f t="shared" si="63"/>
        <v>0.5</v>
      </c>
      <c r="AV101" s="16">
        <f t="shared" si="92"/>
        <v>-0.5</v>
      </c>
      <c r="AW101" s="16" t="str">
        <f t="shared" si="64"/>
        <v>Under</v>
      </c>
      <c r="AX101">
        <v>0</v>
      </c>
      <c r="AY101">
        <v>0</v>
      </c>
      <c r="AZ101" s="16">
        <f t="shared" si="65"/>
        <v>3</v>
      </c>
      <c r="BA101" s="16">
        <f t="shared" si="66"/>
        <v>1</v>
      </c>
      <c r="BB101" s="16">
        <f t="shared" si="67"/>
        <v>0</v>
      </c>
      <c r="BC101" s="16">
        <f t="shared" si="68"/>
        <v>0</v>
      </c>
      <c r="BD101" s="16">
        <f t="shared" si="69"/>
        <v>4</v>
      </c>
      <c r="BE101" s="16"/>
      <c r="BF101">
        <v>0.23770913119947401</v>
      </c>
      <c r="BG101">
        <v>0.64861683343142995</v>
      </c>
      <c r="BH101">
        <v>1.1750586E-2</v>
      </c>
      <c r="BI101" t="s">
        <v>187</v>
      </c>
      <c r="BJ101">
        <v>0.5</v>
      </c>
      <c r="BK101">
        <v>210</v>
      </c>
      <c r="BL101" t="s">
        <v>187</v>
      </c>
      <c r="BM101" s="16">
        <f t="shared" si="70"/>
        <v>0.5</v>
      </c>
      <c r="BN101" s="16">
        <f t="shared" si="93"/>
        <v>-0.4</v>
      </c>
      <c r="BO101" s="16" t="str">
        <f t="shared" si="71"/>
        <v>Under</v>
      </c>
      <c r="BP101">
        <v>0.1</v>
      </c>
      <c r="BQ101">
        <v>0.1</v>
      </c>
      <c r="BR101" s="16">
        <f t="shared" si="72"/>
        <v>2</v>
      </c>
      <c r="BS101" s="16">
        <f t="shared" si="73"/>
        <v>1</v>
      </c>
      <c r="BT101" s="16">
        <f t="shared" si="74"/>
        <v>1</v>
      </c>
      <c r="BU101" s="16">
        <f t="shared" si="75"/>
        <v>1</v>
      </c>
      <c r="BV101" s="16">
        <f t="shared" si="76"/>
        <v>5</v>
      </c>
      <c r="BW101" s="16"/>
      <c r="BX101">
        <v>0.15327334256077321</v>
      </c>
      <c r="BY101">
        <v>0.83010903974674599</v>
      </c>
      <c r="BZ101">
        <v>-2.2405306999999999E-3</v>
      </c>
      <c r="CA101" t="s">
        <v>187</v>
      </c>
      <c r="CB101">
        <v>0.5</v>
      </c>
      <c r="CC101" t="s">
        <v>187</v>
      </c>
      <c r="CD101" t="s">
        <v>187</v>
      </c>
      <c r="CE101" s="16">
        <f t="shared" si="77"/>
        <v>0.5</v>
      </c>
      <c r="CF101" s="16">
        <f t="shared" si="94"/>
        <v>-0.5</v>
      </c>
      <c r="CG101" s="16" t="str">
        <f t="shared" si="78"/>
        <v>Under</v>
      </c>
      <c r="CH101">
        <v>0</v>
      </c>
      <c r="CI101">
        <v>0</v>
      </c>
      <c r="CJ101" s="16"/>
      <c r="CK101" s="16">
        <f t="shared" si="79"/>
        <v>1</v>
      </c>
      <c r="CL101" s="16">
        <f t="shared" si="80"/>
        <v>1</v>
      </c>
      <c r="CM101" s="16">
        <f t="shared" si="81"/>
        <v>1</v>
      </c>
      <c r="CN101" s="16">
        <f t="shared" si="82"/>
        <v>3</v>
      </c>
      <c r="CO101" s="16"/>
      <c r="CP101">
        <v>0.77090339281275477</v>
      </c>
      <c r="CQ101">
        <v>1.2</v>
      </c>
      <c r="CR101">
        <v>3.6435620000000002E-2</v>
      </c>
      <c r="CS101">
        <v>0.5</v>
      </c>
      <c r="CT101" t="s">
        <v>187</v>
      </c>
      <c r="CU101">
        <v>0.5</v>
      </c>
      <c r="CV101" t="s">
        <v>187</v>
      </c>
      <c r="CW101" s="16">
        <f t="shared" si="83"/>
        <v>0.5</v>
      </c>
      <c r="CX101" s="16">
        <f t="shared" si="95"/>
        <v>0.7</v>
      </c>
      <c r="CY101" s="16" t="str">
        <f t="shared" si="84"/>
        <v>Over</v>
      </c>
      <c r="CZ101">
        <v>0.7</v>
      </c>
      <c r="DA101">
        <v>0.4</v>
      </c>
      <c r="DB101" s="16">
        <f t="shared" si="85"/>
        <v>2</v>
      </c>
      <c r="DC101" s="16">
        <f t="shared" si="86"/>
        <v>2</v>
      </c>
      <c r="DD101" s="16">
        <f t="shared" si="87"/>
        <v>1</v>
      </c>
      <c r="DE101" s="16">
        <f t="shared" si="88"/>
        <v>0</v>
      </c>
      <c r="DF101" s="16">
        <f t="shared" si="89"/>
        <v>5</v>
      </c>
      <c r="DG101" s="16"/>
    </row>
    <row r="102" spans="1:111" x14ac:dyDescent="0.3">
      <c r="A102" t="s">
        <v>294</v>
      </c>
      <c r="B102" t="s">
        <v>52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187</v>
      </c>
      <c r="I102">
        <v>0.5</v>
      </c>
      <c r="J102" t="s">
        <v>187</v>
      </c>
      <c r="K102" s="16">
        <f t="shared" si="49"/>
        <v>0.5</v>
      </c>
      <c r="L102" s="16">
        <f t="shared" si="90"/>
        <v>0.3571428571428571</v>
      </c>
      <c r="M102" s="16" t="str">
        <f t="shared" si="50"/>
        <v>Over</v>
      </c>
      <c r="N102">
        <v>0.8571428571428571</v>
      </c>
      <c r="O102">
        <v>0.7142857142857143</v>
      </c>
      <c r="P102" s="16">
        <f t="shared" si="51"/>
        <v>0</v>
      </c>
      <c r="Q102" s="16">
        <f t="shared" si="52"/>
        <v>4</v>
      </c>
      <c r="R102" s="16">
        <f t="shared" si="53"/>
        <v>1</v>
      </c>
      <c r="S102" s="16">
        <f t="shared" si="54"/>
        <v>1</v>
      </c>
      <c r="T102" s="16">
        <f t="shared" si="55"/>
        <v>6</v>
      </c>
      <c r="U102" s="16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6">
        <f t="shared" si="56"/>
        <v>0.5</v>
      </c>
      <c r="AD102" s="18">
        <f t="shared" si="91"/>
        <v>0.5</v>
      </c>
      <c r="AE102" s="16" t="str">
        <f t="shared" si="57"/>
        <v>Over</v>
      </c>
      <c r="AF102">
        <v>0.5714285714285714</v>
      </c>
      <c r="AG102">
        <v>0.5714285714285714</v>
      </c>
      <c r="AH102" s="16">
        <f t="shared" si="58"/>
        <v>2</v>
      </c>
      <c r="AI102" s="16">
        <f t="shared" si="59"/>
        <v>3</v>
      </c>
      <c r="AJ102" s="16">
        <f t="shared" si="60"/>
        <v>1</v>
      </c>
      <c r="AK102" s="16">
        <f t="shared" si="61"/>
        <v>1</v>
      </c>
      <c r="AL102" s="16">
        <f t="shared" si="62"/>
        <v>7</v>
      </c>
      <c r="AM102" s="16"/>
      <c r="AN102">
        <v>6.693148175074836E-3</v>
      </c>
      <c r="AO102">
        <v>1.8108316420276799E-2</v>
      </c>
      <c r="AP102">
        <v>-2.1479646002178798E-5</v>
      </c>
      <c r="AQ102" t="s">
        <v>187</v>
      </c>
      <c r="AR102">
        <v>0.5</v>
      </c>
      <c r="AS102">
        <v>870</v>
      </c>
      <c r="AT102" t="s">
        <v>187</v>
      </c>
      <c r="AU102" s="16">
        <f t="shared" si="63"/>
        <v>0.5</v>
      </c>
      <c r="AV102" s="16">
        <f t="shared" si="92"/>
        <v>-0.5</v>
      </c>
      <c r="AW102" s="16" t="str">
        <f t="shared" si="64"/>
        <v>Under</v>
      </c>
      <c r="AX102">
        <v>0</v>
      </c>
      <c r="AY102">
        <v>0</v>
      </c>
      <c r="AZ102" s="16">
        <f t="shared" si="65"/>
        <v>3</v>
      </c>
      <c r="BA102" s="16">
        <f t="shared" si="66"/>
        <v>1</v>
      </c>
      <c r="BB102" s="16">
        <f t="shared" si="67"/>
        <v>0</v>
      </c>
      <c r="BC102" s="16">
        <f t="shared" si="68"/>
        <v>0</v>
      </c>
      <c r="BD102" s="16">
        <f t="shared" si="69"/>
        <v>4</v>
      </c>
      <c r="BE102" s="16"/>
      <c r="BF102">
        <v>0.22170413386929941</v>
      </c>
      <c r="BG102">
        <v>0.56139410187667504</v>
      </c>
      <c r="BH102">
        <v>6.9884749999999995E-2</v>
      </c>
      <c r="BI102" t="s">
        <v>187</v>
      </c>
      <c r="BJ102">
        <v>0.5</v>
      </c>
      <c r="BK102">
        <v>240</v>
      </c>
      <c r="BL102" t="s">
        <v>187</v>
      </c>
      <c r="BM102" s="16">
        <f t="shared" si="70"/>
        <v>0.5</v>
      </c>
      <c r="BN102" s="16">
        <f t="shared" si="93"/>
        <v>-0.5</v>
      </c>
      <c r="BO102" s="16" t="str">
        <f t="shared" si="71"/>
        <v>Under</v>
      </c>
      <c r="BP102">
        <v>0</v>
      </c>
      <c r="BQ102">
        <v>0</v>
      </c>
      <c r="BR102" s="16">
        <f t="shared" si="72"/>
        <v>2</v>
      </c>
      <c r="BS102" s="16">
        <f t="shared" si="73"/>
        <v>1</v>
      </c>
      <c r="BT102" s="16">
        <f t="shared" si="74"/>
        <v>1</v>
      </c>
      <c r="BU102" s="16">
        <f t="shared" si="75"/>
        <v>1</v>
      </c>
      <c r="BV102" s="16">
        <f t="shared" si="76"/>
        <v>5</v>
      </c>
      <c r="BW102" s="16"/>
      <c r="BX102">
        <v>0.23576297480347791</v>
      </c>
      <c r="BY102">
        <v>0.85854120618882201</v>
      </c>
      <c r="BZ102">
        <v>1.3892949999999999E-2</v>
      </c>
      <c r="CA102" t="s">
        <v>187</v>
      </c>
      <c r="CB102">
        <v>0.5</v>
      </c>
      <c r="CC102" t="s">
        <v>187</v>
      </c>
      <c r="CD102" t="s">
        <v>187</v>
      </c>
      <c r="CE102" s="16">
        <f t="shared" si="77"/>
        <v>0.5</v>
      </c>
      <c r="CF102" s="16">
        <f t="shared" si="94"/>
        <v>-0.5</v>
      </c>
      <c r="CG102" s="16" t="str">
        <f t="shared" si="78"/>
        <v>Under</v>
      </c>
      <c r="CH102">
        <v>0</v>
      </c>
      <c r="CI102">
        <v>0</v>
      </c>
      <c r="CJ102" s="16"/>
      <c r="CK102" s="16">
        <f t="shared" si="79"/>
        <v>1</v>
      </c>
      <c r="CL102" s="16">
        <f t="shared" si="80"/>
        <v>1</v>
      </c>
      <c r="CM102" s="16">
        <f t="shared" si="81"/>
        <v>1</v>
      </c>
      <c r="CN102" s="16">
        <f t="shared" si="82"/>
        <v>3</v>
      </c>
      <c r="CO102" s="16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187</v>
      </c>
      <c r="CU102">
        <v>0.5</v>
      </c>
      <c r="CV102" t="s">
        <v>187</v>
      </c>
      <c r="CW102" s="16">
        <f t="shared" si="83"/>
        <v>0.5</v>
      </c>
      <c r="CX102" s="16">
        <f t="shared" si="95"/>
        <v>0.52347826086956006</v>
      </c>
      <c r="CY102" s="16" t="str">
        <f t="shared" si="84"/>
        <v>Over</v>
      </c>
      <c r="CZ102">
        <v>0.5714285714285714</v>
      </c>
      <c r="DA102">
        <v>0.5714285714285714</v>
      </c>
      <c r="DB102" s="16">
        <f t="shared" si="85"/>
        <v>2</v>
      </c>
      <c r="DC102" s="16">
        <f t="shared" si="86"/>
        <v>2</v>
      </c>
      <c r="DD102" s="16">
        <f t="shared" si="87"/>
        <v>1</v>
      </c>
      <c r="DE102" s="16">
        <f t="shared" si="88"/>
        <v>1</v>
      </c>
      <c r="DF102" s="16">
        <f t="shared" si="89"/>
        <v>6</v>
      </c>
      <c r="DG102" s="16"/>
    </row>
    <row r="103" spans="1:111" x14ac:dyDescent="0.3">
      <c r="A103" t="s">
        <v>295</v>
      </c>
      <c r="B103" t="s">
        <v>52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187</v>
      </c>
      <c r="I103">
        <v>0.5</v>
      </c>
      <c r="J103">
        <v>0.5</v>
      </c>
      <c r="K103" s="16">
        <f t="shared" si="49"/>
        <v>0.5</v>
      </c>
      <c r="L103" s="16">
        <f t="shared" si="90"/>
        <v>-9.9999999999999978E-2</v>
      </c>
      <c r="M103" s="16" t="str">
        <f t="shared" si="50"/>
        <v>Under</v>
      </c>
      <c r="N103">
        <v>0.4</v>
      </c>
      <c r="O103">
        <v>0.4</v>
      </c>
      <c r="P103" s="16">
        <f t="shared" si="51"/>
        <v>2</v>
      </c>
      <c r="Q103" s="16">
        <f t="shared" si="52"/>
        <v>2</v>
      </c>
      <c r="R103" s="16">
        <f t="shared" si="53"/>
        <v>1</v>
      </c>
      <c r="S103" s="16">
        <f t="shared" si="54"/>
        <v>1</v>
      </c>
      <c r="T103" s="16">
        <f t="shared" si="55"/>
        <v>6</v>
      </c>
      <c r="U103" s="16"/>
      <c r="V103" s="17">
        <v>0.90405293904879946</v>
      </c>
      <c r="W103" s="17">
        <v>1</v>
      </c>
      <c r="X103" s="17">
        <v>0.73446410468269596</v>
      </c>
      <c r="Y103" s="17">
        <v>0.5</v>
      </c>
      <c r="Z103" s="17">
        <v>-180</v>
      </c>
      <c r="AA103" s="17">
        <v>340</v>
      </c>
      <c r="AB103" s="17">
        <v>0.2</v>
      </c>
      <c r="AC103" s="18">
        <f t="shared" si="56"/>
        <v>0.5</v>
      </c>
      <c r="AD103" s="18">
        <f t="shared" si="91"/>
        <v>0.5</v>
      </c>
      <c r="AE103" s="18" t="str">
        <f t="shared" si="57"/>
        <v>Over</v>
      </c>
      <c r="AF103" s="17">
        <v>0.8</v>
      </c>
      <c r="AG103" s="17">
        <v>0.6</v>
      </c>
      <c r="AH103" s="18">
        <f t="shared" si="58"/>
        <v>3</v>
      </c>
      <c r="AI103" s="18">
        <f t="shared" si="59"/>
        <v>3</v>
      </c>
      <c r="AJ103" s="18">
        <f t="shared" si="60"/>
        <v>1</v>
      </c>
      <c r="AK103" s="18">
        <f t="shared" si="61"/>
        <v>1</v>
      </c>
      <c r="AL103" s="18">
        <f t="shared" si="62"/>
        <v>8</v>
      </c>
      <c r="AM103" s="16"/>
      <c r="AN103">
        <v>0.1030488326841522</v>
      </c>
      <c r="AO103">
        <v>0.28633640746927702</v>
      </c>
      <c r="AP103">
        <v>-2.4067649552449298E-5</v>
      </c>
      <c r="AQ103" t="s">
        <v>187</v>
      </c>
      <c r="AR103">
        <v>0.5</v>
      </c>
      <c r="AS103">
        <v>300</v>
      </c>
      <c r="AT103" t="s">
        <v>187</v>
      </c>
      <c r="AU103" s="16">
        <f t="shared" si="63"/>
        <v>0.5</v>
      </c>
      <c r="AV103" s="16">
        <f t="shared" si="92"/>
        <v>-0.39695116731584779</v>
      </c>
      <c r="AW103" s="16" t="str">
        <f t="shared" si="64"/>
        <v>Under</v>
      </c>
      <c r="AX103">
        <v>0.3</v>
      </c>
      <c r="AY103">
        <v>0.3</v>
      </c>
      <c r="AZ103" s="16">
        <f t="shared" si="65"/>
        <v>3</v>
      </c>
      <c r="BA103" s="16">
        <f t="shared" si="66"/>
        <v>1</v>
      </c>
      <c r="BB103" s="16">
        <f t="shared" si="67"/>
        <v>0</v>
      </c>
      <c r="BC103" s="16">
        <f t="shared" si="68"/>
        <v>0</v>
      </c>
      <c r="BD103" s="16">
        <f t="shared" si="69"/>
        <v>4</v>
      </c>
      <c r="BE103" s="16"/>
      <c r="BF103">
        <v>0.57316718456654348</v>
      </c>
      <c r="BG103">
        <v>0.862083873757025</v>
      </c>
      <c r="BH103">
        <v>0.43112622118966298</v>
      </c>
      <c r="BI103" t="s">
        <v>187</v>
      </c>
      <c r="BJ103">
        <v>0.5</v>
      </c>
      <c r="BK103">
        <v>135</v>
      </c>
      <c r="BL103" t="s">
        <v>187</v>
      </c>
      <c r="BM103" s="16">
        <f t="shared" si="70"/>
        <v>0.5</v>
      </c>
      <c r="BN103" s="16">
        <f t="shared" si="93"/>
        <v>0.362083873757025</v>
      </c>
      <c r="BO103" s="16" t="str">
        <f t="shared" si="71"/>
        <v>Over</v>
      </c>
      <c r="BP103">
        <v>0.8</v>
      </c>
      <c r="BQ103">
        <v>0.5</v>
      </c>
      <c r="BR103" s="16">
        <f t="shared" si="72"/>
        <v>2</v>
      </c>
      <c r="BS103" s="16">
        <f t="shared" si="73"/>
        <v>4</v>
      </c>
      <c r="BT103" s="16">
        <f t="shared" si="74"/>
        <v>1</v>
      </c>
      <c r="BU103" s="16">
        <f t="shared" si="75"/>
        <v>0</v>
      </c>
      <c r="BV103" s="16">
        <f t="shared" si="76"/>
        <v>7</v>
      </c>
      <c r="BW103" s="16"/>
      <c r="BX103">
        <v>0.14105952177928299</v>
      </c>
      <c r="BY103">
        <v>0.77874915938130396</v>
      </c>
      <c r="BZ103">
        <v>-2.6791750999999999E-2</v>
      </c>
      <c r="CA103" t="s">
        <v>187</v>
      </c>
      <c r="CB103">
        <v>0.5</v>
      </c>
      <c r="CC103" t="s">
        <v>187</v>
      </c>
      <c r="CD103" t="s">
        <v>187</v>
      </c>
      <c r="CE103" s="16">
        <f t="shared" si="77"/>
        <v>0.5</v>
      </c>
      <c r="CF103" s="16">
        <f t="shared" si="94"/>
        <v>-0.5</v>
      </c>
      <c r="CG103" s="16" t="str">
        <f t="shared" si="78"/>
        <v>Under</v>
      </c>
      <c r="CH103">
        <v>0</v>
      </c>
      <c r="CI103">
        <v>0</v>
      </c>
      <c r="CJ103" s="16"/>
      <c r="CK103" s="16">
        <f t="shared" si="79"/>
        <v>1</v>
      </c>
      <c r="CL103" s="16">
        <f t="shared" si="80"/>
        <v>1</v>
      </c>
      <c r="CM103" s="16">
        <f t="shared" si="81"/>
        <v>1</v>
      </c>
      <c r="CN103" s="16">
        <f t="shared" si="82"/>
        <v>3</v>
      </c>
      <c r="CO103" s="16"/>
      <c r="CP103" s="17">
        <v>1.8392318952576689</v>
      </c>
      <c r="CQ103" s="17">
        <v>2</v>
      </c>
      <c r="CR103" s="17">
        <v>1.6164150879950401</v>
      </c>
      <c r="CS103" s="17">
        <v>0.5</v>
      </c>
      <c r="CT103" s="17" t="s">
        <v>187</v>
      </c>
      <c r="CU103" s="17">
        <v>0.5</v>
      </c>
      <c r="CV103" s="17">
        <v>1.5</v>
      </c>
      <c r="CW103" s="18">
        <f t="shared" si="83"/>
        <v>0.5</v>
      </c>
      <c r="CX103" s="16">
        <f t="shared" si="95"/>
        <v>1.5</v>
      </c>
      <c r="CY103" s="18" t="str">
        <f t="shared" si="84"/>
        <v>Over</v>
      </c>
      <c r="CZ103" s="17">
        <v>1.8</v>
      </c>
      <c r="DA103" s="17">
        <v>0.6</v>
      </c>
      <c r="DB103" s="18">
        <f t="shared" si="85"/>
        <v>3</v>
      </c>
      <c r="DC103" s="18">
        <f t="shared" si="86"/>
        <v>3</v>
      </c>
      <c r="DD103" s="18">
        <f t="shared" si="87"/>
        <v>1</v>
      </c>
      <c r="DE103" s="18">
        <f t="shared" si="88"/>
        <v>1</v>
      </c>
      <c r="DF103" s="18">
        <f t="shared" si="89"/>
        <v>8</v>
      </c>
      <c r="DG103" s="16"/>
    </row>
    <row r="104" spans="1:111" x14ac:dyDescent="0.3">
      <c r="A104" t="s">
        <v>296</v>
      </c>
      <c r="B104" t="s">
        <v>52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187</v>
      </c>
      <c r="I104">
        <v>0.5</v>
      </c>
      <c r="J104">
        <v>0.5</v>
      </c>
      <c r="K104" s="16">
        <f t="shared" si="49"/>
        <v>0.5</v>
      </c>
      <c r="L104" s="16">
        <f t="shared" si="90"/>
        <v>-0.3</v>
      </c>
      <c r="M104" s="16" t="str">
        <f t="shared" si="50"/>
        <v>Under</v>
      </c>
      <c r="N104">
        <v>0.2</v>
      </c>
      <c r="O104">
        <v>0.2</v>
      </c>
      <c r="P104" s="16">
        <f t="shared" si="51"/>
        <v>2</v>
      </c>
      <c r="Q104" s="16">
        <f t="shared" si="52"/>
        <v>4</v>
      </c>
      <c r="R104" s="16">
        <f t="shared" si="53"/>
        <v>1</v>
      </c>
      <c r="S104" s="16">
        <f t="shared" si="54"/>
        <v>1</v>
      </c>
      <c r="T104" s="16">
        <f t="shared" si="55"/>
        <v>8</v>
      </c>
      <c r="V104" s="17">
        <v>1.0052662211479571</v>
      </c>
      <c r="W104" s="17">
        <v>1.0189544005526401</v>
      </c>
      <c r="X104" s="17">
        <v>0.99807404320313997</v>
      </c>
      <c r="Y104" s="17">
        <v>0.5</v>
      </c>
      <c r="Z104" s="17">
        <v>-195</v>
      </c>
      <c r="AA104" s="17">
        <v>300</v>
      </c>
      <c r="AB104" s="17">
        <v>0.1</v>
      </c>
      <c r="AC104" s="18">
        <f t="shared" si="56"/>
        <v>0.5</v>
      </c>
      <c r="AD104" s="18">
        <f t="shared" si="91"/>
        <v>0.51895440055264008</v>
      </c>
      <c r="AE104" s="18" t="str">
        <f t="shared" si="57"/>
        <v>Over</v>
      </c>
      <c r="AF104" s="17">
        <v>1</v>
      </c>
      <c r="AG104" s="17">
        <v>0.9</v>
      </c>
      <c r="AH104" s="18">
        <f t="shared" si="58"/>
        <v>3</v>
      </c>
      <c r="AI104" s="18">
        <f t="shared" si="59"/>
        <v>4</v>
      </c>
      <c r="AJ104" s="18">
        <f t="shared" si="60"/>
        <v>1</v>
      </c>
      <c r="AK104" s="18">
        <f t="shared" si="61"/>
        <v>1</v>
      </c>
      <c r="AL104" s="18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187</v>
      </c>
      <c r="AR104">
        <v>0.5</v>
      </c>
      <c r="AS104">
        <v>560</v>
      </c>
      <c r="AT104" t="s">
        <v>187</v>
      </c>
      <c r="AU104" s="16">
        <f t="shared" si="63"/>
        <v>0.5</v>
      </c>
      <c r="AV104" s="16">
        <f t="shared" si="92"/>
        <v>-0.45146134599351673</v>
      </c>
      <c r="AW104" s="16" t="str">
        <f t="shared" si="64"/>
        <v>Under</v>
      </c>
      <c r="AX104">
        <v>0.1</v>
      </c>
      <c r="AY104">
        <v>0.1</v>
      </c>
      <c r="AZ104" s="16">
        <f t="shared" si="65"/>
        <v>3</v>
      </c>
      <c r="BA104" s="16">
        <f t="shared" si="66"/>
        <v>1</v>
      </c>
      <c r="BB104" s="16">
        <f t="shared" si="67"/>
        <v>0</v>
      </c>
      <c r="BC104" s="16">
        <f t="shared" si="68"/>
        <v>0</v>
      </c>
      <c r="BD104" s="16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187</v>
      </c>
      <c r="BJ104">
        <v>0.5</v>
      </c>
      <c r="BK104">
        <v>200</v>
      </c>
      <c r="BL104" t="s">
        <v>187</v>
      </c>
      <c r="BM104" s="16">
        <f t="shared" si="70"/>
        <v>0.5</v>
      </c>
      <c r="BN104" s="16">
        <f t="shared" si="93"/>
        <v>0.69255649871553993</v>
      </c>
      <c r="BO104" s="16" t="str">
        <f t="shared" si="71"/>
        <v>Over</v>
      </c>
      <c r="BP104">
        <v>0.4</v>
      </c>
      <c r="BQ104">
        <v>0.3</v>
      </c>
      <c r="BR104" s="16">
        <f t="shared" si="72"/>
        <v>2</v>
      </c>
      <c r="BS104" s="16">
        <f t="shared" si="73"/>
        <v>5</v>
      </c>
      <c r="BT104" s="16">
        <f t="shared" si="74"/>
        <v>0</v>
      </c>
      <c r="BU104" s="16">
        <f t="shared" si="75"/>
        <v>0</v>
      </c>
      <c r="BV104" s="16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187</v>
      </c>
      <c r="CB104">
        <v>0.5</v>
      </c>
      <c r="CC104">
        <v>580</v>
      </c>
      <c r="CD104" t="s">
        <v>187</v>
      </c>
      <c r="CE104" s="16">
        <f t="shared" si="77"/>
        <v>0.5</v>
      </c>
      <c r="CF104" s="16">
        <f t="shared" si="94"/>
        <v>-0.5</v>
      </c>
      <c r="CG104" s="16" t="str">
        <f t="shared" si="78"/>
        <v>Under</v>
      </c>
      <c r="CH104">
        <v>0</v>
      </c>
      <c r="CI104">
        <v>0</v>
      </c>
      <c r="CJ104" s="16"/>
      <c r="CK104" s="16">
        <f t="shared" si="79"/>
        <v>1</v>
      </c>
      <c r="CL104" s="16">
        <f t="shared" si="80"/>
        <v>1</v>
      </c>
      <c r="CM104" s="16">
        <f t="shared" si="81"/>
        <v>1</v>
      </c>
      <c r="CN104" s="16">
        <f t="shared" si="82"/>
        <v>3</v>
      </c>
      <c r="CP104" s="17">
        <v>1.8168613009388279</v>
      </c>
      <c r="CQ104" s="17">
        <v>2</v>
      </c>
      <c r="CR104" s="17">
        <v>1.5683215975248099</v>
      </c>
      <c r="CS104" s="17">
        <v>0.5</v>
      </c>
      <c r="CT104" s="17" t="s">
        <v>187</v>
      </c>
      <c r="CU104" s="17">
        <v>0.5</v>
      </c>
      <c r="CV104" s="17">
        <v>1.5</v>
      </c>
      <c r="CW104" s="18">
        <f t="shared" si="83"/>
        <v>0.5</v>
      </c>
      <c r="CX104" s="16">
        <f t="shared" si="95"/>
        <v>1.5</v>
      </c>
      <c r="CY104" s="18" t="str">
        <f t="shared" si="84"/>
        <v>Over</v>
      </c>
      <c r="CZ104" s="17">
        <v>1.6</v>
      </c>
      <c r="DA104" s="17">
        <v>0.9</v>
      </c>
      <c r="DB104" s="18">
        <f t="shared" si="85"/>
        <v>3</v>
      </c>
      <c r="DC104" s="18">
        <f t="shared" si="86"/>
        <v>3</v>
      </c>
      <c r="DD104" s="18">
        <f t="shared" si="87"/>
        <v>1</v>
      </c>
      <c r="DE104" s="18">
        <f t="shared" si="88"/>
        <v>1</v>
      </c>
      <c r="DF104" s="18">
        <f t="shared" si="89"/>
        <v>8</v>
      </c>
    </row>
    <row r="105" spans="1:111" x14ac:dyDescent="0.3">
      <c r="A105" t="s">
        <v>297</v>
      </c>
      <c r="B105" t="s">
        <v>52</v>
      </c>
      <c r="C105" t="s">
        <v>14</v>
      </c>
      <c r="D105" s="17">
        <v>0.7442405978586395</v>
      </c>
      <c r="E105" s="17">
        <v>0.80777180189665299</v>
      </c>
      <c r="F105" s="17">
        <v>0.63089147393110301</v>
      </c>
      <c r="G105" s="17">
        <v>0.5</v>
      </c>
      <c r="H105" s="17" t="s">
        <v>187</v>
      </c>
      <c r="I105" s="17">
        <v>0.5</v>
      </c>
      <c r="J105" s="17">
        <v>0.5</v>
      </c>
      <c r="K105" s="18">
        <f t="shared" si="49"/>
        <v>0.5</v>
      </c>
      <c r="L105" s="16">
        <f t="shared" si="90"/>
        <v>0.4</v>
      </c>
      <c r="M105" s="18" t="str">
        <f t="shared" si="50"/>
        <v>Over</v>
      </c>
      <c r="N105" s="17">
        <v>0.9</v>
      </c>
      <c r="O105" s="17">
        <v>0.6</v>
      </c>
      <c r="P105" s="18">
        <f t="shared" si="51"/>
        <v>3</v>
      </c>
      <c r="Q105" s="18">
        <f t="shared" si="52"/>
        <v>4</v>
      </c>
      <c r="R105" s="18">
        <f t="shared" si="53"/>
        <v>1</v>
      </c>
      <c r="S105" s="18">
        <f t="shared" si="54"/>
        <v>1</v>
      </c>
      <c r="T105" s="18">
        <f t="shared" si="55"/>
        <v>9</v>
      </c>
      <c r="V105" s="17">
        <v>1.049261270655673</v>
      </c>
      <c r="W105" s="17">
        <v>1.16028177184396</v>
      </c>
      <c r="X105" s="17">
        <v>1</v>
      </c>
      <c r="Y105" s="17">
        <v>0.5</v>
      </c>
      <c r="Z105" s="17">
        <v>-250</v>
      </c>
      <c r="AA105" s="17">
        <v>220</v>
      </c>
      <c r="AB105" s="17">
        <v>0.3</v>
      </c>
      <c r="AC105" s="18">
        <f t="shared" si="56"/>
        <v>0.5</v>
      </c>
      <c r="AD105" s="18">
        <f t="shared" si="91"/>
        <v>0.7</v>
      </c>
      <c r="AE105" s="18" t="str">
        <f t="shared" si="57"/>
        <v>Over</v>
      </c>
      <c r="AF105" s="17">
        <v>1.2</v>
      </c>
      <c r="AG105" s="17">
        <v>0.8</v>
      </c>
      <c r="AH105" s="18">
        <f t="shared" si="58"/>
        <v>3</v>
      </c>
      <c r="AI105" s="18">
        <f t="shared" si="59"/>
        <v>4</v>
      </c>
      <c r="AJ105" s="18">
        <f t="shared" si="60"/>
        <v>1</v>
      </c>
      <c r="AK105" s="18">
        <f t="shared" si="61"/>
        <v>1</v>
      </c>
      <c r="AL105" s="18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187</v>
      </c>
      <c r="AR105">
        <v>0.5</v>
      </c>
      <c r="AS105">
        <v>285</v>
      </c>
      <c r="AT105" t="s">
        <v>187</v>
      </c>
      <c r="AU105" s="16">
        <f t="shared" si="63"/>
        <v>0.5</v>
      </c>
      <c r="AV105" s="16">
        <f t="shared" si="92"/>
        <v>-0.35694678508755584</v>
      </c>
      <c r="AW105" s="16" t="str">
        <f t="shared" si="64"/>
        <v>Under</v>
      </c>
      <c r="AX105">
        <v>0.3</v>
      </c>
      <c r="AY105">
        <v>0.2</v>
      </c>
      <c r="AZ105" s="16">
        <f t="shared" si="65"/>
        <v>3</v>
      </c>
      <c r="BA105" s="16">
        <f t="shared" si="66"/>
        <v>1</v>
      </c>
      <c r="BB105" s="16">
        <f t="shared" si="67"/>
        <v>0</v>
      </c>
      <c r="BC105" s="16">
        <f t="shared" si="68"/>
        <v>0</v>
      </c>
      <c r="BD105" s="16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187</v>
      </c>
      <c r="BJ105">
        <v>0.5</v>
      </c>
      <c r="BK105">
        <v>125</v>
      </c>
      <c r="BL105" t="s">
        <v>187</v>
      </c>
      <c r="BM105" s="16">
        <f t="shared" si="70"/>
        <v>0.5</v>
      </c>
      <c r="BN105" s="16">
        <f t="shared" si="93"/>
        <v>0.66761342282456004</v>
      </c>
      <c r="BO105" s="16" t="str">
        <f t="shared" si="71"/>
        <v>Over</v>
      </c>
      <c r="BP105">
        <v>1</v>
      </c>
      <c r="BQ105">
        <v>0.5</v>
      </c>
      <c r="BR105" s="16">
        <f t="shared" si="72"/>
        <v>2</v>
      </c>
      <c r="BS105" s="16">
        <f t="shared" si="73"/>
        <v>5</v>
      </c>
      <c r="BT105" s="16">
        <f t="shared" si="74"/>
        <v>1</v>
      </c>
      <c r="BU105" s="16">
        <f t="shared" si="75"/>
        <v>0</v>
      </c>
      <c r="BV105" s="16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187</v>
      </c>
      <c r="CB105">
        <v>0.5</v>
      </c>
      <c r="CC105">
        <v>640</v>
      </c>
      <c r="CD105" t="s">
        <v>187</v>
      </c>
      <c r="CE105" s="16">
        <f t="shared" si="77"/>
        <v>0.5</v>
      </c>
      <c r="CF105" s="16">
        <f t="shared" si="94"/>
        <v>-0.5</v>
      </c>
      <c r="CG105" s="16" t="str">
        <f t="shared" si="78"/>
        <v>Under</v>
      </c>
      <c r="CH105">
        <v>0</v>
      </c>
      <c r="CI105">
        <v>0</v>
      </c>
      <c r="CJ105" s="16"/>
      <c r="CK105" s="16">
        <f t="shared" si="79"/>
        <v>1</v>
      </c>
      <c r="CL105" s="16">
        <f t="shared" si="80"/>
        <v>1</v>
      </c>
      <c r="CM105" s="16">
        <f t="shared" si="81"/>
        <v>1</v>
      </c>
      <c r="CN105" s="16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187</v>
      </c>
      <c r="CU105">
        <v>1.5</v>
      </c>
      <c r="CV105">
        <v>1.5</v>
      </c>
      <c r="CW105" s="16">
        <f t="shared" si="83"/>
        <v>1.5</v>
      </c>
      <c r="CX105" s="16">
        <f t="shared" si="95"/>
        <v>1.1000000000000001</v>
      </c>
      <c r="CY105" s="16" t="str">
        <f t="shared" si="84"/>
        <v>Over</v>
      </c>
      <c r="CZ105">
        <v>2.6</v>
      </c>
      <c r="DA105">
        <v>0.5</v>
      </c>
      <c r="DB105" s="16">
        <f t="shared" si="85"/>
        <v>3</v>
      </c>
      <c r="DC105" s="16">
        <f t="shared" si="86"/>
        <v>3</v>
      </c>
      <c r="DD105" s="16">
        <f t="shared" si="87"/>
        <v>1</v>
      </c>
      <c r="DE105" s="16">
        <f t="shared" si="88"/>
        <v>0</v>
      </c>
      <c r="DF105" s="16">
        <f t="shared" si="89"/>
        <v>7</v>
      </c>
    </row>
    <row r="106" spans="1:111" x14ac:dyDescent="0.3">
      <c r="A106" t="s">
        <v>298</v>
      </c>
      <c r="B106" t="s">
        <v>58</v>
      </c>
      <c r="C106" t="s">
        <v>57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187</v>
      </c>
      <c r="I106">
        <v>0.5</v>
      </c>
      <c r="J106">
        <v>0.5</v>
      </c>
      <c r="K106" s="16">
        <f t="shared" si="49"/>
        <v>0.5</v>
      </c>
      <c r="L106" s="16">
        <f t="shared" si="90"/>
        <v>-9.9999999999999978E-2</v>
      </c>
      <c r="M106" s="16" t="str">
        <f t="shared" si="50"/>
        <v>Under</v>
      </c>
      <c r="N106">
        <v>0.4</v>
      </c>
      <c r="O106">
        <v>0.4</v>
      </c>
      <c r="P106" s="16">
        <f t="shared" si="51"/>
        <v>2</v>
      </c>
      <c r="Q106" s="16">
        <f t="shared" si="52"/>
        <v>2</v>
      </c>
      <c r="R106" s="16">
        <f t="shared" si="53"/>
        <v>1</v>
      </c>
      <c r="S106" s="16">
        <f t="shared" si="54"/>
        <v>1</v>
      </c>
      <c r="T106" s="16">
        <f t="shared" si="55"/>
        <v>6</v>
      </c>
      <c r="V106" s="17">
        <v>1.0580667896556091</v>
      </c>
      <c r="W106" s="17">
        <v>1.1668061086391299</v>
      </c>
      <c r="X106" s="17">
        <v>0.99758208464960196</v>
      </c>
      <c r="Y106" s="17">
        <v>0.5</v>
      </c>
      <c r="Z106" s="17">
        <v>-200</v>
      </c>
      <c r="AA106" s="17">
        <v>280</v>
      </c>
      <c r="AB106" s="17">
        <v>0.3</v>
      </c>
      <c r="AC106" s="18">
        <f t="shared" si="56"/>
        <v>0.5</v>
      </c>
      <c r="AD106" s="18">
        <f t="shared" si="91"/>
        <v>0.66680610863912992</v>
      </c>
      <c r="AE106" s="18" t="str">
        <f t="shared" si="57"/>
        <v>Over</v>
      </c>
      <c r="AF106" s="17">
        <v>1.1000000000000001</v>
      </c>
      <c r="AG106" s="17">
        <v>0.7</v>
      </c>
      <c r="AH106" s="18">
        <f t="shared" si="58"/>
        <v>3</v>
      </c>
      <c r="AI106" s="18">
        <f t="shared" si="59"/>
        <v>4</v>
      </c>
      <c r="AJ106" s="18">
        <f t="shared" si="60"/>
        <v>1</v>
      </c>
      <c r="AK106" s="18">
        <f t="shared" si="61"/>
        <v>1</v>
      </c>
      <c r="AL106" s="18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187</v>
      </c>
      <c r="AR106">
        <v>0.5</v>
      </c>
      <c r="AS106">
        <v>600</v>
      </c>
      <c r="AT106" t="s">
        <v>187</v>
      </c>
      <c r="AU106" s="16">
        <f t="shared" si="63"/>
        <v>0.5</v>
      </c>
      <c r="AV106" s="16">
        <f t="shared" si="92"/>
        <v>-0.5</v>
      </c>
      <c r="AW106" s="16" t="str">
        <f t="shared" si="64"/>
        <v>Under</v>
      </c>
      <c r="AX106">
        <v>0</v>
      </c>
      <c r="AY106">
        <v>0</v>
      </c>
      <c r="AZ106" s="16">
        <f t="shared" si="65"/>
        <v>3</v>
      </c>
      <c r="BA106" s="16">
        <f t="shared" si="66"/>
        <v>1</v>
      </c>
      <c r="BB106" s="16">
        <f t="shared" si="67"/>
        <v>0</v>
      </c>
      <c r="BC106" s="16">
        <f t="shared" si="68"/>
        <v>0</v>
      </c>
      <c r="BD106" s="16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187</v>
      </c>
      <c r="BJ106">
        <v>0.5</v>
      </c>
      <c r="BK106">
        <v>210</v>
      </c>
      <c r="BL106" t="s">
        <v>187</v>
      </c>
      <c r="BM106" s="16">
        <f t="shared" si="70"/>
        <v>0.5</v>
      </c>
      <c r="BN106" s="16">
        <f t="shared" si="93"/>
        <v>-0.3</v>
      </c>
      <c r="BO106" s="16" t="str">
        <f t="shared" si="71"/>
        <v>Under</v>
      </c>
      <c r="BP106">
        <v>0.2</v>
      </c>
      <c r="BQ106">
        <v>0.2</v>
      </c>
      <c r="BR106" s="16">
        <f t="shared" si="72"/>
        <v>2</v>
      </c>
      <c r="BS106" s="16">
        <f t="shared" si="73"/>
        <v>1</v>
      </c>
      <c r="BT106" s="16">
        <f t="shared" si="74"/>
        <v>1</v>
      </c>
      <c r="BU106" s="16">
        <f t="shared" si="75"/>
        <v>1</v>
      </c>
      <c r="BV106" s="16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187</v>
      </c>
      <c r="CB106">
        <v>0.5</v>
      </c>
      <c r="CC106">
        <v>900</v>
      </c>
      <c r="CD106" t="s">
        <v>187</v>
      </c>
      <c r="CE106" s="16">
        <f t="shared" si="77"/>
        <v>0.5</v>
      </c>
      <c r="CF106" s="16">
        <f t="shared" si="94"/>
        <v>-0.4</v>
      </c>
      <c r="CG106" s="16" t="str">
        <f t="shared" si="78"/>
        <v>Under</v>
      </c>
      <c r="CH106">
        <v>0.1</v>
      </c>
      <c r="CI106">
        <v>0.1</v>
      </c>
      <c r="CJ106" s="16"/>
      <c r="CK106" s="16">
        <f t="shared" si="79"/>
        <v>1</v>
      </c>
      <c r="CL106" s="16">
        <f t="shared" si="80"/>
        <v>1</v>
      </c>
      <c r="CM106" s="16">
        <f t="shared" si="81"/>
        <v>1</v>
      </c>
      <c r="CN106" s="16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187</v>
      </c>
      <c r="CU106">
        <v>1.5</v>
      </c>
      <c r="CV106">
        <v>1.5</v>
      </c>
      <c r="CW106" s="16">
        <f t="shared" si="83"/>
        <v>1.5</v>
      </c>
      <c r="CX106" s="16">
        <f t="shared" si="95"/>
        <v>-0.28394420411488008</v>
      </c>
      <c r="CY106" s="16" t="str">
        <f t="shared" si="84"/>
        <v>Under</v>
      </c>
      <c r="CZ106">
        <v>1.3</v>
      </c>
      <c r="DA106">
        <v>0.4</v>
      </c>
      <c r="DB106" s="16">
        <f t="shared" si="85"/>
        <v>2</v>
      </c>
      <c r="DC106" s="16">
        <f t="shared" si="86"/>
        <v>1</v>
      </c>
      <c r="DD106" s="16">
        <f t="shared" si="87"/>
        <v>1</v>
      </c>
      <c r="DE106" s="16">
        <f t="shared" si="88"/>
        <v>1</v>
      </c>
      <c r="DF106" s="16">
        <f t="shared" si="89"/>
        <v>5</v>
      </c>
    </row>
    <row r="107" spans="1:111" x14ac:dyDescent="0.3">
      <c r="A107" t="s">
        <v>299</v>
      </c>
      <c r="B107" t="s">
        <v>58</v>
      </c>
      <c r="C107" t="s">
        <v>57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187</v>
      </c>
      <c r="I107">
        <v>0.5</v>
      </c>
      <c r="J107">
        <v>0.5</v>
      </c>
      <c r="K107" s="16">
        <f t="shared" si="49"/>
        <v>0.5</v>
      </c>
      <c r="L107" s="16">
        <f t="shared" si="90"/>
        <v>-0.3</v>
      </c>
      <c r="M107" s="16" t="str">
        <f t="shared" si="50"/>
        <v>Under</v>
      </c>
      <c r="N107">
        <v>0.2</v>
      </c>
      <c r="O107">
        <v>0.2</v>
      </c>
      <c r="P107" s="16">
        <f t="shared" si="51"/>
        <v>2</v>
      </c>
      <c r="Q107" s="16">
        <f t="shared" si="52"/>
        <v>4</v>
      </c>
      <c r="R107" s="16">
        <f t="shared" si="53"/>
        <v>1</v>
      </c>
      <c r="S107" s="16">
        <f t="shared" si="54"/>
        <v>1</v>
      </c>
      <c r="T107" s="16">
        <f t="shared" si="55"/>
        <v>8</v>
      </c>
      <c r="V107" s="17">
        <v>0.91158191020341595</v>
      </c>
      <c r="W107" s="17">
        <v>1</v>
      </c>
      <c r="X107" s="17">
        <v>0.76794568148266795</v>
      </c>
      <c r="Y107" s="17">
        <v>0.5</v>
      </c>
      <c r="Z107" s="17">
        <v>-130</v>
      </c>
      <c r="AA107" s="17">
        <v>500</v>
      </c>
      <c r="AB107" s="17">
        <v>0.1</v>
      </c>
      <c r="AC107" s="18">
        <f t="shared" si="56"/>
        <v>0.5</v>
      </c>
      <c r="AD107" s="18">
        <f t="shared" si="91"/>
        <v>0.5</v>
      </c>
      <c r="AE107" s="18" t="str">
        <f t="shared" si="57"/>
        <v>Over</v>
      </c>
      <c r="AF107" s="17">
        <v>0.8</v>
      </c>
      <c r="AG107" s="17">
        <v>0.7</v>
      </c>
      <c r="AH107" s="18">
        <f t="shared" si="58"/>
        <v>3</v>
      </c>
      <c r="AI107" s="18">
        <f t="shared" si="59"/>
        <v>3</v>
      </c>
      <c r="AJ107" s="18">
        <f t="shared" si="60"/>
        <v>1</v>
      </c>
      <c r="AK107" s="18">
        <f t="shared" si="61"/>
        <v>1</v>
      </c>
      <c r="AL107" s="18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187</v>
      </c>
      <c r="AR107">
        <v>0.5</v>
      </c>
      <c r="AS107">
        <v>480</v>
      </c>
      <c r="AT107" t="s">
        <v>187</v>
      </c>
      <c r="AU107" s="16">
        <f t="shared" si="63"/>
        <v>0.5</v>
      </c>
      <c r="AV107" s="16">
        <f t="shared" si="92"/>
        <v>-0.47184228279210472</v>
      </c>
      <c r="AW107" s="16" t="str">
        <f t="shared" si="64"/>
        <v>Under</v>
      </c>
      <c r="AX107">
        <v>0.1</v>
      </c>
      <c r="AY107">
        <v>0.1</v>
      </c>
      <c r="AZ107" s="16">
        <f t="shared" si="65"/>
        <v>3</v>
      </c>
      <c r="BA107" s="16">
        <f t="shared" si="66"/>
        <v>1</v>
      </c>
      <c r="BB107" s="16">
        <f t="shared" si="67"/>
        <v>0</v>
      </c>
      <c r="BC107" s="16">
        <f t="shared" si="68"/>
        <v>0</v>
      </c>
      <c r="BD107" s="16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187</v>
      </c>
      <c r="BJ107">
        <v>0.5</v>
      </c>
      <c r="BK107">
        <v>190</v>
      </c>
      <c r="BL107" t="s">
        <v>187</v>
      </c>
      <c r="BM107" s="16">
        <f t="shared" si="70"/>
        <v>0.5</v>
      </c>
      <c r="BN107" s="16">
        <f t="shared" si="93"/>
        <v>0.362083873757025</v>
      </c>
      <c r="BO107" s="16" t="str">
        <f t="shared" si="71"/>
        <v>Over</v>
      </c>
      <c r="BP107">
        <v>0.7</v>
      </c>
      <c r="BQ107">
        <v>0.3</v>
      </c>
      <c r="BR107" s="16">
        <f t="shared" si="72"/>
        <v>1</v>
      </c>
      <c r="BS107" s="16">
        <f t="shared" si="73"/>
        <v>4</v>
      </c>
      <c r="BT107" s="16">
        <f t="shared" si="74"/>
        <v>1</v>
      </c>
      <c r="BU107" s="16">
        <f t="shared" si="75"/>
        <v>0</v>
      </c>
      <c r="BV107" s="16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187</v>
      </c>
      <c r="CB107">
        <v>0.5</v>
      </c>
      <c r="CC107" t="s">
        <v>187</v>
      </c>
      <c r="CD107" t="s">
        <v>187</v>
      </c>
      <c r="CE107" s="16">
        <f t="shared" si="77"/>
        <v>0.5</v>
      </c>
      <c r="CF107" s="16">
        <f t="shared" si="94"/>
        <v>-0.5</v>
      </c>
      <c r="CG107" s="16" t="str">
        <f t="shared" si="78"/>
        <v>Under</v>
      </c>
      <c r="CH107">
        <v>0</v>
      </c>
      <c r="CI107">
        <v>0</v>
      </c>
      <c r="CJ107" s="16"/>
      <c r="CK107" s="16">
        <f t="shared" si="79"/>
        <v>1</v>
      </c>
      <c r="CL107" s="16">
        <f t="shared" si="80"/>
        <v>1</v>
      </c>
      <c r="CM107" s="16">
        <f t="shared" si="81"/>
        <v>1</v>
      </c>
      <c r="CN107" s="16">
        <f t="shared" si="82"/>
        <v>3</v>
      </c>
      <c r="CP107" s="17">
        <v>1.589958847909249</v>
      </c>
      <c r="CQ107" s="17">
        <v>2</v>
      </c>
      <c r="CR107" s="17">
        <v>1.2337372</v>
      </c>
      <c r="CS107" s="17">
        <v>0.5</v>
      </c>
      <c r="CT107" s="17" t="s">
        <v>187</v>
      </c>
      <c r="CU107" s="17">
        <v>0.5</v>
      </c>
      <c r="CV107" s="17">
        <v>1.5</v>
      </c>
      <c r="CW107" s="18">
        <f t="shared" si="83"/>
        <v>0.5</v>
      </c>
      <c r="CX107" s="16">
        <f t="shared" si="95"/>
        <v>1.5</v>
      </c>
      <c r="CY107" s="18" t="str">
        <f t="shared" si="84"/>
        <v>Over</v>
      </c>
      <c r="CZ107" s="17">
        <v>1.5</v>
      </c>
      <c r="DA107" s="17">
        <v>0.7</v>
      </c>
      <c r="DB107" s="18">
        <f t="shared" si="85"/>
        <v>3</v>
      </c>
      <c r="DC107" s="18">
        <f t="shared" si="86"/>
        <v>3</v>
      </c>
      <c r="DD107" s="18">
        <f t="shared" si="87"/>
        <v>1</v>
      </c>
      <c r="DE107" s="18">
        <f t="shared" si="88"/>
        <v>1</v>
      </c>
      <c r="DF107" s="18">
        <f t="shared" si="89"/>
        <v>8</v>
      </c>
    </row>
    <row r="108" spans="1:111" x14ac:dyDescent="0.3">
      <c r="A108" t="s">
        <v>300</v>
      </c>
      <c r="B108" t="s">
        <v>58</v>
      </c>
      <c r="C108" t="s">
        <v>57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187</v>
      </c>
      <c r="I108">
        <v>0.5</v>
      </c>
      <c r="J108">
        <v>0.5</v>
      </c>
      <c r="K108" s="16">
        <f t="shared" si="49"/>
        <v>0.5</v>
      </c>
      <c r="L108" s="16">
        <f t="shared" si="90"/>
        <v>0.22132657761400198</v>
      </c>
      <c r="M108" s="16" t="str">
        <f t="shared" si="50"/>
        <v>Over</v>
      </c>
      <c r="N108">
        <v>0.4</v>
      </c>
      <c r="O108">
        <v>0.4</v>
      </c>
      <c r="P108" s="16">
        <f t="shared" si="51"/>
        <v>2</v>
      </c>
      <c r="Q108" s="16">
        <f t="shared" si="52"/>
        <v>3</v>
      </c>
      <c r="R108" s="16">
        <f t="shared" si="53"/>
        <v>0</v>
      </c>
      <c r="S108" s="16">
        <f t="shared" si="54"/>
        <v>0</v>
      </c>
      <c r="T108" s="16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6">
        <f t="shared" si="56"/>
        <v>0.5</v>
      </c>
      <c r="AD108" s="18">
        <f t="shared" si="91"/>
        <v>0.50006125951276004</v>
      </c>
      <c r="AE108" s="16" t="str">
        <f t="shared" si="57"/>
        <v>Over</v>
      </c>
      <c r="AF108">
        <v>0.9</v>
      </c>
      <c r="AG108">
        <v>0.5</v>
      </c>
      <c r="AH108" s="16">
        <f t="shared" si="58"/>
        <v>3</v>
      </c>
      <c r="AI108" s="16">
        <f t="shared" si="59"/>
        <v>4</v>
      </c>
      <c r="AJ108" s="16">
        <f t="shared" si="60"/>
        <v>1</v>
      </c>
      <c r="AK108" s="16">
        <f t="shared" si="61"/>
        <v>0</v>
      </c>
      <c r="AL108" s="16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187</v>
      </c>
      <c r="AR108">
        <v>0.5</v>
      </c>
      <c r="AS108">
        <v>560</v>
      </c>
      <c r="AT108" t="s">
        <v>187</v>
      </c>
      <c r="AU108" s="16">
        <f t="shared" si="63"/>
        <v>0.5</v>
      </c>
      <c r="AV108" s="16">
        <f t="shared" si="92"/>
        <v>-0.5</v>
      </c>
      <c r="AW108" s="16" t="str">
        <f t="shared" si="64"/>
        <v>Under</v>
      </c>
      <c r="AX108">
        <v>0</v>
      </c>
      <c r="AY108">
        <v>0</v>
      </c>
      <c r="AZ108" s="16">
        <f t="shared" si="65"/>
        <v>3</v>
      </c>
      <c r="BA108" s="16">
        <f t="shared" si="66"/>
        <v>1</v>
      </c>
      <c r="BB108" s="16">
        <f t="shared" si="67"/>
        <v>0</v>
      </c>
      <c r="BC108" s="16">
        <f t="shared" si="68"/>
        <v>0</v>
      </c>
      <c r="BD108" s="16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187</v>
      </c>
      <c r="BJ108">
        <v>0.5</v>
      </c>
      <c r="BK108">
        <v>190</v>
      </c>
      <c r="BL108" t="s">
        <v>187</v>
      </c>
      <c r="BM108" s="16">
        <f t="shared" si="70"/>
        <v>0.5</v>
      </c>
      <c r="BN108" s="16">
        <f t="shared" si="93"/>
        <v>-0.5</v>
      </c>
      <c r="BO108" s="16" t="str">
        <f t="shared" si="71"/>
        <v>Under</v>
      </c>
      <c r="BP108">
        <v>0</v>
      </c>
      <c r="BQ108">
        <v>0</v>
      </c>
      <c r="BR108" s="16">
        <f t="shared" si="72"/>
        <v>2</v>
      </c>
      <c r="BS108" s="16">
        <f t="shared" si="73"/>
        <v>1</v>
      </c>
      <c r="BT108" s="16">
        <f t="shared" si="74"/>
        <v>1</v>
      </c>
      <c r="BU108" s="16">
        <f t="shared" si="75"/>
        <v>1</v>
      </c>
      <c r="BV108" s="16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187</v>
      </c>
      <c r="CB108">
        <v>0.5</v>
      </c>
      <c r="CC108" t="s">
        <v>187</v>
      </c>
      <c r="CD108" t="s">
        <v>187</v>
      </c>
      <c r="CE108" s="16">
        <f t="shared" si="77"/>
        <v>0.5</v>
      </c>
      <c r="CF108" s="16">
        <f t="shared" si="94"/>
        <v>-0.5</v>
      </c>
      <c r="CG108" s="16" t="str">
        <f t="shared" si="78"/>
        <v>Under</v>
      </c>
      <c r="CH108">
        <v>0</v>
      </c>
      <c r="CI108">
        <v>0</v>
      </c>
      <c r="CJ108" s="16"/>
      <c r="CK108" s="16">
        <f t="shared" si="79"/>
        <v>1</v>
      </c>
      <c r="CL108" s="16">
        <f t="shared" si="80"/>
        <v>1</v>
      </c>
      <c r="CM108" s="16">
        <f t="shared" si="81"/>
        <v>1</v>
      </c>
      <c r="CN108" s="16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187</v>
      </c>
      <c r="CU108">
        <v>0.5</v>
      </c>
      <c r="CV108">
        <v>1.5</v>
      </c>
      <c r="CW108" s="16">
        <f t="shared" si="83"/>
        <v>0.5</v>
      </c>
      <c r="CX108" s="16">
        <f t="shared" si="95"/>
        <v>0.93230424447029003</v>
      </c>
      <c r="CY108" s="16" t="str">
        <f t="shared" si="84"/>
        <v>Over</v>
      </c>
      <c r="CZ108">
        <v>1.4</v>
      </c>
      <c r="DA108">
        <v>0.5</v>
      </c>
      <c r="DB108" s="16">
        <f t="shared" si="85"/>
        <v>3</v>
      </c>
      <c r="DC108" s="16">
        <f t="shared" si="86"/>
        <v>2</v>
      </c>
      <c r="DD108" s="16">
        <f t="shared" si="87"/>
        <v>1</v>
      </c>
      <c r="DE108" s="16">
        <f t="shared" si="88"/>
        <v>0</v>
      </c>
      <c r="DF108" s="16">
        <f t="shared" si="89"/>
        <v>6</v>
      </c>
    </row>
    <row r="109" spans="1:111" x14ac:dyDescent="0.3">
      <c r="A109" t="s">
        <v>301</v>
      </c>
      <c r="B109" t="s">
        <v>58</v>
      </c>
      <c r="C109" t="s">
        <v>57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187</v>
      </c>
      <c r="I109">
        <v>0.5</v>
      </c>
      <c r="J109" t="s">
        <v>187</v>
      </c>
      <c r="K109" s="16">
        <f t="shared" si="49"/>
        <v>0.5</v>
      </c>
      <c r="L109" s="16">
        <f t="shared" si="90"/>
        <v>-0.4</v>
      </c>
      <c r="M109" s="16" t="str">
        <f t="shared" si="50"/>
        <v>Under</v>
      </c>
      <c r="N109">
        <v>0.1</v>
      </c>
      <c r="O109">
        <v>0.1</v>
      </c>
      <c r="P109" s="16">
        <f t="shared" si="51"/>
        <v>2</v>
      </c>
      <c r="Q109" s="16">
        <f t="shared" si="52"/>
        <v>4</v>
      </c>
      <c r="R109" s="16">
        <f t="shared" si="53"/>
        <v>1</v>
      </c>
      <c r="S109" s="16">
        <f t="shared" si="54"/>
        <v>1</v>
      </c>
      <c r="T109" s="16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6">
        <f t="shared" si="56"/>
        <v>0.5</v>
      </c>
      <c r="AD109" s="18">
        <f t="shared" si="91"/>
        <v>0.5</v>
      </c>
      <c r="AE109" s="16" t="str">
        <f t="shared" si="57"/>
        <v>Over</v>
      </c>
      <c r="AF109">
        <v>0.7</v>
      </c>
      <c r="AG109">
        <v>0.5</v>
      </c>
      <c r="AH109" s="16">
        <f t="shared" si="58"/>
        <v>3</v>
      </c>
      <c r="AI109" s="16">
        <f t="shared" si="59"/>
        <v>3</v>
      </c>
      <c r="AJ109" s="16">
        <f t="shared" si="60"/>
        <v>1</v>
      </c>
      <c r="AK109" s="16">
        <f t="shared" si="61"/>
        <v>0</v>
      </c>
      <c r="AL109" s="16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187</v>
      </c>
      <c r="AR109">
        <v>0.5</v>
      </c>
      <c r="AS109">
        <v>630</v>
      </c>
      <c r="AT109" t="s">
        <v>187</v>
      </c>
      <c r="AU109" s="16">
        <f t="shared" si="63"/>
        <v>0.5</v>
      </c>
      <c r="AV109" s="16">
        <f t="shared" si="92"/>
        <v>-0.5</v>
      </c>
      <c r="AW109" s="16" t="str">
        <f t="shared" si="64"/>
        <v>Under</v>
      </c>
      <c r="AX109">
        <v>0</v>
      </c>
      <c r="AY109">
        <v>0</v>
      </c>
      <c r="AZ109" s="16">
        <f t="shared" si="65"/>
        <v>3</v>
      </c>
      <c r="BA109" s="16">
        <f t="shared" si="66"/>
        <v>1</v>
      </c>
      <c r="BB109" s="16">
        <f t="shared" si="67"/>
        <v>0</v>
      </c>
      <c r="BC109" s="16">
        <f t="shared" si="68"/>
        <v>0</v>
      </c>
      <c r="BD109" s="16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187</v>
      </c>
      <c r="BJ109">
        <v>0.5</v>
      </c>
      <c r="BK109">
        <v>190</v>
      </c>
      <c r="BL109" t="s">
        <v>187</v>
      </c>
      <c r="BM109" s="16">
        <f t="shared" si="70"/>
        <v>0.5</v>
      </c>
      <c r="BN109" s="16">
        <f t="shared" si="93"/>
        <v>-0.5</v>
      </c>
      <c r="BO109" s="16" t="str">
        <f t="shared" si="71"/>
        <v>Under</v>
      </c>
      <c r="BP109">
        <v>0</v>
      </c>
      <c r="BQ109">
        <v>0</v>
      </c>
      <c r="BR109" s="16">
        <f t="shared" si="72"/>
        <v>2</v>
      </c>
      <c r="BS109" s="16">
        <f t="shared" si="73"/>
        <v>1</v>
      </c>
      <c r="BT109" s="16">
        <f t="shared" si="74"/>
        <v>1</v>
      </c>
      <c r="BU109" s="16">
        <f t="shared" si="75"/>
        <v>1</v>
      </c>
      <c r="BV109" s="16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187</v>
      </c>
      <c r="CB109">
        <v>0.5</v>
      </c>
      <c r="CC109" t="s">
        <v>187</v>
      </c>
      <c r="CD109" t="s">
        <v>187</v>
      </c>
      <c r="CE109" s="16">
        <f t="shared" si="77"/>
        <v>0.5</v>
      </c>
      <c r="CF109" s="16">
        <f t="shared" si="94"/>
        <v>-0.5</v>
      </c>
      <c r="CG109" s="16" t="str">
        <f t="shared" si="78"/>
        <v>Under</v>
      </c>
      <c r="CH109">
        <v>0</v>
      </c>
      <c r="CI109">
        <v>0</v>
      </c>
      <c r="CJ109" s="16"/>
      <c r="CK109" s="16">
        <f t="shared" si="79"/>
        <v>1</v>
      </c>
      <c r="CL109" s="16">
        <f t="shared" si="80"/>
        <v>1</v>
      </c>
      <c r="CM109" s="16">
        <f t="shared" si="81"/>
        <v>1</v>
      </c>
      <c r="CN109" s="16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187</v>
      </c>
      <c r="CU109">
        <v>0.5</v>
      </c>
      <c r="CV109" t="s">
        <v>187</v>
      </c>
      <c r="CW109" s="16">
        <f t="shared" si="83"/>
        <v>0.5</v>
      </c>
      <c r="CX109" s="16">
        <f t="shared" si="95"/>
        <v>0.73350099999999996</v>
      </c>
      <c r="CY109" s="16" t="str">
        <f t="shared" si="84"/>
        <v>Over</v>
      </c>
      <c r="CZ109">
        <v>0.9</v>
      </c>
      <c r="DA109">
        <v>0.5</v>
      </c>
      <c r="DB109" s="16">
        <f t="shared" si="85"/>
        <v>3</v>
      </c>
      <c r="DC109" s="16">
        <f t="shared" si="86"/>
        <v>2</v>
      </c>
      <c r="DD109" s="16">
        <f t="shared" si="87"/>
        <v>1</v>
      </c>
      <c r="DE109" s="16">
        <f t="shared" si="88"/>
        <v>0</v>
      </c>
      <c r="DF109" s="16">
        <f t="shared" si="89"/>
        <v>6</v>
      </c>
    </row>
    <row r="110" spans="1:111" x14ac:dyDescent="0.3">
      <c r="A110" t="s">
        <v>302</v>
      </c>
      <c r="B110" t="s">
        <v>58</v>
      </c>
      <c r="C110" t="s">
        <v>57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187</v>
      </c>
      <c r="I110">
        <v>0.5</v>
      </c>
      <c r="J110" t="s">
        <v>187</v>
      </c>
      <c r="K110" s="16">
        <f t="shared" si="49"/>
        <v>0.5</v>
      </c>
      <c r="L110" s="16">
        <f t="shared" si="90"/>
        <v>0.30000000000000004</v>
      </c>
      <c r="M110" s="16" t="str">
        <f t="shared" si="50"/>
        <v>Over</v>
      </c>
      <c r="N110">
        <v>0.8</v>
      </c>
      <c r="O110">
        <v>0.6</v>
      </c>
      <c r="P110" s="16">
        <f t="shared" si="51"/>
        <v>0</v>
      </c>
      <c r="Q110" s="16">
        <f t="shared" si="52"/>
        <v>4</v>
      </c>
      <c r="R110" s="16">
        <f t="shared" si="53"/>
        <v>1</v>
      </c>
      <c r="S110" s="16">
        <f t="shared" si="54"/>
        <v>1</v>
      </c>
      <c r="T110" s="16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6">
        <f t="shared" si="56"/>
        <v>0.5</v>
      </c>
      <c r="AD110" s="18">
        <f t="shared" si="91"/>
        <v>0.5</v>
      </c>
      <c r="AE110" s="16" t="str">
        <f t="shared" si="57"/>
        <v>Over</v>
      </c>
      <c r="AF110">
        <v>0.8</v>
      </c>
      <c r="AG110">
        <v>0.4</v>
      </c>
      <c r="AH110" s="16">
        <f t="shared" si="58"/>
        <v>3</v>
      </c>
      <c r="AI110" s="16">
        <f t="shared" si="59"/>
        <v>3</v>
      </c>
      <c r="AJ110" s="16">
        <f t="shared" si="60"/>
        <v>1</v>
      </c>
      <c r="AK110" s="16">
        <f t="shared" si="61"/>
        <v>0</v>
      </c>
      <c r="AL110" s="16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187</v>
      </c>
      <c r="AR110">
        <v>0.5</v>
      </c>
      <c r="AS110" t="s">
        <v>187</v>
      </c>
      <c r="AT110" t="s">
        <v>187</v>
      </c>
      <c r="AU110" s="16">
        <f t="shared" si="63"/>
        <v>0.5</v>
      </c>
      <c r="AV110" s="16">
        <f t="shared" si="92"/>
        <v>-0.45682015861746084</v>
      </c>
      <c r="AW110" s="16" t="str">
        <f t="shared" si="64"/>
        <v>Under</v>
      </c>
      <c r="AX110">
        <v>0.1</v>
      </c>
      <c r="AY110">
        <v>0.1</v>
      </c>
      <c r="AZ110" s="16">
        <f t="shared" si="65"/>
        <v>3</v>
      </c>
      <c r="BA110" s="16">
        <f t="shared" si="66"/>
        <v>1</v>
      </c>
      <c r="BB110" s="16">
        <f t="shared" si="67"/>
        <v>0</v>
      </c>
      <c r="BC110" s="16">
        <f t="shared" si="68"/>
        <v>0</v>
      </c>
      <c r="BD110" s="16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187</v>
      </c>
      <c r="BJ110">
        <v>0.5</v>
      </c>
      <c r="BK110">
        <v>320</v>
      </c>
      <c r="BL110" t="s">
        <v>187</v>
      </c>
      <c r="BM110" s="16">
        <f t="shared" si="70"/>
        <v>0.5</v>
      </c>
      <c r="BN110" s="16">
        <f t="shared" si="93"/>
        <v>-0.3</v>
      </c>
      <c r="BO110" s="16" t="str">
        <f t="shared" si="71"/>
        <v>Under</v>
      </c>
      <c r="BP110">
        <v>0.2</v>
      </c>
      <c r="BQ110">
        <v>0.2</v>
      </c>
      <c r="BR110" s="16">
        <f t="shared" si="72"/>
        <v>2</v>
      </c>
      <c r="BS110" s="16">
        <f t="shared" si="73"/>
        <v>1</v>
      </c>
      <c r="BT110" s="16">
        <f t="shared" si="74"/>
        <v>1</v>
      </c>
      <c r="BU110" s="16">
        <f t="shared" si="75"/>
        <v>1</v>
      </c>
      <c r="BV110" s="16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187</v>
      </c>
      <c r="CB110">
        <v>0.5</v>
      </c>
      <c r="CC110">
        <v>670</v>
      </c>
      <c r="CD110" t="s">
        <v>187</v>
      </c>
      <c r="CE110" s="16">
        <f t="shared" si="77"/>
        <v>0.5</v>
      </c>
      <c r="CF110" s="16">
        <f t="shared" si="94"/>
        <v>-0.5</v>
      </c>
      <c r="CG110" s="16" t="str">
        <f t="shared" si="78"/>
        <v>Under</v>
      </c>
      <c r="CH110">
        <v>0</v>
      </c>
      <c r="CI110">
        <v>0</v>
      </c>
      <c r="CJ110" s="16"/>
      <c r="CK110" s="16">
        <f t="shared" si="79"/>
        <v>1</v>
      </c>
      <c r="CL110" s="16">
        <f t="shared" si="80"/>
        <v>1</v>
      </c>
      <c r="CM110" s="16">
        <f t="shared" si="81"/>
        <v>1</v>
      </c>
      <c r="CN110" s="16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187</v>
      </c>
      <c r="CU110">
        <v>0.5</v>
      </c>
      <c r="CV110" t="s">
        <v>187</v>
      </c>
      <c r="CW110" s="16">
        <f t="shared" si="83"/>
        <v>0.5</v>
      </c>
      <c r="CX110" s="16">
        <f t="shared" si="95"/>
        <v>0.73373719999999998</v>
      </c>
      <c r="CY110" s="16" t="str">
        <f t="shared" si="84"/>
        <v>Over</v>
      </c>
      <c r="CZ110">
        <v>1.2</v>
      </c>
      <c r="DA110">
        <v>0.4</v>
      </c>
      <c r="DB110" s="16">
        <f t="shared" si="85"/>
        <v>3</v>
      </c>
      <c r="DC110" s="16">
        <f t="shared" si="86"/>
        <v>2</v>
      </c>
      <c r="DD110" s="16">
        <f t="shared" si="87"/>
        <v>1</v>
      </c>
      <c r="DE110" s="16">
        <f t="shared" si="88"/>
        <v>0</v>
      </c>
      <c r="DF110" s="16">
        <f t="shared" si="89"/>
        <v>6</v>
      </c>
    </row>
    <row r="111" spans="1:111" x14ac:dyDescent="0.3">
      <c r="A111" t="s">
        <v>303</v>
      </c>
      <c r="B111" t="s">
        <v>58</v>
      </c>
      <c r="C111" t="s">
        <v>57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187</v>
      </c>
      <c r="I111">
        <v>0.5</v>
      </c>
      <c r="J111">
        <v>0.5</v>
      </c>
      <c r="K111" s="16">
        <f t="shared" si="49"/>
        <v>0.5</v>
      </c>
      <c r="L111" s="16">
        <f t="shared" si="90"/>
        <v>9.9999999999999978E-2</v>
      </c>
      <c r="M111" s="16" t="str">
        <f t="shared" si="50"/>
        <v>Over</v>
      </c>
      <c r="N111">
        <v>0.6</v>
      </c>
      <c r="O111">
        <v>0.4</v>
      </c>
      <c r="P111" s="16">
        <f t="shared" si="51"/>
        <v>1</v>
      </c>
      <c r="Q111" s="16">
        <f t="shared" si="52"/>
        <v>2</v>
      </c>
      <c r="R111" s="16">
        <f t="shared" si="53"/>
        <v>1</v>
      </c>
      <c r="S111" s="16">
        <f t="shared" si="54"/>
        <v>0</v>
      </c>
      <c r="T111" s="16">
        <f t="shared" si="55"/>
        <v>4</v>
      </c>
      <c r="V111" s="17">
        <v>1.142745980850566</v>
      </c>
      <c r="W111" s="17">
        <v>1.38478106462558</v>
      </c>
      <c r="X111" s="17">
        <v>0.99996795192668897</v>
      </c>
      <c r="Y111" s="17">
        <v>0.5</v>
      </c>
      <c r="Z111" s="17">
        <v>-220</v>
      </c>
      <c r="AA111" s="17">
        <v>260</v>
      </c>
      <c r="AB111" s="17">
        <v>0.4</v>
      </c>
      <c r="AC111" s="18">
        <f t="shared" si="56"/>
        <v>0.5</v>
      </c>
      <c r="AD111" s="18">
        <f t="shared" si="91"/>
        <v>0.89999999999999991</v>
      </c>
      <c r="AE111" s="18" t="str">
        <f t="shared" si="57"/>
        <v>Over</v>
      </c>
      <c r="AF111" s="17">
        <v>1.4</v>
      </c>
      <c r="AG111" s="17">
        <v>0.7</v>
      </c>
      <c r="AH111" s="18">
        <f t="shared" si="58"/>
        <v>3</v>
      </c>
      <c r="AI111" s="18">
        <f t="shared" si="59"/>
        <v>5</v>
      </c>
      <c r="AJ111" s="18">
        <f t="shared" si="60"/>
        <v>1</v>
      </c>
      <c r="AK111" s="18">
        <f t="shared" si="61"/>
        <v>1</v>
      </c>
      <c r="AL111" s="18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187</v>
      </c>
      <c r="AR111">
        <v>0.5</v>
      </c>
      <c r="AS111">
        <v>830</v>
      </c>
      <c r="AT111" t="s">
        <v>187</v>
      </c>
      <c r="AU111" s="16">
        <f t="shared" si="63"/>
        <v>0.5</v>
      </c>
      <c r="AV111" s="16">
        <f t="shared" si="92"/>
        <v>-0.42953099931367889</v>
      </c>
      <c r="AW111" s="16" t="str">
        <f t="shared" si="64"/>
        <v>Under</v>
      </c>
      <c r="AX111">
        <v>0.2</v>
      </c>
      <c r="AY111">
        <v>0.2</v>
      </c>
      <c r="AZ111" s="16">
        <f t="shared" si="65"/>
        <v>3</v>
      </c>
      <c r="BA111" s="16">
        <f t="shared" si="66"/>
        <v>1</v>
      </c>
      <c r="BB111" s="16">
        <f t="shared" si="67"/>
        <v>0</v>
      </c>
      <c r="BC111" s="16">
        <f t="shared" si="68"/>
        <v>0</v>
      </c>
      <c r="BD111" s="16">
        <f t="shared" si="69"/>
        <v>4</v>
      </c>
      <c r="BF111">
        <v>0.648852542141653</v>
      </c>
      <c r="BG111">
        <v>1.31132305150141</v>
      </c>
      <c r="BH111">
        <v>0.09</v>
      </c>
      <c r="BI111" t="s">
        <v>187</v>
      </c>
      <c r="BJ111">
        <v>0.5</v>
      </c>
      <c r="BK111">
        <v>220</v>
      </c>
      <c r="BL111" t="s">
        <v>187</v>
      </c>
      <c r="BM111" s="16">
        <f t="shared" si="70"/>
        <v>0.5</v>
      </c>
      <c r="BN111" s="16">
        <f t="shared" si="93"/>
        <v>0.81132305150141004</v>
      </c>
      <c r="BO111" s="16" t="str">
        <f t="shared" si="71"/>
        <v>Over</v>
      </c>
      <c r="BP111">
        <v>1.2</v>
      </c>
      <c r="BQ111">
        <v>0.5</v>
      </c>
      <c r="BR111" s="16">
        <f t="shared" si="72"/>
        <v>2</v>
      </c>
      <c r="BS111" s="16">
        <f t="shared" si="73"/>
        <v>5</v>
      </c>
      <c r="BT111" s="16">
        <f t="shared" si="74"/>
        <v>1</v>
      </c>
      <c r="BU111" s="16">
        <f t="shared" si="75"/>
        <v>0</v>
      </c>
      <c r="BV111" s="16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187</v>
      </c>
      <c r="CB111">
        <v>0.5</v>
      </c>
      <c r="CC111">
        <v>900</v>
      </c>
      <c r="CD111" t="s">
        <v>187</v>
      </c>
      <c r="CE111" s="16">
        <f t="shared" si="77"/>
        <v>0.5</v>
      </c>
      <c r="CF111" s="16">
        <f t="shared" si="94"/>
        <v>-0.4</v>
      </c>
      <c r="CG111" s="16" t="str">
        <f t="shared" si="78"/>
        <v>Under</v>
      </c>
      <c r="CH111">
        <v>0.1</v>
      </c>
      <c r="CI111">
        <v>0.1</v>
      </c>
      <c r="CJ111" s="16"/>
      <c r="CK111" s="16">
        <f t="shared" si="79"/>
        <v>1</v>
      </c>
      <c r="CL111" s="16">
        <f t="shared" si="80"/>
        <v>1</v>
      </c>
      <c r="CM111" s="16">
        <f t="shared" si="81"/>
        <v>1</v>
      </c>
      <c r="CN111" s="16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187</v>
      </c>
      <c r="CU111">
        <v>1.5</v>
      </c>
      <c r="CV111">
        <v>1.5</v>
      </c>
      <c r="CW111" s="16">
        <f t="shared" si="83"/>
        <v>1.5</v>
      </c>
      <c r="CX111" s="16">
        <f t="shared" si="95"/>
        <v>0.70000000000000018</v>
      </c>
      <c r="CY111" s="16" t="str">
        <f t="shared" si="84"/>
        <v>Over</v>
      </c>
      <c r="CZ111">
        <v>2.2000000000000002</v>
      </c>
      <c r="DA111">
        <v>0.5</v>
      </c>
      <c r="DB111" s="16">
        <f t="shared" si="85"/>
        <v>3</v>
      </c>
      <c r="DC111" s="16">
        <f t="shared" si="86"/>
        <v>2</v>
      </c>
      <c r="DD111" s="16">
        <f t="shared" si="87"/>
        <v>1</v>
      </c>
      <c r="DE111" s="16">
        <f t="shared" si="88"/>
        <v>0</v>
      </c>
      <c r="DF111" s="16">
        <f t="shared" si="89"/>
        <v>6</v>
      </c>
    </row>
    <row r="112" spans="1:111" x14ac:dyDescent="0.3">
      <c r="A112" t="s">
        <v>304</v>
      </c>
      <c r="B112" t="s">
        <v>58</v>
      </c>
      <c r="C112" t="s">
        <v>57</v>
      </c>
      <c r="D112" s="17">
        <v>0.30769700605366301</v>
      </c>
      <c r="E112" s="17">
        <v>0.443520782396088</v>
      </c>
      <c r="F112" s="17">
        <v>0.22339377999999999</v>
      </c>
      <c r="G112" s="17">
        <v>0.5</v>
      </c>
      <c r="H112" s="17" t="s">
        <v>187</v>
      </c>
      <c r="I112" s="17">
        <v>0.5</v>
      </c>
      <c r="J112" s="17">
        <v>0.5</v>
      </c>
      <c r="K112" s="18">
        <f t="shared" si="49"/>
        <v>0.5</v>
      </c>
      <c r="L112" s="16">
        <f t="shared" si="90"/>
        <v>-0.19230299394633699</v>
      </c>
      <c r="M112" s="18" t="str">
        <f t="shared" si="50"/>
        <v>Under</v>
      </c>
      <c r="N112" s="17">
        <v>0.4</v>
      </c>
      <c r="O112" s="17">
        <v>0.2</v>
      </c>
      <c r="P112" s="18">
        <f t="shared" si="51"/>
        <v>3</v>
      </c>
      <c r="Q112" s="18">
        <f t="shared" si="52"/>
        <v>3</v>
      </c>
      <c r="R112" s="18">
        <f t="shared" si="53"/>
        <v>1</v>
      </c>
      <c r="S112" s="18">
        <f t="shared" si="54"/>
        <v>1</v>
      </c>
      <c r="T112" s="18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6">
        <f t="shared" si="56"/>
        <v>0.5</v>
      </c>
      <c r="AD112" s="18">
        <f t="shared" si="91"/>
        <v>0.5</v>
      </c>
      <c r="AE112" s="16" t="str">
        <f t="shared" si="57"/>
        <v>Over</v>
      </c>
      <c r="AF112">
        <v>0.7</v>
      </c>
      <c r="AG112">
        <v>0.4</v>
      </c>
      <c r="AH112" s="16">
        <f t="shared" si="58"/>
        <v>2</v>
      </c>
      <c r="AI112" s="16">
        <f t="shared" si="59"/>
        <v>3</v>
      </c>
      <c r="AJ112" s="16">
        <f t="shared" si="60"/>
        <v>1</v>
      </c>
      <c r="AK112" s="16">
        <f t="shared" si="61"/>
        <v>0</v>
      </c>
      <c r="AL112" s="16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187</v>
      </c>
      <c r="AR112">
        <v>0.5</v>
      </c>
      <c r="AS112">
        <v>480</v>
      </c>
      <c r="AT112" t="s">
        <v>187</v>
      </c>
      <c r="AU112" s="16">
        <f t="shared" si="63"/>
        <v>0.5</v>
      </c>
      <c r="AV112" s="16">
        <f t="shared" si="92"/>
        <v>-0.5</v>
      </c>
      <c r="AW112" s="16" t="str">
        <f t="shared" si="64"/>
        <v>Under</v>
      </c>
      <c r="AX112">
        <v>0</v>
      </c>
      <c r="AY112">
        <v>0</v>
      </c>
      <c r="AZ112" s="16">
        <f t="shared" si="65"/>
        <v>3</v>
      </c>
      <c r="BA112" s="16">
        <f t="shared" si="66"/>
        <v>1</v>
      </c>
      <c r="BB112" s="16">
        <f t="shared" si="67"/>
        <v>0</v>
      </c>
      <c r="BC112" s="16">
        <f t="shared" si="68"/>
        <v>0</v>
      </c>
      <c r="BD112" s="16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187</v>
      </c>
      <c r="BJ112">
        <v>0.5</v>
      </c>
      <c r="BK112">
        <v>185</v>
      </c>
      <c r="BL112" t="s">
        <v>187</v>
      </c>
      <c r="BM112" s="16">
        <f t="shared" si="70"/>
        <v>0.5</v>
      </c>
      <c r="BN112" s="16">
        <f t="shared" si="93"/>
        <v>-0.5</v>
      </c>
      <c r="BO112" s="16" t="str">
        <f t="shared" si="71"/>
        <v>Under</v>
      </c>
      <c r="BP112">
        <v>0</v>
      </c>
      <c r="BQ112">
        <v>0</v>
      </c>
      <c r="BR112" s="16">
        <f t="shared" si="72"/>
        <v>2</v>
      </c>
      <c r="BS112" s="16">
        <f t="shared" si="73"/>
        <v>1</v>
      </c>
      <c r="BT112" s="16">
        <f t="shared" si="74"/>
        <v>1</v>
      </c>
      <c r="BU112" s="16">
        <f t="shared" si="75"/>
        <v>1</v>
      </c>
      <c r="BV112" s="16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187</v>
      </c>
      <c r="CB112">
        <v>0.5</v>
      </c>
      <c r="CC112">
        <v>900</v>
      </c>
      <c r="CD112" t="s">
        <v>187</v>
      </c>
      <c r="CE112" s="16">
        <f t="shared" si="77"/>
        <v>0.5</v>
      </c>
      <c r="CF112" s="16">
        <f t="shared" si="94"/>
        <v>-0.31152545868551679</v>
      </c>
      <c r="CG112" s="16" t="str">
        <f t="shared" si="78"/>
        <v>Under</v>
      </c>
      <c r="CH112">
        <v>0.2</v>
      </c>
      <c r="CI112">
        <v>0.2</v>
      </c>
      <c r="CJ112" s="16"/>
      <c r="CK112" s="16">
        <f t="shared" si="79"/>
        <v>1</v>
      </c>
      <c r="CL112" s="16">
        <f t="shared" si="80"/>
        <v>1</v>
      </c>
      <c r="CM112" s="16">
        <f t="shared" si="81"/>
        <v>1</v>
      </c>
      <c r="CN112" s="16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187</v>
      </c>
      <c r="CU112">
        <v>0.5</v>
      </c>
      <c r="CV112">
        <v>1.5</v>
      </c>
      <c r="CW112" s="16">
        <f t="shared" si="83"/>
        <v>0.5</v>
      </c>
      <c r="CX112" s="16">
        <f t="shared" si="95"/>
        <v>0.52347826086956006</v>
      </c>
      <c r="CY112" s="16" t="str">
        <f t="shared" si="84"/>
        <v>Over</v>
      </c>
      <c r="CZ112">
        <v>0.8</v>
      </c>
      <c r="DA112">
        <v>0.4</v>
      </c>
      <c r="DB112" s="16">
        <f t="shared" si="85"/>
        <v>2</v>
      </c>
      <c r="DC112" s="16">
        <f t="shared" si="86"/>
        <v>2</v>
      </c>
      <c r="DD112" s="16">
        <f t="shared" si="87"/>
        <v>1</v>
      </c>
      <c r="DE112" s="16">
        <f t="shared" si="88"/>
        <v>0</v>
      </c>
      <c r="DF112" s="16">
        <f t="shared" si="89"/>
        <v>5</v>
      </c>
    </row>
    <row r="113" spans="1:111" x14ac:dyDescent="0.3">
      <c r="A113" t="s">
        <v>305</v>
      </c>
      <c r="B113" t="s">
        <v>58</v>
      </c>
      <c r="C113" t="s">
        <v>57</v>
      </c>
      <c r="D113" s="17">
        <v>0.30665567348730272</v>
      </c>
      <c r="E113" s="17">
        <v>0.443520782396088</v>
      </c>
      <c r="F113" s="17">
        <v>0.13434884</v>
      </c>
      <c r="G113" s="17">
        <v>0.5</v>
      </c>
      <c r="H113" s="17" t="s">
        <v>187</v>
      </c>
      <c r="I113" s="17">
        <v>0.5</v>
      </c>
      <c r="J113" s="17" t="s">
        <v>187</v>
      </c>
      <c r="K113" s="18">
        <f t="shared" si="49"/>
        <v>0.5</v>
      </c>
      <c r="L113" s="16">
        <f t="shared" si="90"/>
        <v>-0.19334432651269728</v>
      </c>
      <c r="M113" s="18" t="str">
        <f t="shared" si="50"/>
        <v>Under</v>
      </c>
      <c r="N113" s="17">
        <v>0.4</v>
      </c>
      <c r="O113" s="17">
        <v>0.4</v>
      </c>
      <c r="P113" s="18">
        <f t="shared" si="51"/>
        <v>3</v>
      </c>
      <c r="Q113" s="18">
        <f t="shared" si="52"/>
        <v>3</v>
      </c>
      <c r="R113" s="18">
        <f t="shared" si="53"/>
        <v>1</v>
      </c>
      <c r="S113" s="18">
        <f t="shared" si="54"/>
        <v>1</v>
      </c>
      <c r="T113" s="18">
        <f t="shared" si="55"/>
        <v>8</v>
      </c>
      <c r="U113" s="16"/>
      <c r="V113">
        <v>0.57759443159744828</v>
      </c>
      <c r="W113">
        <v>1</v>
      </c>
      <c r="X113">
        <v>7.9229740000000008E-6</v>
      </c>
      <c r="Y113">
        <v>0.5</v>
      </c>
      <c r="Z113" t="s">
        <v>187</v>
      </c>
      <c r="AA113" t="s">
        <v>187</v>
      </c>
      <c r="AB113">
        <v>0.1</v>
      </c>
      <c r="AC113" s="16">
        <f t="shared" si="56"/>
        <v>0.5</v>
      </c>
      <c r="AD113" s="18">
        <f t="shared" si="91"/>
        <v>0.5</v>
      </c>
      <c r="AE113" s="16" t="str">
        <f t="shared" si="57"/>
        <v>Over</v>
      </c>
      <c r="AF113">
        <v>0.5</v>
      </c>
      <c r="AG113">
        <v>0.4</v>
      </c>
      <c r="AH113" s="16">
        <f t="shared" si="58"/>
        <v>2</v>
      </c>
      <c r="AI113" s="16">
        <f t="shared" si="59"/>
        <v>3</v>
      </c>
      <c r="AJ113" s="16">
        <f t="shared" si="60"/>
        <v>0</v>
      </c>
      <c r="AK113" s="16">
        <f t="shared" si="61"/>
        <v>0</v>
      </c>
      <c r="AL113" s="16">
        <f t="shared" si="62"/>
        <v>5</v>
      </c>
      <c r="AM113" s="16"/>
      <c r="AN113">
        <v>7.1919301070634198E-2</v>
      </c>
      <c r="AO113">
        <v>0.18795613163388999</v>
      </c>
      <c r="AP113">
        <v>-2.4067649552449298E-5</v>
      </c>
      <c r="AQ113" t="s">
        <v>187</v>
      </c>
      <c r="AR113">
        <v>0.5</v>
      </c>
      <c r="AS113" t="s">
        <v>187</v>
      </c>
      <c r="AT113" t="s">
        <v>187</v>
      </c>
      <c r="AU113" s="16">
        <f t="shared" si="63"/>
        <v>0.5</v>
      </c>
      <c r="AV113" s="16">
        <f t="shared" si="92"/>
        <v>-0.42808069892936579</v>
      </c>
      <c r="AW113" s="16" t="str">
        <f t="shared" si="64"/>
        <v>Under</v>
      </c>
      <c r="AX113">
        <v>0.2</v>
      </c>
      <c r="AY113">
        <v>0.2</v>
      </c>
      <c r="AZ113" s="16">
        <f t="shared" si="65"/>
        <v>3</v>
      </c>
      <c r="BA113" s="16">
        <f t="shared" si="66"/>
        <v>1</v>
      </c>
      <c r="BB113" s="16">
        <f t="shared" si="67"/>
        <v>0</v>
      </c>
      <c r="BC113" s="16">
        <f t="shared" si="68"/>
        <v>0</v>
      </c>
      <c r="BD113" s="16">
        <f t="shared" si="69"/>
        <v>4</v>
      </c>
      <c r="BE113" s="16"/>
      <c r="BF113">
        <v>0.30617536936246209</v>
      </c>
      <c r="BG113">
        <v>0.64861683343142995</v>
      </c>
      <c r="BH113">
        <v>2.7698710000000001E-2</v>
      </c>
      <c r="BI113" t="s">
        <v>187</v>
      </c>
      <c r="BJ113">
        <v>0.5</v>
      </c>
      <c r="BK113" t="s">
        <v>187</v>
      </c>
      <c r="BL113" t="s">
        <v>187</v>
      </c>
      <c r="BM113" s="16">
        <f t="shared" si="70"/>
        <v>0.5</v>
      </c>
      <c r="BN113" s="16">
        <f t="shared" si="93"/>
        <v>-0.19382463063753791</v>
      </c>
      <c r="BO113" s="16" t="str">
        <f t="shared" si="71"/>
        <v>Under</v>
      </c>
      <c r="BP113">
        <v>0.4</v>
      </c>
      <c r="BQ113">
        <v>0.3</v>
      </c>
      <c r="BR113" s="16">
        <f t="shared" si="72"/>
        <v>2</v>
      </c>
      <c r="BS113" s="16">
        <f t="shared" si="73"/>
        <v>1</v>
      </c>
      <c r="BT113" s="16">
        <f t="shared" si="74"/>
        <v>1</v>
      </c>
      <c r="BU113" s="16">
        <f t="shared" si="75"/>
        <v>1</v>
      </c>
      <c r="BV113" s="16">
        <f t="shared" si="76"/>
        <v>5</v>
      </c>
      <c r="BW113" s="16"/>
      <c r="BX113">
        <v>0.12748719071696321</v>
      </c>
      <c r="BY113">
        <v>0.66940502862832896</v>
      </c>
      <c r="BZ113">
        <v>0</v>
      </c>
      <c r="CA113" t="s">
        <v>187</v>
      </c>
      <c r="CB113">
        <v>0.5</v>
      </c>
      <c r="CC113" t="s">
        <v>187</v>
      </c>
      <c r="CD113" t="s">
        <v>187</v>
      </c>
      <c r="CE113" s="16">
        <f t="shared" si="77"/>
        <v>0.5</v>
      </c>
      <c r="CF113" s="16">
        <f t="shared" si="94"/>
        <v>-0.4</v>
      </c>
      <c r="CG113" s="16" t="str">
        <f t="shared" si="78"/>
        <v>Under</v>
      </c>
      <c r="CH113">
        <v>0.1</v>
      </c>
      <c r="CI113">
        <v>0.1</v>
      </c>
      <c r="CJ113" s="16"/>
      <c r="CK113" s="16">
        <f t="shared" si="79"/>
        <v>1</v>
      </c>
      <c r="CL113" s="16">
        <f t="shared" si="80"/>
        <v>1</v>
      </c>
      <c r="CM113" s="16">
        <f t="shared" si="81"/>
        <v>1</v>
      </c>
      <c r="CN113" s="16">
        <f t="shared" si="82"/>
        <v>3</v>
      </c>
      <c r="CO113" s="16"/>
      <c r="CP113">
        <v>0.91633647287318076</v>
      </c>
      <c r="CQ113">
        <v>1.2</v>
      </c>
      <c r="CR113">
        <v>3.6495822999999997E-2</v>
      </c>
      <c r="CS113">
        <v>0.5</v>
      </c>
      <c r="CT113" t="s">
        <v>187</v>
      </c>
      <c r="CU113">
        <v>0.5</v>
      </c>
      <c r="CV113" t="s">
        <v>187</v>
      </c>
      <c r="CW113" s="16">
        <f t="shared" si="83"/>
        <v>0.5</v>
      </c>
      <c r="CX113" s="16">
        <f t="shared" si="95"/>
        <v>0.7</v>
      </c>
      <c r="CY113" s="16" t="str">
        <f t="shared" si="84"/>
        <v>Over</v>
      </c>
      <c r="CZ113">
        <v>1.2</v>
      </c>
      <c r="DA113">
        <v>0.4</v>
      </c>
      <c r="DB113" s="16">
        <f t="shared" si="85"/>
        <v>2</v>
      </c>
      <c r="DC113" s="16">
        <f t="shared" si="86"/>
        <v>2</v>
      </c>
      <c r="DD113" s="16">
        <f t="shared" si="87"/>
        <v>1</v>
      </c>
      <c r="DE113" s="16">
        <f t="shared" si="88"/>
        <v>0</v>
      </c>
      <c r="DF113" s="16">
        <f t="shared" si="89"/>
        <v>5</v>
      </c>
      <c r="DG113" s="16"/>
    </row>
    <row r="114" spans="1:111" x14ac:dyDescent="0.3">
      <c r="A114" t="s">
        <v>306</v>
      </c>
      <c r="B114" t="s">
        <v>58</v>
      </c>
      <c r="C114" t="s">
        <v>57</v>
      </c>
      <c r="D114" s="17">
        <v>0.19397279539361631</v>
      </c>
      <c r="E114" s="17">
        <v>0.36614173228346403</v>
      </c>
      <c r="F114" s="17">
        <v>9.4489659265226705E-2</v>
      </c>
      <c r="G114" s="17">
        <v>0.5</v>
      </c>
      <c r="H114" s="17" t="s">
        <v>187</v>
      </c>
      <c r="I114" s="17" t="s">
        <v>187</v>
      </c>
      <c r="J114" s="17" t="s">
        <v>187</v>
      </c>
      <c r="K114" s="18">
        <f t="shared" si="49"/>
        <v>0.5</v>
      </c>
      <c r="L114" s="16">
        <f t="shared" si="90"/>
        <v>-0.5</v>
      </c>
      <c r="M114" s="18" t="str">
        <f t="shared" si="50"/>
        <v>Under</v>
      </c>
      <c r="N114" s="17">
        <v>0</v>
      </c>
      <c r="O114" s="17">
        <v>0</v>
      </c>
      <c r="P114" s="18">
        <f t="shared" si="51"/>
        <v>3</v>
      </c>
      <c r="Q114" s="18">
        <f t="shared" si="52"/>
        <v>4</v>
      </c>
      <c r="R114" s="18">
        <f t="shared" si="53"/>
        <v>1</v>
      </c>
      <c r="S114" s="18">
        <f t="shared" si="54"/>
        <v>1</v>
      </c>
      <c r="T114" s="18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6">
        <f t="shared" si="56"/>
        <v>0.5</v>
      </c>
      <c r="AD114" s="18">
        <f t="shared" si="91"/>
        <v>-0.51215616537595887</v>
      </c>
      <c r="AE114" s="16" t="str">
        <f t="shared" si="57"/>
        <v>Under</v>
      </c>
      <c r="AF114">
        <v>0</v>
      </c>
      <c r="AG114">
        <v>0</v>
      </c>
      <c r="AH114" s="16">
        <f t="shared" si="58"/>
        <v>3</v>
      </c>
      <c r="AI114" s="16">
        <f t="shared" si="59"/>
        <v>4</v>
      </c>
      <c r="AJ114" s="16">
        <f t="shared" si="60"/>
        <v>1</v>
      </c>
      <c r="AK114" s="16">
        <f t="shared" si="61"/>
        <v>1</v>
      </c>
      <c r="AL114" s="16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187</v>
      </c>
      <c r="AR114">
        <v>0.5</v>
      </c>
      <c r="AS114">
        <v>630</v>
      </c>
      <c r="AT114" t="s">
        <v>187</v>
      </c>
      <c r="AU114" s="16">
        <f t="shared" si="63"/>
        <v>0.5</v>
      </c>
      <c r="AV114" s="16">
        <f t="shared" si="92"/>
        <v>-0.51068436373088577</v>
      </c>
      <c r="AW114" s="16" t="str">
        <f t="shared" si="64"/>
        <v>Under</v>
      </c>
      <c r="AX114">
        <v>0</v>
      </c>
      <c r="AY114">
        <v>0</v>
      </c>
      <c r="AZ114" s="16">
        <f t="shared" si="65"/>
        <v>3</v>
      </c>
      <c r="BA114" s="16">
        <f t="shared" si="66"/>
        <v>1</v>
      </c>
      <c r="BB114" s="16">
        <f t="shared" si="67"/>
        <v>0</v>
      </c>
      <c r="BC114" s="16">
        <f t="shared" si="68"/>
        <v>0</v>
      </c>
      <c r="BD114" s="16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187</v>
      </c>
      <c r="BJ114">
        <v>0.5</v>
      </c>
      <c r="BK114">
        <v>220</v>
      </c>
      <c r="BL114" t="s">
        <v>187</v>
      </c>
      <c r="BM114" s="16">
        <f t="shared" si="70"/>
        <v>0.5</v>
      </c>
      <c r="BN114" s="16">
        <f t="shared" si="93"/>
        <v>-0.48450383704605138</v>
      </c>
      <c r="BO114" s="16" t="str">
        <f t="shared" si="71"/>
        <v>Under</v>
      </c>
      <c r="BP114">
        <v>0.1</v>
      </c>
      <c r="BQ114">
        <v>0.1</v>
      </c>
      <c r="BR114" s="16">
        <f t="shared" si="72"/>
        <v>3</v>
      </c>
      <c r="BS114" s="16">
        <f t="shared" si="73"/>
        <v>1</v>
      </c>
      <c r="BT114" s="16">
        <f t="shared" si="74"/>
        <v>1</v>
      </c>
      <c r="BU114" s="16">
        <f t="shared" si="75"/>
        <v>1</v>
      </c>
      <c r="BV114" s="16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187</v>
      </c>
      <c r="CB114">
        <v>0.5</v>
      </c>
      <c r="CC114" t="s">
        <v>187</v>
      </c>
      <c r="CD114" t="s">
        <v>187</v>
      </c>
      <c r="CE114" s="16">
        <f t="shared" si="77"/>
        <v>0.5</v>
      </c>
      <c r="CF114" s="16">
        <f t="shared" si="94"/>
        <v>-0.5</v>
      </c>
      <c r="CG114" s="16" t="str">
        <f t="shared" si="78"/>
        <v>Under</v>
      </c>
      <c r="CH114">
        <v>0</v>
      </c>
      <c r="CI114">
        <v>0</v>
      </c>
      <c r="CJ114" s="16"/>
      <c r="CK114" s="16">
        <f t="shared" si="79"/>
        <v>1</v>
      </c>
      <c r="CL114" s="16">
        <f t="shared" si="80"/>
        <v>1</v>
      </c>
      <c r="CM114" s="16">
        <f t="shared" si="81"/>
        <v>1</v>
      </c>
      <c r="CN114" s="16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187</v>
      </c>
      <c r="CU114" t="s">
        <v>187</v>
      </c>
      <c r="CV114" t="s">
        <v>187</v>
      </c>
      <c r="CW114" s="16">
        <f t="shared" si="83"/>
        <v>0.5</v>
      </c>
      <c r="CX114" s="16">
        <f t="shared" si="95"/>
        <v>-0.56354073286457063</v>
      </c>
      <c r="CY114" s="16" t="str">
        <f t="shared" si="84"/>
        <v>Under</v>
      </c>
      <c r="CZ114">
        <v>0</v>
      </c>
      <c r="DA114">
        <v>0</v>
      </c>
      <c r="DB114" s="16">
        <f t="shared" si="85"/>
        <v>3</v>
      </c>
      <c r="DC114" s="16">
        <f t="shared" si="86"/>
        <v>1</v>
      </c>
      <c r="DD114" s="16">
        <f t="shared" si="87"/>
        <v>1</v>
      </c>
      <c r="DE114" s="16">
        <f t="shared" si="88"/>
        <v>1</v>
      </c>
      <c r="DF114" s="16">
        <f t="shared" si="89"/>
        <v>6</v>
      </c>
    </row>
    <row r="115" spans="1:111" x14ac:dyDescent="0.3">
      <c r="A115" t="s">
        <v>307</v>
      </c>
      <c r="B115" t="s">
        <v>58</v>
      </c>
      <c r="C115" t="s">
        <v>57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187</v>
      </c>
      <c r="I115">
        <v>0.5</v>
      </c>
      <c r="J115">
        <v>0.5</v>
      </c>
      <c r="K115" s="16">
        <f t="shared" si="49"/>
        <v>0.5</v>
      </c>
      <c r="L115" s="16">
        <f t="shared" si="90"/>
        <v>-6.3430618064632516E-2</v>
      </c>
      <c r="M115" s="16" t="str">
        <f t="shared" si="50"/>
        <v>Under</v>
      </c>
      <c r="N115">
        <v>0.5</v>
      </c>
      <c r="O115">
        <v>0.5</v>
      </c>
      <c r="P115" s="16">
        <f t="shared" si="51"/>
        <v>2</v>
      </c>
      <c r="Q115" s="16">
        <f t="shared" si="52"/>
        <v>2</v>
      </c>
      <c r="R115" s="16">
        <f t="shared" si="53"/>
        <v>1</v>
      </c>
      <c r="S115" s="16">
        <f t="shared" si="54"/>
        <v>1</v>
      </c>
      <c r="T115" s="16">
        <f t="shared" si="55"/>
        <v>6</v>
      </c>
      <c r="V115" s="17">
        <v>0.87979074092920639</v>
      </c>
      <c r="W115" s="17">
        <v>1.0005578354814699</v>
      </c>
      <c r="X115" s="17">
        <v>0.66354179060984797</v>
      </c>
      <c r="Y115" s="17">
        <v>0.5</v>
      </c>
      <c r="Z115" s="17">
        <v>-120</v>
      </c>
      <c r="AA115" s="17">
        <v>550</v>
      </c>
      <c r="AB115" s="17">
        <v>0.1</v>
      </c>
      <c r="AC115" s="18">
        <f t="shared" si="56"/>
        <v>0.5</v>
      </c>
      <c r="AD115" s="18">
        <f t="shared" si="91"/>
        <v>0.50055783548146993</v>
      </c>
      <c r="AE115" s="18" t="str">
        <f t="shared" si="57"/>
        <v>Over</v>
      </c>
      <c r="AF115" s="17">
        <v>0.7</v>
      </c>
      <c r="AG115" s="17">
        <v>0.6</v>
      </c>
      <c r="AH115" s="18">
        <f t="shared" si="58"/>
        <v>3</v>
      </c>
      <c r="AI115" s="18">
        <f t="shared" si="59"/>
        <v>4</v>
      </c>
      <c r="AJ115" s="18">
        <f t="shared" si="60"/>
        <v>1</v>
      </c>
      <c r="AK115" s="18">
        <f t="shared" si="61"/>
        <v>1</v>
      </c>
      <c r="AL115" s="18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187</v>
      </c>
      <c r="AR115">
        <v>0.5</v>
      </c>
      <c r="AS115">
        <v>830</v>
      </c>
      <c r="AT115" t="s">
        <v>187</v>
      </c>
      <c r="AU115" s="16">
        <f t="shared" si="63"/>
        <v>0.5</v>
      </c>
      <c r="AV115" s="16">
        <f t="shared" si="92"/>
        <v>-0.42142051796282043</v>
      </c>
      <c r="AW115" s="16" t="str">
        <f t="shared" si="64"/>
        <v>Under</v>
      </c>
      <c r="AX115">
        <v>0.2</v>
      </c>
      <c r="AY115">
        <v>0.2</v>
      </c>
      <c r="AZ115" s="16">
        <f t="shared" si="65"/>
        <v>3</v>
      </c>
      <c r="BA115" s="16">
        <f t="shared" si="66"/>
        <v>1</v>
      </c>
      <c r="BB115" s="16">
        <f t="shared" si="67"/>
        <v>0</v>
      </c>
      <c r="BC115" s="16">
        <f t="shared" si="68"/>
        <v>0</v>
      </c>
      <c r="BD115" s="16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187</v>
      </c>
      <c r="BJ115">
        <v>0.5</v>
      </c>
      <c r="BK115">
        <v>250</v>
      </c>
      <c r="BL115" t="s">
        <v>187</v>
      </c>
      <c r="BM115" s="16">
        <f t="shared" si="70"/>
        <v>0.5</v>
      </c>
      <c r="BN115" s="16">
        <f t="shared" si="93"/>
        <v>0.69195008071848996</v>
      </c>
      <c r="BO115" s="16" t="str">
        <f t="shared" si="71"/>
        <v>Over</v>
      </c>
      <c r="BP115">
        <v>0.3</v>
      </c>
      <c r="BQ115">
        <v>0.3</v>
      </c>
      <c r="BR115" s="16">
        <f t="shared" si="72"/>
        <v>2</v>
      </c>
      <c r="BS115" s="16">
        <f t="shared" si="73"/>
        <v>5</v>
      </c>
      <c r="BT115" s="16">
        <f t="shared" si="74"/>
        <v>0</v>
      </c>
      <c r="BU115" s="16">
        <f t="shared" si="75"/>
        <v>0</v>
      </c>
      <c r="BV115" s="16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187</v>
      </c>
      <c r="CB115">
        <v>0.5</v>
      </c>
      <c r="CC115">
        <v>490</v>
      </c>
      <c r="CD115" t="s">
        <v>187</v>
      </c>
      <c r="CE115" s="16">
        <f t="shared" si="77"/>
        <v>0.5</v>
      </c>
      <c r="CF115" s="16">
        <f t="shared" si="94"/>
        <v>-0.35865410076957793</v>
      </c>
      <c r="CG115" s="16" t="str">
        <f t="shared" si="78"/>
        <v>Under</v>
      </c>
      <c r="CH115">
        <v>0.2</v>
      </c>
      <c r="CI115">
        <v>0.2</v>
      </c>
      <c r="CJ115" s="16"/>
      <c r="CK115" s="16">
        <f t="shared" si="79"/>
        <v>1</v>
      </c>
      <c r="CL115" s="16">
        <f t="shared" si="80"/>
        <v>1</v>
      </c>
      <c r="CM115" s="16">
        <f t="shared" si="81"/>
        <v>1</v>
      </c>
      <c r="CN115" s="16">
        <f t="shared" si="82"/>
        <v>3</v>
      </c>
      <c r="CP115" s="17">
        <v>1.8122164720508469</v>
      </c>
      <c r="CQ115" s="17">
        <v>2.0004407999999998</v>
      </c>
      <c r="CR115" s="17">
        <v>1.5006891474766799</v>
      </c>
      <c r="CS115" s="17">
        <v>0.5</v>
      </c>
      <c r="CT115" s="17" t="s">
        <v>187</v>
      </c>
      <c r="CU115" s="17">
        <v>0.5</v>
      </c>
      <c r="CV115" s="17">
        <v>1.5</v>
      </c>
      <c r="CW115" s="18">
        <f t="shared" si="83"/>
        <v>0.5</v>
      </c>
      <c r="CX115" s="16">
        <f t="shared" si="95"/>
        <v>1.5004407999999998</v>
      </c>
      <c r="CY115" s="18" t="str">
        <f t="shared" si="84"/>
        <v>Over</v>
      </c>
      <c r="CZ115" s="17">
        <v>1.6</v>
      </c>
      <c r="DA115" s="17">
        <v>0.6</v>
      </c>
      <c r="DB115" s="18">
        <f t="shared" si="85"/>
        <v>3</v>
      </c>
      <c r="DC115" s="18">
        <f t="shared" si="86"/>
        <v>4</v>
      </c>
      <c r="DD115" s="18">
        <f t="shared" si="87"/>
        <v>1</v>
      </c>
      <c r="DE115" s="18">
        <f t="shared" si="88"/>
        <v>1</v>
      </c>
      <c r="DF115" s="18">
        <f t="shared" si="89"/>
        <v>9</v>
      </c>
    </row>
    <row r="116" spans="1:111" x14ac:dyDescent="0.3">
      <c r="A116" t="s">
        <v>308</v>
      </c>
      <c r="B116" t="s">
        <v>51</v>
      </c>
      <c r="C116" t="s">
        <v>50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187</v>
      </c>
      <c r="I116">
        <v>0.5</v>
      </c>
      <c r="J116" t="s">
        <v>187</v>
      </c>
      <c r="K116" s="16">
        <f t="shared" si="49"/>
        <v>0.5</v>
      </c>
      <c r="L116" s="16">
        <f t="shared" si="90"/>
        <v>0.30000000000000004</v>
      </c>
      <c r="M116" s="16" t="str">
        <f t="shared" si="50"/>
        <v>Over</v>
      </c>
      <c r="N116">
        <v>0.8</v>
      </c>
      <c r="O116">
        <v>0.4</v>
      </c>
      <c r="P116" s="16">
        <f t="shared" si="51"/>
        <v>2</v>
      </c>
      <c r="Q116" s="16">
        <f t="shared" si="52"/>
        <v>4</v>
      </c>
      <c r="R116" s="16">
        <f t="shared" si="53"/>
        <v>1</v>
      </c>
      <c r="S116" s="16">
        <f t="shared" si="54"/>
        <v>0</v>
      </c>
      <c r="T116" s="16">
        <f t="shared" si="55"/>
        <v>7</v>
      </c>
      <c r="V116" s="17">
        <v>1.0078587624286821</v>
      </c>
      <c r="W116" s="17">
        <v>1.03769503857455</v>
      </c>
      <c r="X116" s="17">
        <v>0.99996795192668897</v>
      </c>
      <c r="Y116" s="17">
        <v>0.5</v>
      </c>
      <c r="Z116" s="17">
        <v>-210</v>
      </c>
      <c r="AA116" s="17">
        <v>270</v>
      </c>
      <c r="AB116" s="17">
        <v>0.3</v>
      </c>
      <c r="AC116" s="18">
        <f t="shared" si="56"/>
        <v>0.5</v>
      </c>
      <c r="AD116" s="18">
        <f t="shared" si="91"/>
        <v>0.53769503857455003</v>
      </c>
      <c r="AE116" s="18" t="str">
        <f t="shared" si="57"/>
        <v>Over</v>
      </c>
      <c r="AF116" s="17">
        <v>1</v>
      </c>
      <c r="AG116" s="17">
        <v>0.6</v>
      </c>
      <c r="AH116" s="18">
        <f t="shared" si="58"/>
        <v>3</v>
      </c>
      <c r="AI116" s="18">
        <f t="shared" si="59"/>
        <v>4</v>
      </c>
      <c r="AJ116" s="18">
        <f t="shared" si="60"/>
        <v>1</v>
      </c>
      <c r="AK116" s="18">
        <f t="shared" si="61"/>
        <v>1</v>
      </c>
      <c r="AL116" s="18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187</v>
      </c>
      <c r="AR116">
        <v>0.5</v>
      </c>
      <c r="AS116">
        <v>520</v>
      </c>
      <c r="AT116" t="s">
        <v>187</v>
      </c>
      <c r="AU116" s="16">
        <f t="shared" si="63"/>
        <v>0.5</v>
      </c>
      <c r="AV116" s="16">
        <f t="shared" si="92"/>
        <v>-0.45547170609442189</v>
      </c>
      <c r="AW116" s="16" t="str">
        <f t="shared" si="64"/>
        <v>Under</v>
      </c>
      <c r="AX116">
        <v>0.1</v>
      </c>
      <c r="AY116">
        <v>0.1</v>
      </c>
      <c r="AZ116" s="16">
        <f t="shared" si="65"/>
        <v>3</v>
      </c>
      <c r="BA116" s="16">
        <f t="shared" si="66"/>
        <v>1</v>
      </c>
      <c r="BB116" s="16">
        <f t="shared" si="67"/>
        <v>0</v>
      </c>
      <c r="BC116" s="16">
        <f t="shared" si="68"/>
        <v>0</v>
      </c>
      <c r="BD116" s="16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187</v>
      </c>
      <c r="BJ116">
        <v>0.5</v>
      </c>
      <c r="BK116">
        <v>200</v>
      </c>
      <c r="BL116" t="s">
        <v>187</v>
      </c>
      <c r="BM116" s="16">
        <f t="shared" si="70"/>
        <v>0.5</v>
      </c>
      <c r="BN116" s="16">
        <f t="shared" si="93"/>
        <v>0.362083873757025</v>
      </c>
      <c r="BO116" s="16" t="str">
        <f t="shared" si="71"/>
        <v>Over</v>
      </c>
      <c r="BP116">
        <v>0.6</v>
      </c>
      <c r="BQ116">
        <v>0.3</v>
      </c>
      <c r="BR116" s="16">
        <f t="shared" si="72"/>
        <v>1</v>
      </c>
      <c r="BS116" s="16">
        <f t="shared" si="73"/>
        <v>4</v>
      </c>
      <c r="BT116" s="16">
        <f t="shared" si="74"/>
        <v>1</v>
      </c>
      <c r="BU116" s="16">
        <f t="shared" si="75"/>
        <v>0</v>
      </c>
      <c r="BV116" s="16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187</v>
      </c>
      <c r="CB116">
        <v>0.5</v>
      </c>
      <c r="CC116" t="s">
        <v>187</v>
      </c>
      <c r="CD116" t="s">
        <v>187</v>
      </c>
      <c r="CE116" s="16">
        <f t="shared" si="77"/>
        <v>0.5</v>
      </c>
      <c r="CF116" s="16">
        <f t="shared" si="94"/>
        <v>-0.5</v>
      </c>
      <c r="CG116" s="16" t="str">
        <f t="shared" si="78"/>
        <v>Under</v>
      </c>
      <c r="CH116">
        <v>0</v>
      </c>
      <c r="CI116">
        <v>0</v>
      </c>
      <c r="CJ116" s="16"/>
      <c r="CK116" s="16">
        <f t="shared" si="79"/>
        <v>1</v>
      </c>
      <c r="CL116" s="16">
        <f t="shared" si="80"/>
        <v>1</v>
      </c>
      <c r="CM116" s="16">
        <f t="shared" si="81"/>
        <v>1</v>
      </c>
      <c r="CN116" s="16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187</v>
      </c>
      <c r="CU116">
        <v>1.5</v>
      </c>
      <c r="CV116" t="s">
        <v>187</v>
      </c>
      <c r="CW116" s="16">
        <f t="shared" si="83"/>
        <v>1.5</v>
      </c>
      <c r="CX116" s="16">
        <f t="shared" si="95"/>
        <v>0.5</v>
      </c>
      <c r="CY116" s="16" t="str">
        <f t="shared" si="84"/>
        <v>Over</v>
      </c>
      <c r="CZ116">
        <v>1.5</v>
      </c>
      <c r="DA116">
        <v>0.3</v>
      </c>
      <c r="DB116" s="16">
        <f t="shared" si="85"/>
        <v>2</v>
      </c>
      <c r="DC116" s="16">
        <f t="shared" si="86"/>
        <v>1</v>
      </c>
      <c r="DD116" s="16">
        <f t="shared" si="87"/>
        <v>0</v>
      </c>
      <c r="DE116" s="16">
        <f t="shared" si="88"/>
        <v>0</v>
      </c>
      <c r="DF116" s="16">
        <f t="shared" si="89"/>
        <v>3</v>
      </c>
    </row>
    <row r="117" spans="1:111" x14ac:dyDescent="0.3">
      <c r="A117" t="s">
        <v>309</v>
      </c>
      <c r="B117" t="s">
        <v>51</v>
      </c>
      <c r="C117" t="s">
        <v>50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187</v>
      </c>
      <c r="I117">
        <v>0.5</v>
      </c>
      <c r="J117" t="s">
        <v>187</v>
      </c>
      <c r="K117" s="16">
        <f t="shared" si="49"/>
        <v>0.5</v>
      </c>
      <c r="L117" s="16">
        <f t="shared" si="90"/>
        <v>-0.3</v>
      </c>
      <c r="M117" s="16" t="str">
        <f t="shared" si="50"/>
        <v>Under</v>
      </c>
      <c r="N117">
        <v>0.2</v>
      </c>
      <c r="O117">
        <v>0.3</v>
      </c>
      <c r="P117" s="16">
        <f t="shared" si="51"/>
        <v>2</v>
      </c>
      <c r="Q117" s="16">
        <f t="shared" si="52"/>
        <v>4</v>
      </c>
      <c r="R117" s="16">
        <f t="shared" si="53"/>
        <v>1</v>
      </c>
      <c r="S117" s="16">
        <f t="shared" si="54"/>
        <v>1</v>
      </c>
      <c r="T117" s="16">
        <f t="shared" si="55"/>
        <v>8</v>
      </c>
      <c r="V117" s="17">
        <v>1.0077997349621099</v>
      </c>
      <c r="W117" s="17">
        <v>1.02224723709305</v>
      </c>
      <c r="X117" s="17">
        <v>0.99996795192668897</v>
      </c>
      <c r="Y117" s="17">
        <v>0.5</v>
      </c>
      <c r="Z117" s="17">
        <v>-260</v>
      </c>
      <c r="AA117" s="17">
        <v>220</v>
      </c>
      <c r="AB117" s="17">
        <v>0.4</v>
      </c>
      <c r="AC117" s="18">
        <f t="shared" si="56"/>
        <v>0.5</v>
      </c>
      <c r="AD117" s="18">
        <f t="shared" si="91"/>
        <v>0.52224723709304999</v>
      </c>
      <c r="AE117" s="18" t="str">
        <f t="shared" si="57"/>
        <v>Over</v>
      </c>
      <c r="AF117" s="17">
        <v>1</v>
      </c>
      <c r="AG117" s="17">
        <v>0.8</v>
      </c>
      <c r="AH117" s="18">
        <f t="shared" si="58"/>
        <v>3</v>
      </c>
      <c r="AI117" s="18">
        <f t="shared" si="59"/>
        <v>4</v>
      </c>
      <c r="AJ117" s="18">
        <f t="shared" si="60"/>
        <v>1</v>
      </c>
      <c r="AK117" s="18">
        <f t="shared" si="61"/>
        <v>1</v>
      </c>
      <c r="AL117" s="18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187</v>
      </c>
      <c r="AR117">
        <v>0.5</v>
      </c>
      <c r="AS117">
        <v>600</v>
      </c>
      <c r="AT117" t="s">
        <v>187</v>
      </c>
      <c r="AU117" s="16">
        <f t="shared" si="63"/>
        <v>0.5</v>
      </c>
      <c r="AV117" s="16">
        <f t="shared" si="92"/>
        <v>-0.45258296721692781</v>
      </c>
      <c r="AW117" s="16" t="str">
        <f t="shared" si="64"/>
        <v>Under</v>
      </c>
      <c r="AX117">
        <v>0.1</v>
      </c>
      <c r="AY117">
        <v>0.2</v>
      </c>
      <c r="AZ117" s="16">
        <f t="shared" si="65"/>
        <v>3</v>
      </c>
      <c r="BA117" s="16">
        <f t="shared" si="66"/>
        <v>1</v>
      </c>
      <c r="BB117" s="16">
        <f t="shared" si="67"/>
        <v>0</v>
      </c>
      <c r="BC117" s="16">
        <f t="shared" si="68"/>
        <v>0</v>
      </c>
      <c r="BD117" s="16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187</v>
      </c>
      <c r="BJ117">
        <v>0.5</v>
      </c>
      <c r="BK117">
        <v>185</v>
      </c>
      <c r="BL117" t="s">
        <v>187</v>
      </c>
      <c r="BM117" s="16">
        <f t="shared" si="70"/>
        <v>0.5</v>
      </c>
      <c r="BN117" s="16">
        <f t="shared" si="93"/>
        <v>0.65347203610513005</v>
      </c>
      <c r="BO117" s="16" t="str">
        <f t="shared" si="71"/>
        <v>Over</v>
      </c>
      <c r="BP117">
        <v>0.7</v>
      </c>
      <c r="BQ117">
        <v>0.5</v>
      </c>
      <c r="BR117" s="16">
        <f t="shared" si="72"/>
        <v>2</v>
      </c>
      <c r="BS117" s="16">
        <f t="shared" si="73"/>
        <v>5</v>
      </c>
      <c r="BT117" s="16">
        <f t="shared" si="74"/>
        <v>1</v>
      </c>
      <c r="BU117" s="16">
        <f t="shared" si="75"/>
        <v>0</v>
      </c>
      <c r="BV117" s="16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187</v>
      </c>
      <c r="CB117">
        <v>0.5</v>
      </c>
      <c r="CC117">
        <v>880</v>
      </c>
      <c r="CD117" t="s">
        <v>187</v>
      </c>
      <c r="CE117" s="16">
        <f t="shared" si="77"/>
        <v>0.5</v>
      </c>
      <c r="CF117" s="16">
        <f t="shared" si="94"/>
        <v>-0.4</v>
      </c>
      <c r="CG117" s="16" t="str">
        <f t="shared" si="78"/>
        <v>Under</v>
      </c>
      <c r="CH117">
        <v>0.1</v>
      </c>
      <c r="CI117">
        <v>0.1</v>
      </c>
      <c r="CJ117" s="16"/>
      <c r="CK117" s="16">
        <f t="shared" si="79"/>
        <v>1</v>
      </c>
      <c r="CL117" s="16">
        <f t="shared" si="80"/>
        <v>1</v>
      </c>
      <c r="CM117" s="16">
        <f t="shared" si="81"/>
        <v>1</v>
      </c>
      <c r="CN117" s="16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187</v>
      </c>
      <c r="CU117">
        <v>1.5</v>
      </c>
      <c r="CV117" t="s">
        <v>187</v>
      </c>
      <c r="CW117" s="16">
        <f t="shared" si="83"/>
        <v>1.5</v>
      </c>
      <c r="CX117" s="16">
        <f t="shared" si="95"/>
        <v>-0.32023821203515501</v>
      </c>
      <c r="CY117" s="16" t="str">
        <f t="shared" si="84"/>
        <v>Under</v>
      </c>
      <c r="CZ117">
        <v>1.3</v>
      </c>
      <c r="DA117">
        <v>0.4</v>
      </c>
      <c r="DB117" s="16">
        <f t="shared" si="85"/>
        <v>3</v>
      </c>
      <c r="DC117" s="16">
        <f t="shared" si="86"/>
        <v>1</v>
      </c>
      <c r="DD117" s="16">
        <f t="shared" si="87"/>
        <v>1</v>
      </c>
      <c r="DE117" s="16">
        <f t="shared" si="88"/>
        <v>1</v>
      </c>
      <c r="DF117" s="16">
        <f t="shared" si="89"/>
        <v>6</v>
      </c>
    </row>
    <row r="118" spans="1:111" x14ac:dyDescent="0.3">
      <c r="A118" t="s">
        <v>310</v>
      </c>
      <c r="B118" t="s">
        <v>51</v>
      </c>
      <c r="C118" t="s">
        <v>50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187</v>
      </c>
      <c r="I118">
        <v>0.5</v>
      </c>
      <c r="J118" t="s">
        <v>187</v>
      </c>
      <c r="K118" s="16">
        <f t="shared" si="49"/>
        <v>0.5</v>
      </c>
      <c r="L118" s="16">
        <f t="shared" si="90"/>
        <v>0.30000000000000004</v>
      </c>
      <c r="M118" s="16" t="str">
        <f t="shared" si="50"/>
        <v>Over</v>
      </c>
      <c r="N118">
        <v>0.8</v>
      </c>
      <c r="O118">
        <v>0.6</v>
      </c>
      <c r="P118" s="16">
        <f t="shared" si="51"/>
        <v>2</v>
      </c>
      <c r="Q118" s="16">
        <f t="shared" si="52"/>
        <v>4</v>
      </c>
      <c r="R118" s="16">
        <f t="shared" si="53"/>
        <v>1</v>
      </c>
      <c r="S118" s="16">
        <f t="shared" si="54"/>
        <v>1</v>
      </c>
      <c r="T118" s="16">
        <f t="shared" si="55"/>
        <v>8</v>
      </c>
      <c r="V118" s="17">
        <v>1.047465415713748</v>
      </c>
      <c r="W118" s="17">
        <v>1.14996466510516</v>
      </c>
      <c r="X118" s="17">
        <v>0.99996795192668897</v>
      </c>
      <c r="Y118" s="17">
        <v>0.5</v>
      </c>
      <c r="Z118" s="17" t="s">
        <v>187</v>
      </c>
      <c r="AA118" s="17" t="s">
        <v>187</v>
      </c>
      <c r="AB118" s="17">
        <v>0.3</v>
      </c>
      <c r="AC118" s="18">
        <f t="shared" si="56"/>
        <v>0.5</v>
      </c>
      <c r="AD118" s="18">
        <f t="shared" si="91"/>
        <v>0.64996466510516004</v>
      </c>
      <c r="AE118" s="18" t="str">
        <f t="shared" si="57"/>
        <v>Over</v>
      </c>
      <c r="AF118" s="17">
        <v>1.1000000000000001</v>
      </c>
      <c r="AG118" s="17">
        <v>0.7</v>
      </c>
      <c r="AH118" s="18">
        <f t="shared" si="58"/>
        <v>3</v>
      </c>
      <c r="AI118" s="18">
        <f t="shared" si="59"/>
        <v>4</v>
      </c>
      <c r="AJ118" s="18">
        <f t="shared" si="60"/>
        <v>1</v>
      </c>
      <c r="AK118" s="18">
        <f t="shared" si="61"/>
        <v>1</v>
      </c>
      <c r="AL118" s="18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187</v>
      </c>
      <c r="AR118">
        <v>0.5</v>
      </c>
      <c r="AS118" t="s">
        <v>187</v>
      </c>
      <c r="AT118" t="s">
        <v>187</v>
      </c>
      <c r="AU118" s="16">
        <f t="shared" si="63"/>
        <v>0.5</v>
      </c>
      <c r="AV118" s="16">
        <f t="shared" si="92"/>
        <v>-0.5</v>
      </c>
      <c r="AW118" s="16" t="str">
        <f t="shared" si="64"/>
        <v>Under</v>
      </c>
      <c r="AX118">
        <v>0</v>
      </c>
      <c r="AY118">
        <v>0</v>
      </c>
      <c r="AZ118" s="16">
        <f t="shared" si="65"/>
        <v>3</v>
      </c>
      <c r="BA118" s="16">
        <f t="shared" si="66"/>
        <v>1</v>
      </c>
      <c r="BB118" s="16">
        <f t="shared" si="67"/>
        <v>0</v>
      </c>
      <c r="BC118" s="16">
        <f t="shared" si="68"/>
        <v>0</v>
      </c>
      <c r="BD118" s="16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187</v>
      </c>
      <c r="BJ118">
        <v>0.5</v>
      </c>
      <c r="BK118" t="s">
        <v>187</v>
      </c>
      <c r="BL118" t="s">
        <v>187</v>
      </c>
      <c r="BM118" s="16">
        <f t="shared" si="70"/>
        <v>0.5</v>
      </c>
      <c r="BN118" s="16">
        <f t="shared" si="93"/>
        <v>0.30392156862745101</v>
      </c>
      <c r="BO118" s="16" t="str">
        <f t="shared" si="71"/>
        <v>Over</v>
      </c>
      <c r="BP118">
        <v>0.2</v>
      </c>
      <c r="BQ118">
        <v>0.1</v>
      </c>
      <c r="BR118" s="16">
        <f t="shared" si="72"/>
        <v>1</v>
      </c>
      <c r="BS118" s="16">
        <f t="shared" si="73"/>
        <v>4</v>
      </c>
      <c r="BT118" s="16">
        <f t="shared" si="74"/>
        <v>0</v>
      </c>
      <c r="BU118" s="16">
        <f t="shared" si="75"/>
        <v>0</v>
      </c>
      <c r="BV118" s="16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187</v>
      </c>
      <c r="CB118">
        <v>0.5</v>
      </c>
      <c r="CC118" t="s">
        <v>187</v>
      </c>
      <c r="CD118" t="s">
        <v>187</v>
      </c>
      <c r="CE118" s="16">
        <f t="shared" si="77"/>
        <v>0.5</v>
      </c>
      <c r="CF118" s="16">
        <f t="shared" si="94"/>
        <v>-0.5</v>
      </c>
      <c r="CG118" s="16" t="str">
        <f t="shared" si="78"/>
        <v>Under</v>
      </c>
      <c r="CH118">
        <v>0</v>
      </c>
      <c r="CI118">
        <v>0</v>
      </c>
      <c r="CJ118" s="16"/>
      <c r="CK118" s="16">
        <f t="shared" si="79"/>
        <v>1</v>
      </c>
      <c r="CL118" s="16">
        <f t="shared" si="80"/>
        <v>1</v>
      </c>
      <c r="CM118" s="16">
        <f t="shared" si="81"/>
        <v>1</v>
      </c>
      <c r="CN118" s="16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187</v>
      </c>
      <c r="CU118">
        <v>1.5</v>
      </c>
      <c r="CV118" t="s">
        <v>187</v>
      </c>
      <c r="CW118" s="16">
        <f t="shared" si="83"/>
        <v>1.5</v>
      </c>
      <c r="CX118" s="16">
        <f t="shared" si="95"/>
        <v>0.5</v>
      </c>
      <c r="CY118" s="16" t="str">
        <f t="shared" si="84"/>
        <v>Over</v>
      </c>
      <c r="CZ118">
        <v>1.5</v>
      </c>
      <c r="DA118">
        <v>0.3</v>
      </c>
      <c r="DB118" s="16">
        <f t="shared" si="85"/>
        <v>2</v>
      </c>
      <c r="DC118" s="16">
        <f t="shared" si="86"/>
        <v>1</v>
      </c>
      <c r="DD118" s="16">
        <f t="shared" si="87"/>
        <v>0</v>
      </c>
      <c r="DE118" s="16">
        <f t="shared" si="88"/>
        <v>0</v>
      </c>
      <c r="DF118" s="16">
        <f t="shared" si="89"/>
        <v>3</v>
      </c>
    </row>
    <row r="119" spans="1:111" x14ac:dyDescent="0.3">
      <c r="A119" t="s">
        <v>311</v>
      </c>
      <c r="B119" t="s">
        <v>51</v>
      </c>
      <c r="C119" t="s">
        <v>50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187</v>
      </c>
      <c r="I119">
        <v>0.5</v>
      </c>
      <c r="J119" t="s">
        <v>187</v>
      </c>
      <c r="K119" s="16">
        <f t="shared" si="49"/>
        <v>0.5</v>
      </c>
      <c r="L119" s="16">
        <f t="shared" si="90"/>
        <v>-0.24976798137493328</v>
      </c>
      <c r="M119" s="16" t="str">
        <f t="shared" si="50"/>
        <v>Under</v>
      </c>
      <c r="N119">
        <v>0.6</v>
      </c>
      <c r="O119">
        <v>0.3</v>
      </c>
      <c r="P119" s="16">
        <f t="shared" si="51"/>
        <v>3</v>
      </c>
      <c r="Q119" s="16">
        <f t="shared" si="52"/>
        <v>3</v>
      </c>
      <c r="R119" s="16">
        <f t="shared" si="53"/>
        <v>0</v>
      </c>
      <c r="S119" s="16">
        <f t="shared" si="54"/>
        <v>1</v>
      </c>
      <c r="T119" s="16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6">
        <f t="shared" si="56"/>
        <v>0.5</v>
      </c>
      <c r="AD119" s="18">
        <f t="shared" si="91"/>
        <v>0.50023511262861997</v>
      </c>
      <c r="AE119" s="16" t="str">
        <f t="shared" si="57"/>
        <v>Over</v>
      </c>
      <c r="AF119">
        <v>0.7</v>
      </c>
      <c r="AG119">
        <v>0.4</v>
      </c>
      <c r="AH119" s="16">
        <f t="shared" si="58"/>
        <v>3</v>
      </c>
      <c r="AI119" s="16">
        <f t="shared" si="59"/>
        <v>4</v>
      </c>
      <c r="AJ119" s="16">
        <f t="shared" si="60"/>
        <v>1</v>
      </c>
      <c r="AK119" s="16">
        <f t="shared" si="61"/>
        <v>0</v>
      </c>
      <c r="AL119" s="16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187</v>
      </c>
      <c r="AR119">
        <v>0.5</v>
      </c>
      <c r="AS119">
        <v>630</v>
      </c>
      <c r="AT119" t="s">
        <v>187</v>
      </c>
      <c r="AU119" s="16">
        <f t="shared" si="63"/>
        <v>0.5</v>
      </c>
      <c r="AV119" s="16">
        <f t="shared" si="92"/>
        <v>-0.5</v>
      </c>
      <c r="AW119" s="16" t="str">
        <f t="shared" si="64"/>
        <v>Under</v>
      </c>
      <c r="AX119">
        <v>0</v>
      </c>
      <c r="AY119">
        <v>0</v>
      </c>
      <c r="AZ119" s="16">
        <f t="shared" si="65"/>
        <v>3</v>
      </c>
      <c r="BA119" s="16">
        <f t="shared" si="66"/>
        <v>1</v>
      </c>
      <c r="BB119" s="16">
        <f t="shared" si="67"/>
        <v>0</v>
      </c>
      <c r="BC119" s="16">
        <f t="shared" si="68"/>
        <v>0</v>
      </c>
      <c r="BD119" s="16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187</v>
      </c>
      <c r="BJ119">
        <v>0.5</v>
      </c>
      <c r="BK119">
        <v>170</v>
      </c>
      <c r="BL119" t="s">
        <v>187</v>
      </c>
      <c r="BM119" s="16">
        <f t="shared" si="70"/>
        <v>0.5</v>
      </c>
      <c r="BN119" s="16">
        <f t="shared" si="93"/>
        <v>0.53343964576777991</v>
      </c>
      <c r="BO119" s="16" t="str">
        <f t="shared" si="71"/>
        <v>Over</v>
      </c>
      <c r="BP119">
        <v>0.5</v>
      </c>
      <c r="BQ119">
        <v>0.4</v>
      </c>
      <c r="BR119" s="16">
        <f t="shared" si="72"/>
        <v>1</v>
      </c>
      <c r="BS119" s="16">
        <f t="shared" si="73"/>
        <v>5</v>
      </c>
      <c r="BT119" s="16">
        <f t="shared" si="74"/>
        <v>0</v>
      </c>
      <c r="BU119" s="16">
        <f t="shared" si="75"/>
        <v>0</v>
      </c>
      <c r="BV119" s="16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187</v>
      </c>
      <c r="CB119">
        <v>0.5</v>
      </c>
      <c r="CC119">
        <v>680</v>
      </c>
      <c r="CD119" t="s">
        <v>187</v>
      </c>
      <c r="CE119" s="16">
        <f t="shared" si="77"/>
        <v>0.5</v>
      </c>
      <c r="CF119" s="16">
        <f t="shared" si="94"/>
        <v>-0.4</v>
      </c>
      <c r="CG119" s="16" t="str">
        <f t="shared" si="78"/>
        <v>Under</v>
      </c>
      <c r="CH119">
        <v>0.1</v>
      </c>
      <c r="CI119">
        <v>0.1</v>
      </c>
      <c r="CJ119" s="16"/>
      <c r="CK119" s="16">
        <f t="shared" si="79"/>
        <v>1</v>
      </c>
      <c r="CL119" s="16">
        <f t="shared" si="80"/>
        <v>1</v>
      </c>
      <c r="CM119" s="16">
        <f t="shared" si="81"/>
        <v>1</v>
      </c>
      <c r="CN119" s="16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187</v>
      </c>
      <c r="CU119">
        <v>1.5</v>
      </c>
      <c r="CV119" t="s">
        <v>187</v>
      </c>
      <c r="CW119" s="16">
        <f t="shared" si="83"/>
        <v>1.5</v>
      </c>
      <c r="CX119" s="16">
        <f t="shared" si="95"/>
        <v>-0.7</v>
      </c>
      <c r="CY119" s="16" t="str">
        <f t="shared" si="84"/>
        <v>Under</v>
      </c>
      <c r="CZ119">
        <v>0.8</v>
      </c>
      <c r="DA119">
        <v>0.3</v>
      </c>
      <c r="DB119" s="16">
        <f t="shared" si="85"/>
        <v>3</v>
      </c>
      <c r="DC119" s="16">
        <f t="shared" si="86"/>
        <v>1</v>
      </c>
      <c r="DD119" s="16">
        <f t="shared" si="87"/>
        <v>1</v>
      </c>
      <c r="DE119" s="16">
        <f t="shared" si="88"/>
        <v>1</v>
      </c>
      <c r="DF119" s="16">
        <f t="shared" si="89"/>
        <v>6</v>
      </c>
    </row>
    <row r="120" spans="1:111" x14ac:dyDescent="0.3">
      <c r="A120" t="s">
        <v>312</v>
      </c>
      <c r="B120" t="s">
        <v>51</v>
      </c>
      <c r="C120" t="s">
        <v>50</v>
      </c>
      <c r="D120" s="17">
        <v>0.28116242320514673</v>
      </c>
      <c r="E120" s="17">
        <v>0.40338496980031902</v>
      </c>
      <c r="F120" s="17">
        <v>0.06</v>
      </c>
      <c r="G120" s="17">
        <v>0.5</v>
      </c>
      <c r="H120" s="17" t="s">
        <v>187</v>
      </c>
      <c r="I120" s="17">
        <v>0.5</v>
      </c>
      <c r="J120" s="17" t="s">
        <v>187</v>
      </c>
      <c r="K120" s="18">
        <f t="shared" si="49"/>
        <v>0.5</v>
      </c>
      <c r="L120" s="16">
        <f t="shared" si="90"/>
        <v>-0.5</v>
      </c>
      <c r="M120" s="18" t="str">
        <f t="shared" si="50"/>
        <v>Under</v>
      </c>
      <c r="N120" s="17">
        <v>0</v>
      </c>
      <c r="O120" s="17">
        <v>0</v>
      </c>
      <c r="P120" s="18">
        <f t="shared" si="51"/>
        <v>3</v>
      </c>
      <c r="Q120" s="18">
        <f t="shared" si="52"/>
        <v>4</v>
      </c>
      <c r="R120" s="18">
        <f t="shared" si="53"/>
        <v>1</v>
      </c>
      <c r="S120" s="18">
        <f t="shared" si="54"/>
        <v>1</v>
      </c>
      <c r="T120" s="18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6">
        <f t="shared" si="56"/>
        <v>0.5</v>
      </c>
      <c r="AD120" s="18">
        <f t="shared" si="91"/>
        <v>0.5</v>
      </c>
      <c r="AE120" s="16" t="str">
        <f t="shared" si="57"/>
        <v>Over</v>
      </c>
      <c r="AF120">
        <v>0.5</v>
      </c>
      <c r="AG120">
        <v>0.5</v>
      </c>
      <c r="AH120" s="16">
        <f t="shared" si="58"/>
        <v>2</v>
      </c>
      <c r="AI120" s="16">
        <f t="shared" si="59"/>
        <v>3</v>
      </c>
      <c r="AJ120" s="16">
        <f t="shared" si="60"/>
        <v>0</v>
      </c>
      <c r="AK120" s="16">
        <f t="shared" si="61"/>
        <v>0</v>
      </c>
      <c r="AL120" s="16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187</v>
      </c>
      <c r="AR120">
        <v>0.5</v>
      </c>
      <c r="AS120">
        <v>900</v>
      </c>
      <c r="AT120" t="s">
        <v>187</v>
      </c>
      <c r="AU120" s="16">
        <f t="shared" si="63"/>
        <v>0.5</v>
      </c>
      <c r="AV120" s="16">
        <f t="shared" si="92"/>
        <v>-0.5</v>
      </c>
      <c r="AW120" s="16" t="str">
        <f t="shared" si="64"/>
        <v>Under</v>
      </c>
      <c r="AX120">
        <v>0</v>
      </c>
      <c r="AY120">
        <v>0</v>
      </c>
      <c r="AZ120" s="16">
        <f t="shared" si="65"/>
        <v>3</v>
      </c>
      <c r="BA120" s="16">
        <f t="shared" si="66"/>
        <v>1</v>
      </c>
      <c r="BB120" s="16">
        <f t="shared" si="67"/>
        <v>0</v>
      </c>
      <c r="BC120" s="16">
        <f t="shared" si="68"/>
        <v>0</v>
      </c>
      <c r="BD120" s="16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187</v>
      </c>
      <c r="BJ120">
        <v>0.5</v>
      </c>
      <c r="BK120">
        <v>250</v>
      </c>
      <c r="BL120" t="s">
        <v>187</v>
      </c>
      <c r="BM120" s="16">
        <f t="shared" si="70"/>
        <v>0.5</v>
      </c>
      <c r="BN120" s="16">
        <f t="shared" si="93"/>
        <v>-0.5</v>
      </c>
      <c r="BO120" s="16" t="str">
        <f t="shared" si="71"/>
        <v>Under</v>
      </c>
      <c r="BP120">
        <v>0</v>
      </c>
      <c r="BQ120">
        <v>0</v>
      </c>
      <c r="BR120" s="16">
        <f t="shared" si="72"/>
        <v>2</v>
      </c>
      <c r="BS120" s="16">
        <f t="shared" si="73"/>
        <v>1</v>
      </c>
      <c r="BT120" s="16">
        <f t="shared" si="74"/>
        <v>1</v>
      </c>
      <c r="BU120" s="16">
        <f t="shared" si="75"/>
        <v>1</v>
      </c>
      <c r="BV120" s="16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187</v>
      </c>
      <c r="CB120">
        <v>0.5</v>
      </c>
      <c r="CC120">
        <v>850</v>
      </c>
      <c r="CD120" t="s">
        <v>187</v>
      </c>
      <c r="CE120" s="16">
        <f t="shared" si="77"/>
        <v>0.5</v>
      </c>
      <c r="CF120" s="16">
        <f t="shared" si="94"/>
        <v>-0.5</v>
      </c>
      <c r="CG120" s="16" t="str">
        <f t="shared" si="78"/>
        <v>Under</v>
      </c>
      <c r="CH120">
        <v>0</v>
      </c>
      <c r="CI120">
        <v>0</v>
      </c>
      <c r="CJ120" s="16"/>
      <c r="CK120" s="16">
        <f t="shared" si="79"/>
        <v>1</v>
      </c>
      <c r="CL120" s="16">
        <f t="shared" si="80"/>
        <v>1</v>
      </c>
      <c r="CM120" s="16">
        <f t="shared" si="81"/>
        <v>1</v>
      </c>
      <c r="CN120" s="16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187</v>
      </c>
      <c r="CU120">
        <v>0.5</v>
      </c>
      <c r="CV120" t="s">
        <v>187</v>
      </c>
      <c r="CW120" s="16">
        <f t="shared" si="83"/>
        <v>0.5</v>
      </c>
      <c r="CX120" s="16">
        <f t="shared" si="95"/>
        <v>0.7</v>
      </c>
      <c r="CY120" s="16" t="str">
        <f t="shared" si="84"/>
        <v>Over</v>
      </c>
      <c r="CZ120">
        <v>1</v>
      </c>
      <c r="DA120">
        <v>0.5</v>
      </c>
      <c r="DB120" s="16">
        <f t="shared" si="85"/>
        <v>2</v>
      </c>
      <c r="DC120" s="16">
        <f t="shared" si="86"/>
        <v>2</v>
      </c>
      <c r="DD120" s="16">
        <f t="shared" si="87"/>
        <v>1</v>
      </c>
      <c r="DE120" s="16">
        <f t="shared" si="88"/>
        <v>0</v>
      </c>
      <c r="DF120" s="16">
        <f t="shared" si="89"/>
        <v>5</v>
      </c>
    </row>
    <row r="121" spans="1:111" x14ac:dyDescent="0.3">
      <c r="A121" t="s">
        <v>313</v>
      </c>
      <c r="B121" t="s">
        <v>51</v>
      </c>
      <c r="C121" t="s">
        <v>50</v>
      </c>
      <c r="D121" s="17">
        <v>0.23705791633230899</v>
      </c>
      <c r="E121" s="17">
        <v>0.38128403075043299</v>
      </c>
      <c r="F121" s="17">
        <v>1.5372413999999999E-2</v>
      </c>
      <c r="G121" s="17">
        <v>0.5</v>
      </c>
      <c r="H121" s="17" t="s">
        <v>187</v>
      </c>
      <c r="I121" s="17">
        <v>0.5</v>
      </c>
      <c r="J121" s="17" t="s">
        <v>187</v>
      </c>
      <c r="K121" s="18">
        <f t="shared" si="49"/>
        <v>0.5</v>
      </c>
      <c r="L121" s="16">
        <f t="shared" si="90"/>
        <v>-0.26294208366769101</v>
      </c>
      <c r="M121" s="18" t="str">
        <f t="shared" si="50"/>
        <v>Under</v>
      </c>
      <c r="N121" s="17">
        <v>0.4</v>
      </c>
      <c r="O121" s="17">
        <v>0.4</v>
      </c>
      <c r="P121" s="18">
        <f t="shared" si="51"/>
        <v>3</v>
      </c>
      <c r="Q121" s="18">
        <f t="shared" si="52"/>
        <v>4</v>
      </c>
      <c r="R121" s="18">
        <f t="shared" si="53"/>
        <v>1</v>
      </c>
      <c r="S121" s="18">
        <f t="shared" si="54"/>
        <v>1</v>
      </c>
      <c r="T121" s="18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6">
        <f t="shared" si="56"/>
        <v>0.5</v>
      </c>
      <c r="AD121" s="18">
        <f t="shared" si="91"/>
        <v>0.5</v>
      </c>
      <c r="AE121" s="16" t="str">
        <f t="shared" si="57"/>
        <v>Over</v>
      </c>
      <c r="AF121">
        <v>0.4</v>
      </c>
      <c r="AG121">
        <v>0.4</v>
      </c>
      <c r="AH121" s="16">
        <f t="shared" si="58"/>
        <v>2</v>
      </c>
      <c r="AI121" s="16">
        <f t="shared" si="59"/>
        <v>3</v>
      </c>
      <c r="AJ121" s="16">
        <f t="shared" si="60"/>
        <v>0</v>
      </c>
      <c r="AK121" s="16">
        <f t="shared" si="61"/>
        <v>0</v>
      </c>
      <c r="AL121" s="16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187</v>
      </c>
      <c r="AR121">
        <v>0.5</v>
      </c>
      <c r="AS121">
        <v>600</v>
      </c>
      <c r="AT121" t="s">
        <v>187</v>
      </c>
      <c r="AU121" s="16">
        <f t="shared" si="63"/>
        <v>0.5</v>
      </c>
      <c r="AV121" s="16">
        <f t="shared" si="92"/>
        <v>-0.42540583643347329</v>
      </c>
      <c r="AW121" s="16" t="str">
        <f t="shared" si="64"/>
        <v>Under</v>
      </c>
      <c r="AX121">
        <v>0.2</v>
      </c>
      <c r="AY121">
        <v>0.2</v>
      </c>
      <c r="AZ121" s="16">
        <f t="shared" si="65"/>
        <v>3</v>
      </c>
      <c r="BA121" s="16">
        <f t="shared" si="66"/>
        <v>1</v>
      </c>
      <c r="BB121" s="16">
        <f t="shared" si="67"/>
        <v>0</v>
      </c>
      <c r="BC121" s="16">
        <f t="shared" si="68"/>
        <v>0</v>
      </c>
      <c r="BD121" s="16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187</v>
      </c>
      <c r="BJ121">
        <v>0.5</v>
      </c>
      <c r="BK121">
        <v>220</v>
      </c>
      <c r="BL121" t="s">
        <v>187</v>
      </c>
      <c r="BM121" s="16">
        <f t="shared" si="70"/>
        <v>0.5</v>
      </c>
      <c r="BN121" s="16">
        <f t="shared" si="93"/>
        <v>-0.3</v>
      </c>
      <c r="BO121" s="16" t="str">
        <f t="shared" si="71"/>
        <v>Under</v>
      </c>
      <c r="BP121">
        <v>0.2</v>
      </c>
      <c r="BQ121">
        <v>0.2</v>
      </c>
      <c r="BR121" s="16">
        <f t="shared" si="72"/>
        <v>2</v>
      </c>
      <c r="BS121" s="16">
        <f t="shared" si="73"/>
        <v>1</v>
      </c>
      <c r="BT121" s="16">
        <f t="shared" si="74"/>
        <v>1</v>
      </c>
      <c r="BU121" s="16">
        <f t="shared" si="75"/>
        <v>1</v>
      </c>
      <c r="BV121" s="16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187</v>
      </c>
      <c r="CB121">
        <v>0.5</v>
      </c>
      <c r="CC121">
        <v>630</v>
      </c>
      <c r="CD121" t="s">
        <v>187</v>
      </c>
      <c r="CE121" s="16">
        <f t="shared" si="77"/>
        <v>0.5</v>
      </c>
      <c r="CF121" s="16">
        <f t="shared" si="94"/>
        <v>-0.33162925890098927</v>
      </c>
      <c r="CG121" s="16" t="str">
        <f t="shared" si="78"/>
        <v>Under</v>
      </c>
      <c r="CH121">
        <v>0.2</v>
      </c>
      <c r="CI121">
        <v>0.2</v>
      </c>
      <c r="CJ121" s="16"/>
      <c r="CK121" s="16">
        <f t="shared" si="79"/>
        <v>1</v>
      </c>
      <c r="CL121" s="16">
        <f t="shared" si="80"/>
        <v>1</v>
      </c>
      <c r="CM121" s="16">
        <f t="shared" si="81"/>
        <v>1</v>
      </c>
      <c r="CN121" s="16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187</v>
      </c>
      <c r="CU121">
        <v>0.5</v>
      </c>
      <c r="CV121" t="s">
        <v>187</v>
      </c>
      <c r="CW121" s="16">
        <f t="shared" si="83"/>
        <v>0.5</v>
      </c>
      <c r="CX121" s="16">
        <f t="shared" si="95"/>
        <v>0.7</v>
      </c>
      <c r="CY121" s="16" t="str">
        <f t="shared" si="84"/>
        <v>Over</v>
      </c>
      <c r="CZ121">
        <v>1</v>
      </c>
      <c r="DA121">
        <v>0.4</v>
      </c>
      <c r="DB121" s="16">
        <f t="shared" si="85"/>
        <v>2</v>
      </c>
      <c r="DC121" s="16">
        <f t="shared" si="86"/>
        <v>2</v>
      </c>
      <c r="DD121" s="16">
        <f t="shared" si="87"/>
        <v>1</v>
      </c>
      <c r="DE121" s="16">
        <f t="shared" si="88"/>
        <v>0</v>
      </c>
      <c r="DF121" s="16">
        <f t="shared" si="89"/>
        <v>5</v>
      </c>
    </row>
    <row r="122" spans="1:111" x14ac:dyDescent="0.3">
      <c r="A122" t="s">
        <v>314</v>
      </c>
      <c r="B122" t="s">
        <v>51</v>
      </c>
      <c r="C122" t="s">
        <v>50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187</v>
      </c>
      <c r="I122">
        <v>0.5</v>
      </c>
      <c r="J122" t="s">
        <v>187</v>
      </c>
      <c r="K122" s="16">
        <f t="shared" si="49"/>
        <v>0.5</v>
      </c>
      <c r="L122" s="16">
        <f t="shared" si="90"/>
        <v>-0.1115503508023849</v>
      </c>
      <c r="M122" s="16" t="str">
        <f t="shared" si="50"/>
        <v>Under</v>
      </c>
      <c r="N122">
        <v>0.6</v>
      </c>
      <c r="O122">
        <v>0.5</v>
      </c>
      <c r="P122" s="16">
        <f t="shared" si="51"/>
        <v>3</v>
      </c>
      <c r="Q122" s="16">
        <f t="shared" si="52"/>
        <v>2</v>
      </c>
      <c r="R122" s="16">
        <f t="shared" si="53"/>
        <v>0</v>
      </c>
      <c r="S122" s="16">
        <f t="shared" si="54"/>
        <v>1</v>
      </c>
      <c r="T122" s="16">
        <f t="shared" si="55"/>
        <v>6</v>
      </c>
      <c r="V122" s="17">
        <v>0.92871778936688187</v>
      </c>
      <c r="W122" s="17">
        <v>1.0015244763781599</v>
      </c>
      <c r="X122" s="17">
        <v>0.80722849087705295</v>
      </c>
      <c r="Y122" s="17">
        <v>0.5</v>
      </c>
      <c r="Z122" s="17">
        <v>-250</v>
      </c>
      <c r="AA122" s="17">
        <v>220</v>
      </c>
      <c r="AB122" s="17">
        <v>0.2</v>
      </c>
      <c r="AC122" s="18">
        <f t="shared" si="56"/>
        <v>0.5</v>
      </c>
      <c r="AD122" s="18">
        <f t="shared" si="91"/>
        <v>0.50152447637815989</v>
      </c>
      <c r="AE122" s="18" t="str">
        <f t="shared" si="57"/>
        <v>Over</v>
      </c>
      <c r="AF122" s="17">
        <v>0.8</v>
      </c>
      <c r="AG122" s="17">
        <v>0.6</v>
      </c>
      <c r="AH122" s="18">
        <f t="shared" si="58"/>
        <v>3</v>
      </c>
      <c r="AI122" s="18">
        <f t="shared" si="59"/>
        <v>4</v>
      </c>
      <c r="AJ122" s="18">
        <f t="shared" si="60"/>
        <v>1</v>
      </c>
      <c r="AK122" s="18">
        <f t="shared" si="61"/>
        <v>1</v>
      </c>
      <c r="AL122" s="18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187</v>
      </c>
      <c r="AR122">
        <v>0.5</v>
      </c>
      <c r="AS122">
        <v>700</v>
      </c>
      <c r="AT122" t="s">
        <v>187</v>
      </c>
      <c r="AU122" s="16">
        <f t="shared" si="63"/>
        <v>0.5</v>
      </c>
      <c r="AV122" s="16">
        <f t="shared" si="92"/>
        <v>-0.45558864538816407</v>
      </c>
      <c r="AW122" s="16" t="str">
        <f t="shared" si="64"/>
        <v>Under</v>
      </c>
      <c r="AX122">
        <v>0.1</v>
      </c>
      <c r="AY122">
        <v>0.1</v>
      </c>
      <c r="AZ122" s="16">
        <f t="shared" si="65"/>
        <v>3</v>
      </c>
      <c r="BA122" s="16">
        <f t="shared" si="66"/>
        <v>1</v>
      </c>
      <c r="BB122" s="16">
        <f t="shared" si="67"/>
        <v>0</v>
      </c>
      <c r="BC122" s="16">
        <f t="shared" si="68"/>
        <v>0</v>
      </c>
      <c r="BD122" s="16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187</v>
      </c>
      <c r="BJ122">
        <v>0.5</v>
      </c>
      <c r="BK122">
        <v>165</v>
      </c>
      <c r="BL122" t="s">
        <v>187</v>
      </c>
      <c r="BM122" s="16">
        <f t="shared" si="70"/>
        <v>0.5</v>
      </c>
      <c r="BN122" s="16">
        <f t="shared" si="93"/>
        <v>0.60510504048381009</v>
      </c>
      <c r="BO122" s="16" t="str">
        <f t="shared" si="71"/>
        <v>Over</v>
      </c>
      <c r="BP122">
        <v>0.5</v>
      </c>
      <c r="BQ122">
        <v>0.4</v>
      </c>
      <c r="BR122" s="16">
        <f t="shared" si="72"/>
        <v>2</v>
      </c>
      <c r="BS122" s="16">
        <f t="shared" si="73"/>
        <v>5</v>
      </c>
      <c r="BT122" s="16">
        <f t="shared" si="74"/>
        <v>0</v>
      </c>
      <c r="BU122" s="16">
        <f t="shared" si="75"/>
        <v>0</v>
      </c>
      <c r="BV122" s="16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187</v>
      </c>
      <c r="CB122">
        <v>0.5</v>
      </c>
      <c r="CC122">
        <v>750</v>
      </c>
      <c r="CD122" t="s">
        <v>187</v>
      </c>
      <c r="CE122" s="16">
        <f t="shared" si="77"/>
        <v>0.5</v>
      </c>
      <c r="CF122" s="16">
        <f t="shared" si="94"/>
        <v>0.33010903974674599</v>
      </c>
      <c r="CG122" s="16" t="str">
        <f t="shared" si="78"/>
        <v>Over</v>
      </c>
      <c r="CH122">
        <v>0.2</v>
      </c>
      <c r="CI122">
        <v>0.2</v>
      </c>
      <c r="CJ122" s="16"/>
      <c r="CK122" s="16">
        <f t="shared" si="79"/>
        <v>5</v>
      </c>
      <c r="CL122" s="16">
        <f t="shared" si="80"/>
        <v>0</v>
      </c>
      <c r="CM122" s="16">
        <f t="shared" si="81"/>
        <v>0</v>
      </c>
      <c r="CN122" s="16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187</v>
      </c>
      <c r="CU122">
        <v>1.5</v>
      </c>
      <c r="CV122" t="s">
        <v>187</v>
      </c>
      <c r="CW122" s="16">
        <f t="shared" si="83"/>
        <v>1.5</v>
      </c>
      <c r="CX122" s="16">
        <f t="shared" si="95"/>
        <v>-0.38153071916228498</v>
      </c>
      <c r="CY122" s="16" t="str">
        <f t="shared" si="84"/>
        <v>Under</v>
      </c>
      <c r="CZ122">
        <v>1.2</v>
      </c>
      <c r="DA122">
        <v>0.3</v>
      </c>
      <c r="DB122" s="16">
        <f t="shared" si="85"/>
        <v>3</v>
      </c>
      <c r="DC122" s="16">
        <f t="shared" si="86"/>
        <v>1</v>
      </c>
      <c r="DD122" s="16">
        <f t="shared" si="87"/>
        <v>1</v>
      </c>
      <c r="DE122" s="16">
        <f t="shared" si="88"/>
        <v>1</v>
      </c>
      <c r="DF122" s="16">
        <f t="shared" si="89"/>
        <v>6</v>
      </c>
    </row>
    <row r="123" spans="1:111" x14ac:dyDescent="0.3">
      <c r="A123" t="s">
        <v>315</v>
      </c>
      <c r="B123" t="s">
        <v>51</v>
      </c>
      <c r="C123" t="s">
        <v>50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187</v>
      </c>
      <c r="I123">
        <v>0.5</v>
      </c>
      <c r="J123" t="s">
        <v>187</v>
      </c>
      <c r="K123" s="16">
        <f t="shared" si="49"/>
        <v>0.5</v>
      </c>
      <c r="L123" s="16">
        <f t="shared" si="90"/>
        <v>0.22132657761400198</v>
      </c>
      <c r="M123" s="16" t="str">
        <f t="shared" si="50"/>
        <v>Over</v>
      </c>
      <c r="N123">
        <v>0.6</v>
      </c>
      <c r="O123">
        <v>0.5</v>
      </c>
      <c r="P123" s="16">
        <f t="shared" si="51"/>
        <v>2</v>
      </c>
      <c r="Q123" s="16">
        <f t="shared" si="52"/>
        <v>3</v>
      </c>
      <c r="R123" s="16">
        <f t="shared" si="53"/>
        <v>1</v>
      </c>
      <c r="S123" s="16">
        <f t="shared" si="54"/>
        <v>0</v>
      </c>
      <c r="T123" s="16">
        <f t="shared" si="55"/>
        <v>6</v>
      </c>
      <c r="U123" s="16"/>
      <c r="V123" s="17">
        <v>1.1158863250603499</v>
      </c>
      <c r="W123" s="17">
        <v>1.31524080428652</v>
      </c>
      <c r="X123" s="17">
        <v>0.99998849999999995</v>
      </c>
      <c r="Y123" s="17">
        <v>0.5</v>
      </c>
      <c r="Z123" s="17">
        <v>-180</v>
      </c>
      <c r="AA123" s="17">
        <v>320</v>
      </c>
      <c r="AB123" s="17">
        <v>0.3</v>
      </c>
      <c r="AC123" s="18">
        <f t="shared" si="56"/>
        <v>0.5</v>
      </c>
      <c r="AD123" s="18">
        <f t="shared" si="91"/>
        <v>0.81524080428652002</v>
      </c>
      <c r="AE123" s="18" t="str">
        <f t="shared" si="57"/>
        <v>Over</v>
      </c>
      <c r="AF123" s="17">
        <v>1.3</v>
      </c>
      <c r="AG123" s="17">
        <v>0.8</v>
      </c>
      <c r="AH123" s="18">
        <f t="shared" si="58"/>
        <v>3</v>
      </c>
      <c r="AI123" s="18">
        <f t="shared" si="59"/>
        <v>5</v>
      </c>
      <c r="AJ123" s="18">
        <f t="shared" si="60"/>
        <v>1</v>
      </c>
      <c r="AK123" s="18">
        <f t="shared" si="61"/>
        <v>1</v>
      </c>
      <c r="AL123" s="18">
        <f t="shared" si="62"/>
        <v>10</v>
      </c>
      <c r="AM123" s="16"/>
      <c r="AN123">
        <v>4.0941748176110522E-2</v>
      </c>
      <c r="AO123">
        <v>0.12213594049107999</v>
      </c>
      <c r="AP123">
        <v>-8.1045649999999995E-6</v>
      </c>
      <c r="AQ123" t="s">
        <v>187</v>
      </c>
      <c r="AR123">
        <v>0.5</v>
      </c>
      <c r="AS123">
        <v>900</v>
      </c>
      <c r="AT123" t="s">
        <v>187</v>
      </c>
      <c r="AU123" s="16">
        <f t="shared" si="63"/>
        <v>0.5</v>
      </c>
      <c r="AV123" s="16">
        <f t="shared" si="92"/>
        <v>-0.45905825182388948</v>
      </c>
      <c r="AW123" s="16" t="str">
        <f t="shared" si="64"/>
        <v>Under</v>
      </c>
      <c r="AX123">
        <v>0.1</v>
      </c>
      <c r="AY123">
        <v>0</v>
      </c>
      <c r="AZ123" s="16">
        <f t="shared" si="65"/>
        <v>3</v>
      </c>
      <c r="BA123" s="16">
        <f t="shared" si="66"/>
        <v>1</v>
      </c>
      <c r="BB123" s="16">
        <f t="shared" si="67"/>
        <v>0</v>
      </c>
      <c r="BC123" s="16">
        <f t="shared" si="68"/>
        <v>0</v>
      </c>
      <c r="BD123" s="16">
        <f t="shared" si="69"/>
        <v>4</v>
      </c>
      <c r="BE123" s="16"/>
      <c r="BF123">
        <v>0.69183815320852682</v>
      </c>
      <c r="BG123">
        <v>1.3475698800334699</v>
      </c>
      <c r="BH123">
        <v>0.34342748000000001</v>
      </c>
      <c r="BI123" t="s">
        <v>187</v>
      </c>
      <c r="BJ123">
        <v>0.5</v>
      </c>
      <c r="BK123">
        <v>220</v>
      </c>
      <c r="BL123" t="s">
        <v>187</v>
      </c>
      <c r="BM123" s="16">
        <f t="shared" si="70"/>
        <v>0.5</v>
      </c>
      <c r="BN123" s="16">
        <f t="shared" si="93"/>
        <v>0.84756988003346989</v>
      </c>
      <c r="BO123" s="16" t="str">
        <f t="shared" si="71"/>
        <v>Over</v>
      </c>
      <c r="BP123">
        <v>1.1000000000000001</v>
      </c>
      <c r="BQ123">
        <v>0.3</v>
      </c>
      <c r="BR123" s="16">
        <f t="shared" si="72"/>
        <v>2</v>
      </c>
      <c r="BS123" s="16">
        <f t="shared" si="73"/>
        <v>5</v>
      </c>
      <c r="BT123" s="16">
        <f t="shared" si="74"/>
        <v>1</v>
      </c>
      <c r="BU123" s="16">
        <f t="shared" si="75"/>
        <v>0</v>
      </c>
      <c r="BV123" s="16">
        <f t="shared" si="76"/>
        <v>8</v>
      </c>
      <c r="BW123" s="16"/>
      <c r="BX123">
        <v>0.2179013288892655</v>
      </c>
      <c r="BY123">
        <v>0.84712543554006903</v>
      </c>
      <c r="BZ123">
        <v>5.95044992853591E-2</v>
      </c>
      <c r="CA123" t="s">
        <v>187</v>
      </c>
      <c r="CB123">
        <v>0.5</v>
      </c>
      <c r="CC123">
        <v>800</v>
      </c>
      <c r="CD123" t="s">
        <v>187</v>
      </c>
      <c r="CE123" s="16">
        <f t="shared" si="77"/>
        <v>0.5</v>
      </c>
      <c r="CF123" s="16">
        <f t="shared" si="94"/>
        <v>-0.4</v>
      </c>
      <c r="CG123" s="16" t="str">
        <f t="shared" si="78"/>
        <v>Under</v>
      </c>
      <c r="CH123">
        <v>0.1</v>
      </c>
      <c r="CI123">
        <v>0.1</v>
      </c>
      <c r="CJ123" s="16"/>
      <c r="CK123" s="16">
        <f t="shared" si="79"/>
        <v>1</v>
      </c>
      <c r="CL123" s="16">
        <f t="shared" si="80"/>
        <v>1</v>
      </c>
      <c r="CM123" s="16">
        <f t="shared" si="81"/>
        <v>1</v>
      </c>
      <c r="CN123" s="16">
        <f t="shared" si="82"/>
        <v>3</v>
      </c>
      <c r="CO123" s="16"/>
      <c r="CP123">
        <v>2.429263311867091</v>
      </c>
      <c r="CQ123">
        <v>2.99</v>
      </c>
      <c r="CR123">
        <v>1.8672727406171901</v>
      </c>
      <c r="CS123">
        <v>1.5</v>
      </c>
      <c r="CT123" t="s">
        <v>187</v>
      </c>
      <c r="CU123">
        <v>1.5</v>
      </c>
      <c r="CV123" t="s">
        <v>187</v>
      </c>
      <c r="CW123" s="16">
        <f t="shared" si="83"/>
        <v>1.5</v>
      </c>
      <c r="CX123" s="16">
        <f t="shared" si="95"/>
        <v>1.4900000000000002</v>
      </c>
      <c r="CY123" s="16" t="str">
        <f t="shared" si="84"/>
        <v>Over</v>
      </c>
      <c r="CZ123">
        <v>2</v>
      </c>
      <c r="DA123">
        <v>0.5</v>
      </c>
      <c r="DB123" s="16">
        <f t="shared" si="85"/>
        <v>3</v>
      </c>
      <c r="DC123" s="16">
        <f t="shared" si="86"/>
        <v>3</v>
      </c>
      <c r="DD123" s="16">
        <f t="shared" si="87"/>
        <v>1</v>
      </c>
      <c r="DE123" s="16">
        <f t="shared" si="88"/>
        <v>0</v>
      </c>
      <c r="DF123" s="16">
        <f t="shared" si="89"/>
        <v>7</v>
      </c>
      <c r="DG123" s="16"/>
    </row>
    <row r="124" spans="1:111" x14ac:dyDescent="0.3">
      <c r="A124" t="s">
        <v>316</v>
      </c>
      <c r="B124" t="s">
        <v>51</v>
      </c>
      <c r="C124" t="s">
        <v>50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187</v>
      </c>
      <c r="I124">
        <v>0.5</v>
      </c>
      <c r="J124" t="s">
        <v>187</v>
      </c>
      <c r="K124" s="16">
        <f t="shared" si="49"/>
        <v>0.5</v>
      </c>
      <c r="L124" s="16">
        <f t="shared" si="90"/>
        <v>9.9999999999999978E-2</v>
      </c>
      <c r="M124" s="16" t="str">
        <f t="shared" si="50"/>
        <v>Over</v>
      </c>
      <c r="N124">
        <v>0.6</v>
      </c>
      <c r="O124">
        <v>0.4</v>
      </c>
      <c r="P124" s="16">
        <f t="shared" si="51"/>
        <v>1</v>
      </c>
      <c r="Q124" s="16">
        <f t="shared" si="52"/>
        <v>2</v>
      </c>
      <c r="R124" s="16">
        <f t="shared" si="53"/>
        <v>1</v>
      </c>
      <c r="S124" s="16">
        <f t="shared" si="54"/>
        <v>0</v>
      </c>
      <c r="T124" s="16">
        <f t="shared" si="55"/>
        <v>4</v>
      </c>
      <c r="U124" s="16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6">
        <f t="shared" si="56"/>
        <v>0.5</v>
      </c>
      <c r="AD124" s="18">
        <f t="shared" si="91"/>
        <v>0.5</v>
      </c>
      <c r="AE124" s="16" t="str">
        <f t="shared" si="57"/>
        <v>Over</v>
      </c>
      <c r="AF124">
        <v>0.8</v>
      </c>
      <c r="AG124">
        <v>0.4</v>
      </c>
      <c r="AH124" s="16">
        <f t="shared" si="58"/>
        <v>3</v>
      </c>
      <c r="AI124" s="16">
        <f t="shared" si="59"/>
        <v>3</v>
      </c>
      <c r="AJ124" s="16">
        <f t="shared" si="60"/>
        <v>1</v>
      </c>
      <c r="AK124" s="16">
        <f t="shared" si="61"/>
        <v>0</v>
      </c>
      <c r="AL124" s="16">
        <f t="shared" si="62"/>
        <v>7</v>
      </c>
      <c r="AM124" s="16"/>
      <c r="AN124">
        <v>5.434445358799533E-3</v>
      </c>
      <c r="AO124">
        <v>4.2707058591680398E-2</v>
      </c>
      <c r="AP124">
        <v>-2.45741953981519E-2</v>
      </c>
      <c r="AQ124" t="s">
        <v>187</v>
      </c>
      <c r="AR124">
        <v>0.5</v>
      </c>
      <c r="AS124">
        <v>520</v>
      </c>
      <c r="AT124" t="s">
        <v>187</v>
      </c>
      <c r="AU124" s="16">
        <f t="shared" si="63"/>
        <v>0.5</v>
      </c>
      <c r="AV124" s="16">
        <f t="shared" si="92"/>
        <v>-0.5</v>
      </c>
      <c r="AW124" s="16" t="str">
        <f t="shared" si="64"/>
        <v>Under</v>
      </c>
      <c r="AX124">
        <v>0</v>
      </c>
      <c r="AY124">
        <v>0</v>
      </c>
      <c r="AZ124" s="16">
        <f t="shared" si="65"/>
        <v>3</v>
      </c>
      <c r="BA124" s="16">
        <f t="shared" si="66"/>
        <v>1</v>
      </c>
      <c r="BB124" s="16">
        <f t="shared" si="67"/>
        <v>0</v>
      </c>
      <c r="BC124" s="16">
        <f t="shared" si="68"/>
        <v>0</v>
      </c>
      <c r="BD124" s="16">
        <f t="shared" si="69"/>
        <v>4</v>
      </c>
      <c r="BE124" s="16"/>
      <c r="BF124">
        <v>0.41195440779300901</v>
      </c>
      <c r="BG124">
        <v>0.74074074074074003</v>
      </c>
      <c r="BH124">
        <v>6.9863449999999994E-2</v>
      </c>
      <c r="BI124" t="s">
        <v>187</v>
      </c>
      <c r="BJ124">
        <v>0.5</v>
      </c>
      <c r="BK124">
        <v>155</v>
      </c>
      <c r="BL124" t="s">
        <v>187</v>
      </c>
      <c r="BM124" s="16">
        <f t="shared" si="70"/>
        <v>0.5</v>
      </c>
      <c r="BN124" s="16">
        <f t="shared" si="93"/>
        <v>-0.3</v>
      </c>
      <c r="BO124" s="16" t="str">
        <f t="shared" si="71"/>
        <v>Under</v>
      </c>
      <c r="BP124">
        <v>0.2</v>
      </c>
      <c r="BQ124">
        <v>0.1</v>
      </c>
      <c r="BR124" s="16">
        <f t="shared" si="72"/>
        <v>2</v>
      </c>
      <c r="BS124" s="16">
        <f t="shared" si="73"/>
        <v>1</v>
      </c>
      <c r="BT124" s="16">
        <f t="shared" si="74"/>
        <v>1</v>
      </c>
      <c r="BU124" s="16">
        <f t="shared" si="75"/>
        <v>1</v>
      </c>
      <c r="BV124" s="16">
        <f t="shared" si="76"/>
        <v>5</v>
      </c>
      <c r="BW124" s="16"/>
      <c r="BX124">
        <v>0.15788397721888819</v>
      </c>
      <c r="BY124">
        <v>0.77874915938130396</v>
      </c>
      <c r="BZ124">
        <v>-1.6976654E-3</v>
      </c>
      <c r="CA124" t="s">
        <v>187</v>
      </c>
      <c r="CB124">
        <v>0.5</v>
      </c>
      <c r="CC124">
        <v>750</v>
      </c>
      <c r="CD124" t="s">
        <v>187</v>
      </c>
      <c r="CE124" s="16">
        <f t="shared" si="77"/>
        <v>0.5</v>
      </c>
      <c r="CF124" s="16">
        <f t="shared" si="94"/>
        <v>-0.5</v>
      </c>
      <c r="CG124" s="16" t="str">
        <f t="shared" si="78"/>
        <v>Under</v>
      </c>
      <c r="CH124">
        <v>0</v>
      </c>
      <c r="CI124">
        <v>0</v>
      </c>
      <c r="CJ124" s="16"/>
      <c r="CK124" s="16">
        <f t="shared" si="79"/>
        <v>1</v>
      </c>
      <c r="CL124" s="16">
        <f t="shared" si="80"/>
        <v>1</v>
      </c>
      <c r="CM124" s="16">
        <f t="shared" si="81"/>
        <v>1</v>
      </c>
      <c r="CN124" s="16">
        <f t="shared" si="82"/>
        <v>3</v>
      </c>
      <c r="CO124" s="16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187</v>
      </c>
      <c r="CU124">
        <v>1.5</v>
      </c>
      <c r="CV124" t="s">
        <v>187</v>
      </c>
      <c r="CW124" s="16">
        <f t="shared" si="83"/>
        <v>1.5</v>
      </c>
      <c r="CX124" s="16">
        <f t="shared" si="95"/>
        <v>-0.2725588268515331</v>
      </c>
      <c r="CY124" s="16" t="str">
        <f t="shared" si="84"/>
        <v>Under</v>
      </c>
      <c r="CZ124">
        <v>1.5</v>
      </c>
      <c r="DA124">
        <v>0.4</v>
      </c>
      <c r="DB124" s="16">
        <f t="shared" si="85"/>
        <v>2</v>
      </c>
      <c r="DC124" s="16">
        <f t="shared" si="86"/>
        <v>1</v>
      </c>
      <c r="DD124" s="16">
        <f t="shared" si="87"/>
        <v>1</v>
      </c>
      <c r="DE124" s="16">
        <f t="shared" si="88"/>
        <v>1</v>
      </c>
      <c r="DF124" s="16">
        <f t="shared" si="89"/>
        <v>5</v>
      </c>
      <c r="DG124" s="16"/>
    </row>
    <row r="125" spans="1:111" x14ac:dyDescent="0.3">
      <c r="A125" t="s">
        <v>317</v>
      </c>
      <c r="B125" t="s">
        <v>51</v>
      </c>
      <c r="C125" t="s">
        <v>50</v>
      </c>
      <c r="D125" s="17">
        <v>0.22603724258757751</v>
      </c>
      <c r="E125" s="17">
        <v>0.36614173228346403</v>
      </c>
      <c r="F125" s="17">
        <v>0.02</v>
      </c>
      <c r="G125" s="17">
        <v>0.5</v>
      </c>
      <c r="H125" s="17" t="s">
        <v>187</v>
      </c>
      <c r="I125" s="17">
        <v>0.5</v>
      </c>
      <c r="J125" s="17" t="s">
        <v>187</v>
      </c>
      <c r="K125" s="18">
        <f t="shared" si="49"/>
        <v>0.5</v>
      </c>
      <c r="L125" s="16">
        <f t="shared" si="90"/>
        <v>-0.27396275741242249</v>
      </c>
      <c r="M125" s="18" t="str">
        <f t="shared" si="50"/>
        <v>Under</v>
      </c>
      <c r="N125" s="17">
        <v>0.3</v>
      </c>
      <c r="O125" s="17">
        <v>0.2</v>
      </c>
      <c r="P125" s="18">
        <f t="shared" si="51"/>
        <v>3</v>
      </c>
      <c r="Q125" s="18">
        <f t="shared" si="52"/>
        <v>4</v>
      </c>
      <c r="R125" s="18">
        <f t="shared" si="53"/>
        <v>1</v>
      </c>
      <c r="S125" s="18">
        <f t="shared" si="54"/>
        <v>1</v>
      </c>
      <c r="T125" s="18">
        <f t="shared" si="55"/>
        <v>9</v>
      </c>
      <c r="U125" s="16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6">
        <f t="shared" si="56"/>
        <v>0.5</v>
      </c>
      <c r="AD125" s="18">
        <f t="shared" si="91"/>
        <v>0.5</v>
      </c>
      <c r="AE125" s="16" t="str">
        <f t="shared" si="57"/>
        <v>Over</v>
      </c>
      <c r="AF125">
        <v>0.7</v>
      </c>
      <c r="AG125">
        <v>0.4</v>
      </c>
      <c r="AH125" s="16">
        <f t="shared" si="58"/>
        <v>3</v>
      </c>
      <c r="AI125" s="16">
        <f t="shared" si="59"/>
        <v>3</v>
      </c>
      <c r="AJ125" s="16">
        <f t="shared" si="60"/>
        <v>1</v>
      </c>
      <c r="AK125" s="16">
        <f t="shared" si="61"/>
        <v>0</v>
      </c>
      <c r="AL125" s="16">
        <f t="shared" si="62"/>
        <v>7</v>
      </c>
      <c r="AM125" s="16"/>
      <c r="AN125">
        <v>6.2721985784419667E-3</v>
      </c>
      <c r="AO125">
        <v>2.4361948955916399E-2</v>
      </c>
      <c r="AP125">
        <v>-2.1479646002178798E-5</v>
      </c>
      <c r="AQ125" t="s">
        <v>187</v>
      </c>
      <c r="AR125">
        <v>0.5</v>
      </c>
      <c r="AS125">
        <v>680</v>
      </c>
      <c r="AT125" t="s">
        <v>187</v>
      </c>
      <c r="AU125" s="16">
        <f t="shared" si="63"/>
        <v>0.5</v>
      </c>
      <c r="AV125" s="16">
        <f t="shared" si="92"/>
        <v>-0.5</v>
      </c>
      <c r="AW125" s="16" t="str">
        <f t="shared" si="64"/>
        <v>Under</v>
      </c>
      <c r="AX125">
        <v>0</v>
      </c>
      <c r="AY125">
        <v>0</v>
      </c>
      <c r="AZ125" s="16">
        <f t="shared" si="65"/>
        <v>3</v>
      </c>
      <c r="BA125" s="16">
        <f t="shared" si="66"/>
        <v>1</v>
      </c>
      <c r="BB125" s="16">
        <f t="shared" si="67"/>
        <v>0</v>
      </c>
      <c r="BC125" s="16">
        <f t="shared" si="68"/>
        <v>0</v>
      </c>
      <c r="BD125" s="16">
        <f t="shared" si="69"/>
        <v>4</v>
      </c>
      <c r="BE125" s="16"/>
      <c r="BF125">
        <v>0.2360107080606309</v>
      </c>
      <c r="BG125">
        <v>0.65244279529993798</v>
      </c>
      <c r="BH125">
        <v>0.12</v>
      </c>
      <c r="BI125" t="s">
        <v>187</v>
      </c>
      <c r="BJ125">
        <v>0.5</v>
      </c>
      <c r="BK125">
        <v>210</v>
      </c>
      <c r="BL125" t="s">
        <v>187</v>
      </c>
      <c r="BM125" s="16">
        <f t="shared" si="70"/>
        <v>0.5</v>
      </c>
      <c r="BN125" s="16">
        <f t="shared" si="93"/>
        <v>-0.2639892919393691</v>
      </c>
      <c r="BO125" s="16" t="str">
        <f t="shared" si="71"/>
        <v>Under</v>
      </c>
      <c r="BP125">
        <v>0.4</v>
      </c>
      <c r="BQ125">
        <v>0.1</v>
      </c>
      <c r="BR125" s="16">
        <f t="shared" si="72"/>
        <v>2</v>
      </c>
      <c r="BS125" s="16">
        <f t="shared" si="73"/>
        <v>1</v>
      </c>
      <c r="BT125" s="16">
        <f t="shared" si="74"/>
        <v>1</v>
      </c>
      <c r="BU125" s="16">
        <f t="shared" si="75"/>
        <v>1</v>
      </c>
      <c r="BV125" s="16">
        <f t="shared" si="76"/>
        <v>5</v>
      </c>
      <c r="BW125" s="16"/>
      <c r="BX125">
        <v>0.164590035222591</v>
      </c>
      <c r="BY125">
        <v>0.83069568084404799</v>
      </c>
      <c r="BZ125">
        <v>-1.6704400000000001E-2</v>
      </c>
      <c r="CA125" t="s">
        <v>187</v>
      </c>
      <c r="CB125">
        <v>0.5</v>
      </c>
      <c r="CC125" t="s">
        <v>187</v>
      </c>
      <c r="CD125" t="s">
        <v>187</v>
      </c>
      <c r="CE125" s="16">
        <f t="shared" si="77"/>
        <v>0.5</v>
      </c>
      <c r="CF125" s="16">
        <f t="shared" si="94"/>
        <v>-0.5</v>
      </c>
      <c r="CG125" s="16" t="str">
        <f t="shared" si="78"/>
        <v>Under</v>
      </c>
      <c r="CH125">
        <v>0</v>
      </c>
      <c r="CI125">
        <v>0</v>
      </c>
      <c r="CJ125" s="16"/>
      <c r="CK125" s="16">
        <f t="shared" si="79"/>
        <v>1</v>
      </c>
      <c r="CL125" s="16">
        <f t="shared" si="80"/>
        <v>1</v>
      </c>
      <c r="CM125" s="16">
        <f t="shared" si="81"/>
        <v>1</v>
      </c>
      <c r="CN125" s="16">
        <f t="shared" si="82"/>
        <v>3</v>
      </c>
      <c r="CO125" s="16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187</v>
      </c>
      <c r="CU125">
        <v>0.5</v>
      </c>
      <c r="CV125" t="s">
        <v>187</v>
      </c>
      <c r="CW125" s="16">
        <f t="shared" si="83"/>
        <v>0.5</v>
      </c>
      <c r="CX125" s="16">
        <f t="shared" si="95"/>
        <v>0.69831310000000002</v>
      </c>
      <c r="CY125" s="16" t="str">
        <f t="shared" si="84"/>
        <v>Over</v>
      </c>
      <c r="CZ125">
        <v>0.8</v>
      </c>
      <c r="DA125">
        <v>0.4</v>
      </c>
      <c r="DB125" s="16">
        <f t="shared" si="85"/>
        <v>3</v>
      </c>
      <c r="DC125" s="16">
        <f t="shared" si="86"/>
        <v>2</v>
      </c>
      <c r="DD125" s="16">
        <f t="shared" si="87"/>
        <v>1</v>
      </c>
      <c r="DE125" s="16">
        <f t="shared" si="88"/>
        <v>0</v>
      </c>
      <c r="DF125" s="16">
        <f t="shared" si="89"/>
        <v>6</v>
      </c>
      <c r="DG125" s="16"/>
    </row>
    <row r="126" spans="1:111" x14ac:dyDescent="0.3">
      <c r="A126" t="s">
        <v>318</v>
      </c>
      <c r="B126" t="s">
        <v>57</v>
      </c>
      <c r="C126" t="s">
        <v>319</v>
      </c>
      <c r="D126" s="17">
        <v>0.24250856316365149</v>
      </c>
      <c r="E126" s="17">
        <v>0.36614173228346403</v>
      </c>
      <c r="F126" s="17">
        <v>0.19933925187752399</v>
      </c>
      <c r="G126" s="17">
        <v>0.5</v>
      </c>
      <c r="H126" s="17" t="s">
        <v>187</v>
      </c>
      <c r="I126" s="17">
        <v>0.5</v>
      </c>
      <c r="J126" s="17">
        <v>0.5</v>
      </c>
      <c r="K126" s="18">
        <f t="shared" si="49"/>
        <v>0.5</v>
      </c>
      <c r="L126" s="16">
        <f t="shared" si="90"/>
        <v>-0.5</v>
      </c>
      <c r="M126" s="18" t="str">
        <f t="shared" si="50"/>
        <v>Under</v>
      </c>
      <c r="N126" s="17">
        <v>0</v>
      </c>
      <c r="O126" s="17">
        <v>0</v>
      </c>
      <c r="P126" s="18">
        <f t="shared" si="51"/>
        <v>3</v>
      </c>
      <c r="Q126" s="18">
        <f t="shared" si="52"/>
        <v>4</v>
      </c>
      <c r="R126" s="18">
        <f t="shared" si="53"/>
        <v>1</v>
      </c>
      <c r="S126" s="18">
        <f t="shared" si="54"/>
        <v>1</v>
      </c>
      <c r="T126" s="18">
        <f t="shared" si="55"/>
        <v>9</v>
      </c>
      <c r="U126" s="16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6">
        <f t="shared" si="56"/>
        <v>0.5</v>
      </c>
      <c r="AD126" s="18">
        <f t="shared" si="91"/>
        <v>0.5</v>
      </c>
      <c r="AE126" s="16" t="str">
        <f t="shared" si="57"/>
        <v>Over</v>
      </c>
      <c r="AF126">
        <v>0.4</v>
      </c>
      <c r="AG126">
        <v>0.4</v>
      </c>
      <c r="AH126" s="16">
        <f t="shared" si="58"/>
        <v>2</v>
      </c>
      <c r="AI126" s="16">
        <f t="shared" si="59"/>
        <v>3</v>
      </c>
      <c r="AJ126" s="16">
        <f t="shared" si="60"/>
        <v>0</v>
      </c>
      <c r="AK126" s="16">
        <f t="shared" si="61"/>
        <v>0</v>
      </c>
      <c r="AL126" s="16">
        <f t="shared" si="62"/>
        <v>5</v>
      </c>
      <c r="AM126" s="16"/>
      <c r="AN126">
        <v>7.4312522589526954E-3</v>
      </c>
      <c r="AO126">
        <v>1.6340941657069199E-2</v>
      </c>
      <c r="AP126">
        <v>-2.4067649552449298E-5</v>
      </c>
      <c r="AQ126" t="s">
        <v>187</v>
      </c>
      <c r="AR126">
        <v>0.5</v>
      </c>
      <c r="AS126">
        <v>320</v>
      </c>
      <c r="AT126" t="s">
        <v>187</v>
      </c>
      <c r="AU126" s="16">
        <f t="shared" si="63"/>
        <v>0.5</v>
      </c>
      <c r="AV126" s="16">
        <f t="shared" si="92"/>
        <v>-0.5</v>
      </c>
      <c r="AW126" s="16" t="str">
        <f t="shared" si="64"/>
        <v>Under</v>
      </c>
      <c r="AX126">
        <v>0</v>
      </c>
      <c r="AY126">
        <v>0</v>
      </c>
      <c r="AZ126" s="16">
        <f t="shared" si="65"/>
        <v>3</v>
      </c>
      <c r="BA126" s="16">
        <f t="shared" si="66"/>
        <v>1</v>
      </c>
      <c r="BB126" s="16">
        <f t="shared" si="67"/>
        <v>0</v>
      </c>
      <c r="BC126" s="16">
        <f t="shared" si="68"/>
        <v>0</v>
      </c>
      <c r="BD126" s="16">
        <f t="shared" si="69"/>
        <v>4</v>
      </c>
      <c r="BE126" s="16"/>
      <c r="BF126">
        <v>0.36147780641414501</v>
      </c>
      <c r="BG126">
        <v>1.08806889287224</v>
      </c>
      <c r="BH126">
        <v>-2.1591996999999999E-3</v>
      </c>
      <c r="BI126" t="s">
        <v>187</v>
      </c>
      <c r="BJ126">
        <v>0.5</v>
      </c>
      <c r="BK126">
        <v>135</v>
      </c>
      <c r="BL126" t="s">
        <v>187</v>
      </c>
      <c r="BM126" s="16">
        <f t="shared" si="70"/>
        <v>0.5</v>
      </c>
      <c r="BN126" s="16">
        <f t="shared" si="93"/>
        <v>0.58806889287223996</v>
      </c>
      <c r="BO126" s="16" t="str">
        <f t="shared" si="71"/>
        <v>Over</v>
      </c>
      <c r="BP126">
        <v>0.5</v>
      </c>
      <c r="BQ126">
        <v>0.3</v>
      </c>
      <c r="BR126" s="16">
        <f t="shared" si="72"/>
        <v>1</v>
      </c>
      <c r="BS126" s="16">
        <f t="shared" si="73"/>
        <v>5</v>
      </c>
      <c r="BT126" s="16">
        <f t="shared" si="74"/>
        <v>0</v>
      </c>
      <c r="BU126" s="16">
        <f t="shared" si="75"/>
        <v>0</v>
      </c>
      <c r="BV126" s="16">
        <f t="shared" si="76"/>
        <v>6</v>
      </c>
      <c r="BW126" s="16"/>
      <c r="BX126">
        <v>0.17184326463115829</v>
      </c>
      <c r="BY126">
        <v>0.83010903974674599</v>
      </c>
      <c r="BZ126">
        <v>0.02</v>
      </c>
      <c r="CA126" t="s">
        <v>187</v>
      </c>
      <c r="CB126">
        <v>0.5</v>
      </c>
      <c r="CC126" t="s">
        <v>187</v>
      </c>
      <c r="CD126" t="s">
        <v>187</v>
      </c>
      <c r="CE126" s="16">
        <f t="shared" si="77"/>
        <v>0.5</v>
      </c>
      <c r="CF126" s="16">
        <f t="shared" si="94"/>
        <v>-0.5</v>
      </c>
      <c r="CG126" s="16" t="str">
        <f t="shared" si="78"/>
        <v>Under</v>
      </c>
      <c r="CH126">
        <v>0</v>
      </c>
      <c r="CI126">
        <v>0</v>
      </c>
      <c r="CJ126" s="16"/>
      <c r="CK126" s="16">
        <f t="shared" si="79"/>
        <v>1</v>
      </c>
      <c r="CL126" s="16">
        <f t="shared" si="80"/>
        <v>1</v>
      </c>
      <c r="CM126" s="16">
        <f t="shared" si="81"/>
        <v>1</v>
      </c>
      <c r="CN126" s="16">
        <f t="shared" si="82"/>
        <v>3</v>
      </c>
      <c r="CO126" s="16"/>
      <c r="CP126">
        <v>0.70168507146697445</v>
      </c>
      <c r="CQ126">
        <v>1.2</v>
      </c>
      <c r="CR126">
        <v>-1.4598736E-5</v>
      </c>
      <c r="CS126">
        <v>1.5</v>
      </c>
      <c r="CT126" t="s">
        <v>187</v>
      </c>
      <c r="CU126">
        <v>1.5</v>
      </c>
      <c r="CV126">
        <v>1.5</v>
      </c>
      <c r="CW126" s="16">
        <f t="shared" si="83"/>
        <v>1.5</v>
      </c>
      <c r="CX126" s="16">
        <f t="shared" si="95"/>
        <v>-1</v>
      </c>
      <c r="CY126" s="16" t="str">
        <f t="shared" si="84"/>
        <v>Under</v>
      </c>
      <c r="CZ126">
        <v>0.5</v>
      </c>
      <c r="DA126">
        <v>0.1</v>
      </c>
      <c r="DB126" s="16">
        <f t="shared" si="85"/>
        <v>3</v>
      </c>
      <c r="DC126" s="16">
        <f t="shared" si="86"/>
        <v>1</v>
      </c>
      <c r="DD126" s="16">
        <f t="shared" si="87"/>
        <v>1</v>
      </c>
      <c r="DE126" s="16">
        <f t="shared" si="88"/>
        <v>1</v>
      </c>
      <c r="DF126" s="16">
        <f t="shared" si="89"/>
        <v>6</v>
      </c>
      <c r="DG126" s="16"/>
    </row>
    <row r="127" spans="1:111" x14ac:dyDescent="0.3">
      <c r="A127" t="s">
        <v>320</v>
      </c>
      <c r="B127" t="s">
        <v>57</v>
      </c>
      <c r="C127" t="s">
        <v>319</v>
      </c>
      <c r="D127" s="17">
        <v>0.29802392152956331</v>
      </c>
      <c r="E127" s="17">
        <v>0.443520782396088</v>
      </c>
      <c r="F127" s="17">
        <v>4.53039024593999E-2</v>
      </c>
      <c r="G127" s="17">
        <v>0.5</v>
      </c>
      <c r="H127" s="17" t="s">
        <v>187</v>
      </c>
      <c r="I127" s="17">
        <v>0.5</v>
      </c>
      <c r="J127" s="17">
        <v>0.5</v>
      </c>
      <c r="K127" s="18">
        <f t="shared" si="49"/>
        <v>0.5</v>
      </c>
      <c r="L127" s="16">
        <f t="shared" si="90"/>
        <v>-0.3</v>
      </c>
      <c r="M127" s="18" t="str">
        <f t="shared" si="50"/>
        <v>Under</v>
      </c>
      <c r="N127" s="17">
        <v>0.2</v>
      </c>
      <c r="O127" s="17">
        <v>0.2</v>
      </c>
      <c r="P127" s="18">
        <f t="shared" si="51"/>
        <v>3</v>
      </c>
      <c r="Q127" s="18">
        <f t="shared" si="52"/>
        <v>4</v>
      </c>
      <c r="R127" s="18">
        <f t="shared" si="53"/>
        <v>1</v>
      </c>
      <c r="S127" s="18">
        <f t="shared" si="54"/>
        <v>1</v>
      </c>
      <c r="T127" s="18">
        <f t="shared" si="55"/>
        <v>9</v>
      </c>
      <c r="U127" s="16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6">
        <f t="shared" si="56"/>
        <v>0.5</v>
      </c>
      <c r="AD127" s="18">
        <f t="shared" si="91"/>
        <v>0.5</v>
      </c>
      <c r="AE127" s="16" t="str">
        <f t="shared" si="57"/>
        <v>Over</v>
      </c>
      <c r="AF127">
        <v>0.4</v>
      </c>
      <c r="AG127">
        <v>0.4</v>
      </c>
      <c r="AH127" s="16">
        <f t="shared" si="58"/>
        <v>2</v>
      </c>
      <c r="AI127" s="16">
        <f t="shared" si="59"/>
        <v>3</v>
      </c>
      <c r="AJ127" s="16">
        <f t="shared" si="60"/>
        <v>0</v>
      </c>
      <c r="AK127" s="16">
        <f t="shared" si="61"/>
        <v>0</v>
      </c>
      <c r="AL127" s="16">
        <f t="shared" si="62"/>
        <v>5</v>
      </c>
      <c r="AM127" s="16"/>
      <c r="AN127">
        <v>7.8964844097074473E-3</v>
      </c>
      <c r="AO127">
        <v>2.5780167385444398E-2</v>
      </c>
      <c r="AP127">
        <v>-3.77255712140137E-3</v>
      </c>
      <c r="AQ127" t="s">
        <v>187</v>
      </c>
      <c r="AR127">
        <v>0.5</v>
      </c>
      <c r="AS127">
        <v>400</v>
      </c>
      <c r="AT127" t="s">
        <v>187</v>
      </c>
      <c r="AU127" s="16">
        <f t="shared" si="63"/>
        <v>0.5</v>
      </c>
      <c r="AV127" s="16">
        <f t="shared" si="92"/>
        <v>-0.5</v>
      </c>
      <c r="AW127" s="16" t="str">
        <f t="shared" si="64"/>
        <v>Under</v>
      </c>
      <c r="AX127">
        <v>0</v>
      </c>
      <c r="AY127">
        <v>0</v>
      </c>
      <c r="AZ127" s="16">
        <f t="shared" si="65"/>
        <v>3</v>
      </c>
      <c r="BA127" s="16">
        <f t="shared" si="66"/>
        <v>1</v>
      </c>
      <c r="BB127" s="16">
        <f t="shared" si="67"/>
        <v>0</v>
      </c>
      <c r="BC127" s="16">
        <f t="shared" si="68"/>
        <v>0</v>
      </c>
      <c r="BD127" s="16">
        <f t="shared" si="69"/>
        <v>4</v>
      </c>
      <c r="BE127" s="16"/>
      <c r="BF127">
        <v>0.19234833806901391</v>
      </c>
      <c r="BG127">
        <v>0.56139410187667504</v>
      </c>
      <c r="BH127">
        <v>4.0917820000000002E-4</v>
      </c>
      <c r="BI127" t="s">
        <v>187</v>
      </c>
      <c r="BJ127">
        <v>0.5</v>
      </c>
      <c r="BK127">
        <v>165</v>
      </c>
      <c r="BL127" t="s">
        <v>187</v>
      </c>
      <c r="BM127" s="16">
        <f t="shared" si="70"/>
        <v>0.5</v>
      </c>
      <c r="BN127" s="16">
        <f t="shared" si="93"/>
        <v>-0.4</v>
      </c>
      <c r="BO127" s="16" t="str">
        <f t="shared" si="71"/>
        <v>Under</v>
      </c>
      <c r="BP127">
        <v>0.1</v>
      </c>
      <c r="BQ127">
        <v>0.1</v>
      </c>
      <c r="BR127" s="16">
        <f t="shared" si="72"/>
        <v>2</v>
      </c>
      <c r="BS127" s="16">
        <f t="shared" si="73"/>
        <v>1</v>
      </c>
      <c r="BT127" s="16">
        <f t="shared" si="74"/>
        <v>1</v>
      </c>
      <c r="BU127" s="16">
        <f t="shared" si="75"/>
        <v>1</v>
      </c>
      <c r="BV127" s="16">
        <f t="shared" si="76"/>
        <v>5</v>
      </c>
      <c r="BW127" s="16"/>
      <c r="BX127">
        <v>0.17863081476858969</v>
      </c>
      <c r="BY127">
        <v>0.83010903974674599</v>
      </c>
      <c r="BZ127">
        <v>0.01</v>
      </c>
      <c r="CA127" t="s">
        <v>187</v>
      </c>
      <c r="CB127">
        <v>0.5</v>
      </c>
      <c r="CC127">
        <v>255</v>
      </c>
      <c r="CD127" t="s">
        <v>187</v>
      </c>
      <c r="CE127" s="16">
        <f t="shared" si="77"/>
        <v>0.5</v>
      </c>
      <c r="CF127" s="16">
        <f t="shared" si="94"/>
        <v>0.33010903974674599</v>
      </c>
      <c r="CG127" s="16" t="str">
        <f t="shared" si="78"/>
        <v>Over</v>
      </c>
      <c r="CH127">
        <v>0.3</v>
      </c>
      <c r="CI127">
        <v>0.2</v>
      </c>
      <c r="CJ127" s="16"/>
      <c r="CK127" s="16">
        <f t="shared" si="79"/>
        <v>5</v>
      </c>
      <c r="CL127" s="16">
        <f t="shared" si="80"/>
        <v>0</v>
      </c>
      <c r="CM127" s="16">
        <f t="shared" si="81"/>
        <v>0</v>
      </c>
      <c r="CN127" s="16">
        <f t="shared" si="82"/>
        <v>5</v>
      </c>
      <c r="CO127" s="16"/>
      <c r="CP127">
        <v>0.72647701152263522</v>
      </c>
      <c r="CQ127">
        <v>1.2</v>
      </c>
      <c r="CR127">
        <v>1.3620934E-5</v>
      </c>
      <c r="CS127">
        <v>1.5</v>
      </c>
      <c r="CT127" t="s">
        <v>187</v>
      </c>
      <c r="CU127">
        <v>1.5</v>
      </c>
      <c r="CV127">
        <v>1.5</v>
      </c>
      <c r="CW127" s="16">
        <f t="shared" si="83"/>
        <v>1.5</v>
      </c>
      <c r="CX127" s="16">
        <f t="shared" si="95"/>
        <v>-1</v>
      </c>
      <c r="CY127" s="16" t="str">
        <f t="shared" si="84"/>
        <v>Under</v>
      </c>
      <c r="CZ127">
        <v>0.5</v>
      </c>
      <c r="DA127">
        <v>0.1</v>
      </c>
      <c r="DB127" s="16">
        <f t="shared" si="85"/>
        <v>3</v>
      </c>
      <c r="DC127" s="16">
        <f t="shared" si="86"/>
        <v>1</v>
      </c>
      <c r="DD127" s="16">
        <f t="shared" si="87"/>
        <v>1</v>
      </c>
      <c r="DE127" s="16">
        <f t="shared" si="88"/>
        <v>1</v>
      </c>
      <c r="DF127" s="16">
        <f t="shared" si="89"/>
        <v>6</v>
      </c>
      <c r="DG127" s="16"/>
    </row>
    <row r="128" spans="1:111" x14ac:dyDescent="0.3">
      <c r="A128" t="s">
        <v>321</v>
      </c>
      <c r="B128" t="s">
        <v>57</v>
      </c>
      <c r="C128" t="s">
        <v>319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187</v>
      </c>
      <c r="I128">
        <v>0.5</v>
      </c>
      <c r="J128">
        <v>0.5</v>
      </c>
      <c r="K128" s="16">
        <f t="shared" si="49"/>
        <v>0.5</v>
      </c>
      <c r="L128" s="16">
        <f t="shared" si="90"/>
        <v>0.19999999999999996</v>
      </c>
      <c r="M128" s="16" t="str">
        <f t="shared" si="50"/>
        <v>Over</v>
      </c>
      <c r="N128">
        <v>0.7</v>
      </c>
      <c r="O128">
        <v>0.5</v>
      </c>
      <c r="P128" s="16">
        <f t="shared" si="51"/>
        <v>1</v>
      </c>
      <c r="Q128" s="16">
        <f t="shared" si="52"/>
        <v>3</v>
      </c>
      <c r="R128" s="16">
        <f t="shared" si="53"/>
        <v>1</v>
      </c>
      <c r="S128" s="16">
        <f t="shared" si="54"/>
        <v>0</v>
      </c>
      <c r="T128" s="16">
        <f t="shared" si="55"/>
        <v>5</v>
      </c>
      <c r="U128" s="16"/>
      <c r="V128" s="17">
        <v>0.96213657833300192</v>
      </c>
      <c r="W128" s="17">
        <v>1.00033060007592</v>
      </c>
      <c r="X128" s="17">
        <v>0.89746100974001797</v>
      </c>
      <c r="Y128" s="17">
        <v>0.5</v>
      </c>
      <c r="Z128" s="17">
        <v>-250</v>
      </c>
      <c r="AA128" s="17">
        <v>210</v>
      </c>
      <c r="AB128" s="17">
        <v>0.2</v>
      </c>
      <c r="AC128" s="18">
        <f t="shared" si="56"/>
        <v>0.5</v>
      </c>
      <c r="AD128" s="18">
        <f t="shared" si="91"/>
        <v>0.50033060007592001</v>
      </c>
      <c r="AE128" s="18" t="str">
        <f t="shared" si="57"/>
        <v>Over</v>
      </c>
      <c r="AF128" s="17">
        <v>0.9</v>
      </c>
      <c r="AG128" s="17">
        <v>0.7</v>
      </c>
      <c r="AH128" s="18">
        <f t="shared" si="58"/>
        <v>3</v>
      </c>
      <c r="AI128" s="18">
        <f t="shared" si="59"/>
        <v>4</v>
      </c>
      <c r="AJ128" s="18">
        <f t="shared" si="60"/>
        <v>1</v>
      </c>
      <c r="AK128" s="18">
        <f t="shared" si="61"/>
        <v>1</v>
      </c>
      <c r="AL128" s="18">
        <f t="shared" si="62"/>
        <v>9</v>
      </c>
      <c r="AM128" s="16"/>
      <c r="AN128">
        <v>4.1604871095739737E-2</v>
      </c>
      <c r="AO128">
        <v>0.115136474117742</v>
      </c>
      <c r="AP128">
        <v>-1.5327198859687099E-3</v>
      </c>
      <c r="AQ128" t="s">
        <v>187</v>
      </c>
      <c r="AR128">
        <v>0.5</v>
      </c>
      <c r="AS128">
        <v>750</v>
      </c>
      <c r="AT128" t="s">
        <v>187</v>
      </c>
      <c r="AU128" s="16">
        <f t="shared" si="63"/>
        <v>0.5</v>
      </c>
      <c r="AV128" s="16">
        <f t="shared" si="92"/>
        <v>-0.45839512890426026</v>
      </c>
      <c r="AW128" s="16" t="str">
        <f t="shared" si="64"/>
        <v>Under</v>
      </c>
      <c r="AX128">
        <v>0.1</v>
      </c>
      <c r="AY128">
        <v>0.1</v>
      </c>
      <c r="AZ128" s="16">
        <f t="shared" si="65"/>
        <v>3</v>
      </c>
      <c r="BA128" s="16">
        <f t="shared" si="66"/>
        <v>1</v>
      </c>
      <c r="BB128" s="16">
        <f t="shared" si="67"/>
        <v>0</v>
      </c>
      <c r="BC128" s="16">
        <f t="shared" si="68"/>
        <v>0</v>
      </c>
      <c r="BD128" s="16">
        <f t="shared" si="69"/>
        <v>4</v>
      </c>
      <c r="BE128" s="16"/>
      <c r="BF128">
        <v>0.5709015398886701</v>
      </c>
      <c r="BG128">
        <v>1.1400591398650299</v>
      </c>
      <c r="BH128">
        <v>0.28000000000000003</v>
      </c>
      <c r="BI128" t="s">
        <v>187</v>
      </c>
      <c r="BJ128">
        <v>0.5</v>
      </c>
      <c r="BK128">
        <v>185</v>
      </c>
      <c r="BL128" t="s">
        <v>187</v>
      </c>
      <c r="BM128" s="16">
        <f t="shared" si="70"/>
        <v>0.5</v>
      </c>
      <c r="BN128" s="16">
        <f t="shared" si="93"/>
        <v>0.64005913986502994</v>
      </c>
      <c r="BO128" s="16" t="str">
        <f t="shared" si="71"/>
        <v>Over</v>
      </c>
      <c r="BP128">
        <v>0.5</v>
      </c>
      <c r="BQ128">
        <v>0.2</v>
      </c>
      <c r="BR128" s="16">
        <f t="shared" si="72"/>
        <v>2</v>
      </c>
      <c r="BS128" s="16">
        <f t="shared" si="73"/>
        <v>5</v>
      </c>
      <c r="BT128" s="16">
        <f t="shared" si="74"/>
        <v>0</v>
      </c>
      <c r="BU128" s="16">
        <f t="shared" si="75"/>
        <v>0</v>
      </c>
      <c r="BV128" s="16">
        <f t="shared" si="76"/>
        <v>7</v>
      </c>
      <c r="BW128" s="16"/>
      <c r="BX128">
        <v>0.1737338416004133</v>
      </c>
      <c r="BY128">
        <v>0.80959999999999999</v>
      </c>
      <c r="BZ128">
        <v>3.3314112999999999E-2</v>
      </c>
      <c r="CA128" t="s">
        <v>187</v>
      </c>
      <c r="CB128">
        <v>0.5</v>
      </c>
      <c r="CC128" t="s">
        <v>187</v>
      </c>
      <c r="CD128" t="s">
        <v>187</v>
      </c>
      <c r="CE128" s="16">
        <f t="shared" si="77"/>
        <v>0.5</v>
      </c>
      <c r="CF128" s="16">
        <f t="shared" si="94"/>
        <v>-0.4</v>
      </c>
      <c r="CG128" s="16" t="str">
        <f t="shared" si="78"/>
        <v>Under</v>
      </c>
      <c r="CH128">
        <v>0.1</v>
      </c>
      <c r="CI128">
        <v>0.1</v>
      </c>
      <c r="CJ128" s="16"/>
      <c r="CK128" s="16">
        <f t="shared" si="79"/>
        <v>1</v>
      </c>
      <c r="CL128" s="16">
        <f t="shared" si="80"/>
        <v>1</v>
      </c>
      <c r="CM128" s="16">
        <f t="shared" si="81"/>
        <v>1</v>
      </c>
      <c r="CN128" s="16">
        <f t="shared" si="82"/>
        <v>3</v>
      </c>
      <c r="CO128" s="16"/>
      <c r="CP128" s="17">
        <v>1.9117640473170081</v>
      </c>
      <c r="CQ128" s="17">
        <v>2</v>
      </c>
      <c r="CR128" s="17">
        <v>1.7635059455559201</v>
      </c>
      <c r="CS128" s="17">
        <v>0.5</v>
      </c>
      <c r="CT128" s="17" t="s">
        <v>187</v>
      </c>
      <c r="CU128" s="17">
        <v>0.5</v>
      </c>
      <c r="CV128" s="17">
        <v>1.5</v>
      </c>
      <c r="CW128" s="18">
        <f t="shared" si="83"/>
        <v>0.5</v>
      </c>
      <c r="CX128" s="16">
        <f t="shared" si="95"/>
        <v>1.5</v>
      </c>
      <c r="CY128" s="18" t="str">
        <f t="shared" si="84"/>
        <v>Over</v>
      </c>
      <c r="CZ128" s="17">
        <v>1.9</v>
      </c>
      <c r="DA128" s="17">
        <v>0.7</v>
      </c>
      <c r="DB128" s="18">
        <f t="shared" si="85"/>
        <v>3</v>
      </c>
      <c r="DC128" s="18">
        <f t="shared" si="86"/>
        <v>3</v>
      </c>
      <c r="DD128" s="18">
        <f t="shared" si="87"/>
        <v>1</v>
      </c>
      <c r="DE128" s="18">
        <f t="shared" si="88"/>
        <v>1</v>
      </c>
      <c r="DF128" s="18">
        <f t="shared" si="89"/>
        <v>8</v>
      </c>
      <c r="DG128" s="16"/>
    </row>
    <row r="129" spans="1:111" x14ac:dyDescent="0.3">
      <c r="A129" t="s">
        <v>322</v>
      </c>
      <c r="B129" t="s">
        <v>57</v>
      </c>
      <c r="C129" t="s">
        <v>319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187</v>
      </c>
      <c r="I129">
        <v>0.5</v>
      </c>
      <c r="J129">
        <v>0.5</v>
      </c>
      <c r="K129" s="16">
        <f t="shared" si="49"/>
        <v>0.5</v>
      </c>
      <c r="L129" s="16">
        <f t="shared" si="90"/>
        <v>0.22132657761400198</v>
      </c>
      <c r="M129" s="16" t="str">
        <f t="shared" si="50"/>
        <v>Over</v>
      </c>
      <c r="N129">
        <v>0.7</v>
      </c>
      <c r="O129">
        <v>0.6</v>
      </c>
      <c r="P129" s="16">
        <f t="shared" si="51"/>
        <v>3</v>
      </c>
      <c r="Q129" s="16">
        <f t="shared" si="52"/>
        <v>3</v>
      </c>
      <c r="R129" s="16">
        <f t="shared" si="53"/>
        <v>1</v>
      </c>
      <c r="S129" s="16">
        <f t="shared" si="54"/>
        <v>1</v>
      </c>
      <c r="T129" s="16">
        <f t="shared" si="55"/>
        <v>8</v>
      </c>
      <c r="U129" s="16"/>
      <c r="V129" s="17">
        <v>1.1469291504425341</v>
      </c>
      <c r="W129" s="17">
        <v>1.39933557281319</v>
      </c>
      <c r="X129" s="17">
        <v>0.99996795192668897</v>
      </c>
      <c r="Y129" s="17">
        <v>0.5</v>
      </c>
      <c r="Z129" s="17">
        <v>-370</v>
      </c>
      <c r="AA129" s="17">
        <v>140</v>
      </c>
      <c r="AB129" s="17">
        <v>0.4</v>
      </c>
      <c r="AC129" s="18">
        <f t="shared" si="56"/>
        <v>0.5</v>
      </c>
      <c r="AD129" s="18">
        <f t="shared" si="91"/>
        <v>0.89999999999999991</v>
      </c>
      <c r="AE129" s="18" t="str">
        <f t="shared" si="57"/>
        <v>Over</v>
      </c>
      <c r="AF129" s="17">
        <v>1.4</v>
      </c>
      <c r="AG129" s="17">
        <v>0.8</v>
      </c>
      <c r="AH129" s="18">
        <f t="shared" si="58"/>
        <v>3</v>
      </c>
      <c r="AI129" s="18">
        <f t="shared" si="59"/>
        <v>5</v>
      </c>
      <c r="AJ129" s="18">
        <f t="shared" si="60"/>
        <v>1</v>
      </c>
      <c r="AK129" s="18">
        <f t="shared" si="61"/>
        <v>1</v>
      </c>
      <c r="AL129" s="18">
        <f t="shared" si="62"/>
        <v>10</v>
      </c>
      <c r="AM129" s="16"/>
      <c r="AN129">
        <v>7.7311153919783965E-2</v>
      </c>
      <c r="AO129">
        <v>0.20430756176062301</v>
      </c>
      <c r="AP129">
        <v>-2.1479646002178798E-5</v>
      </c>
      <c r="AQ129" t="s">
        <v>187</v>
      </c>
      <c r="AR129">
        <v>0.5</v>
      </c>
      <c r="AS129">
        <v>500</v>
      </c>
      <c r="AT129" t="s">
        <v>187</v>
      </c>
      <c r="AU129" s="16">
        <f t="shared" si="63"/>
        <v>0.5</v>
      </c>
      <c r="AV129" s="16">
        <f t="shared" si="92"/>
        <v>-0.42268884608021606</v>
      </c>
      <c r="AW129" s="16" t="str">
        <f t="shared" si="64"/>
        <v>Under</v>
      </c>
      <c r="AX129">
        <v>0.2</v>
      </c>
      <c r="AY129">
        <v>0.2</v>
      </c>
      <c r="AZ129" s="16">
        <f t="shared" si="65"/>
        <v>3</v>
      </c>
      <c r="BA129" s="16">
        <f t="shared" si="66"/>
        <v>1</v>
      </c>
      <c r="BB129" s="16">
        <f t="shared" si="67"/>
        <v>0</v>
      </c>
      <c r="BC129" s="16">
        <f t="shared" si="68"/>
        <v>0</v>
      </c>
      <c r="BD129" s="16">
        <f t="shared" si="69"/>
        <v>4</v>
      </c>
      <c r="BE129" s="16"/>
      <c r="BF129">
        <v>0.48273025603245651</v>
      </c>
      <c r="BG129">
        <v>0.862083873757025</v>
      </c>
      <c r="BH129">
        <v>0.19216253</v>
      </c>
      <c r="BI129" t="s">
        <v>187</v>
      </c>
      <c r="BJ129">
        <v>0.5</v>
      </c>
      <c r="BK129">
        <v>125</v>
      </c>
      <c r="BL129" t="s">
        <v>187</v>
      </c>
      <c r="BM129" s="16">
        <f t="shared" si="70"/>
        <v>0.5</v>
      </c>
      <c r="BN129" s="16">
        <f t="shared" si="93"/>
        <v>0.4</v>
      </c>
      <c r="BO129" s="16" t="str">
        <f t="shared" si="71"/>
        <v>Over</v>
      </c>
      <c r="BP129">
        <v>0.9</v>
      </c>
      <c r="BQ129">
        <v>0.4</v>
      </c>
      <c r="BR129" s="16">
        <f t="shared" si="72"/>
        <v>1</v>
      </c>
      <c r="BS129" s="16">
        <f t="shared" si="73"/>
        <v>4</v>
      </c>
      <c r="BT129" s="16">
        <f t="shared" si="74"/>
        <v>1</v>
      </c>
      <c r="BU129" s="16">
        <f t="shared" si="75"/>
        <v>0</v>
      </c>
      <c r="BV129" s="16">
        <f t="shared" si="76"/>
        <v>6</v>
      </c>
      <c r="BW129" s="16"/>
      <c r="BX129">
        <v>0.25015999411394801</v>
      </c>
      <c r="BY129">
        <v>0.85759860788863096</v>
      </c>
      <c r="BZ129">
        <v>9.6617445403946303E-2</v>
      </c>
      <c r="CA129" t="s">
        <v>187</v>
      </c>
      <c r="CB129">
        <v>0.5</v>
      </c>
      <c r="CC129">
        <v>320</v>
      </c>
      <c r="CD129" t="s">
        <v>187</v>
      </c>
      <c r="CE129" s="16">
        <f t="shared" si="77"/>
        <v>0.5</v>
      </c>
      <c r="CF129" s="16">
        <f t="shared" si="94"/>
        <v>0.35759860788863096</v>
      </c>
      <c r="CG129" s="16" t="str">
        <f t="shared" si="78"/>
        <v>Over</v>
      </c>
      <c r="CH129">
        <v>0.5</v>
      </c>
      <c r="CI129">
        <v>0.3</v>
      </c>
      <c r="CJ129" s="16"/>
      <c r="CK129" s="16">
        <f t="shared" si="79"/>
        <v>5</v>
      </c>
      <c r="CL129" s="16">
        <f t="shared" si="80"/>
        <v>0</v>
      </c>
      <c r="CM129" s="16">
        <f t="shared" si="81"/>
        <v>0</v>
      </c>
      <c r="CN129" s="16">
        <f t="shared" si="82"/>
        <v>5</v>
      </c>
      <c r="CO129" s="16"/>
      <c r="CP129">
        <v>1.962308283155672</v>
      </c>
      <c r="CQ129">
        <v>2</v>
      </c>
      <c r="CR129">
        <v>1.83156173344235</v>
      </c>
      <c r="CS129">
        <v>1.5</v>
      </c>
      <c r="CT129" t="s">
        <v>187</v>
      </c>
      <c r="CU129">
        <v>1.5</v>
      </c>
      <c r="CV129">
        <v>1.5</v>
      </c>
      <c r="CW129" s="16">
        <f t="shared" si="83"/>
        <v>1.5</v>
      </c>
      <c r="CX129" s="16">
        <f t="shared" si="95"/>
        <v>0.5</v>
      </c>
      <c r="CY129" s="16" t="str">
        <f t="shared" si="84"/>
        <v>Over</v>
      </c>
      <c r="CZ129">
        <v>2</v>
      </c>
      <c r="DA129">
        <v>0.5</v>
      </c>
      <c r="DB129" s="16">
        <f t="shared" si="85"/>
        <v>3</v>
      </c>
      <c r="DC129" s="16">
        <f t="shared" si="86"/>
        <v>1</v>
      </c>
      <c r="DD129" s="16">
        <f t="shared" si="87"/>
        <v>1</v>
      </c>
      <c r="DE129" s="16">
        <f t="shared" si="88"/>
        <v>0</v>
      </c>
      <c r="DF129" s="16">
        <f t="shared" si="89"/>
        <v>5</v>
      </c>
      <c r="DG129" s="16"/>
    </row>
    <row r="130" spans="1:111" x14ac:dyDescent="0.3">
      <c r="A130" t="s">
        <v>323</v>
      </c>
      <c r="B130" t="s">
        <v>57</v>
      </c>
      <c r="C130" t="s">
        <v>319</v>
      </c>
      <c r="D130" s="17">
        <v>0.22463477842310919</v>
      </c>
      <c r="E130" s="17">
        <v>0.36614173228346403</v>
      </c>
      <c r="F130" s="17">
        <v>0.13341221</v>
      </c>
      <c r="G130" s="17">
        <v>0.5</v>
      </c>
      <c r="H130" s="17" t="s">
        <v>187</v>
      </c>
      <c r="I130" s="17">
        <v>0.5</v>
      </c>
      <c r="J130" s="17">
        <v>0.5</v>
      </c>
      <c r="K130" s="18">
        <f t="shared" ref="K130:K148" si="97">IF(D130&gt;MIN(G130:J130),MIN(G130:J130),MAX(G130:J130))</f>
        <v>0.5</v>
      </c>
      <c r="L130" s="16">
        <f t="shared" si="90"/>
        <v>-0.27536522157689081</v>
      </c>
      <c r="M130" s="18" t="str">
        <f t="shared" ref="M130:M148" si="98">IF(L130 &lt; 0, "Under", "Over")</f>
        <v>Under</v>
      </c>
      <c r="N130" s="17">
        <v>0.3</v>
      </c>
      <c r="O130" s="17">
        <v>0.2</v>
      </c>
      <c r="P130" s="18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8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8">
        <f t="shared" ref="R130:R148" si="101">IF(AND(M130="Over", N130&gt;K130), 1, IF(AND(M130="Under", N130&lt;=K130), 1, 0))</f>
        <v>1</v>
      </c>
      <c r="S130" s="18">
        <f t="shared" ref="S130:S148" si="102">IF(AND(M130="Over", O130&gt;0.5), 1, IF(AND(M130="Under", O130&lt;=0.5), 1, 0))</f>
        <v>1</v>
      </c>
      <c r="T130" s="18">
        <f t="shared" ref="T130:T148" si="103">SUM(P130:S130)</f>
        <v>9</v>
      </c>
      <c r="U130" s="16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6">
        <f t="shared" ref="AC130:AC148" si="104">Y130</f>
        <v>0.5</v>
      </c>
      <c r="AD130" s="18">
        <f t="shared" si="91"/>
        <v>-0.42601602778203618</v>
      </c>
      <c r="AE130" s="16" t="str">
        <f t="shared" ref="AE130:AE148" si="105">IF(AD130 &lt; 0, "Under", "Over")</f>
        <v>Under</v>
      </c>
      <c r="AF130">
        <v>0.2</v>
      </c>
      <c r="AG130">
        <v>0.1</v>
      </c>
      <c r="AH130" s="16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6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6">
        <f t="shared" ref="AJ130:AJ148" si="108">IF(AND(AE130="Over", AF130&gt;AC130), 1, IF(AND(AE130="Under", AF130&lt;=AC130), 1, 0))</f>
        <v>1</v>
      </c>
      <c r="AK130" s="16">
        <f t="shared" ref="AK130:AK148" si="109">IF(AND(AE130="Over", AG130&gt;0.5), 1, IF(AND(AE130="Under", AG130&lt;=0.5), 1, 0))</f>
        <v>1</v>
      </c>
      <c r="AL130" s="16">
        <f t="shared" ref="AL130:AL148" si="110">SUM(AH130:AK130)</f>
        <v>8</v>
      </c>
      <c r="AM130" s="16"/>
      <c r="AN130">
        <v>4.380481007260989E-3</v>
      </c>
      <c r="AO130">
        <v>2.4361948955916399E-2</v>
      </c>
      <c r="AP130">
        <v>-2.4067649552449298E-5</v>
      </c>
      <c r="AQ130" t="s">
        <v>187</v>
      </c>
      <c r="AR130">
        <v>0.5</v>
      </c>
      <c r="AS130">
        <v>400</v>
      </c>
      <c r="AT130" t="s">
        <v>187</v>
      </c>
      <c r="AU130" s="16">
        <f t="shared" ref="AU130:AU148" si="111">AR130</f>
        <v>0.5</v>
      </c>
      <c r="AV130" s="16">
        <f t="shared" si="92"/>
        <v>-0.5</v>
      </c>
      <c r="AW130" s="16" t="str">
        <f t="shared" ref="AW130:AW148" si="112">IF(AV130 &lt; 0, "Under", "Over")</f>
        <v>Under</v>
      </c>
      <c r="AX130">
        <v>0</v>
      </c>
      <c r="AY130">
        <v>0</v>
      </c>
      <c r="AZ130" s="16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6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6">
        <f t="shared" ref="BB130:BB148" si="115">IF(AND(AW130="Over", AX130&gt;AU130), 1, IF(AND(AW130="Under", AX130&lt;=AU130), 0, 0))</f>
        <v>0</v>
      </c>
      <c r="BC130" s="16">
        <f t="shared" ref="BC130:BC148" si="116">IF(AND(AW130="Over", AY130&gt;=0.5), 1, IF(AND(AW130="Under", AY130&lt;0.5), 0, 0))</f>
        <v>0</v>
      </c>
      <c r="BD130" s="16">
        <f t="shared" ref="BD130:BD148" si="117">SUM(AZ130:BC130)</f>
        <v>4</v>
      </c>
      <c r="BE130" s="16"/>
      <c r="BF130">
        <v>5.5277151977506767E-2</v>
      </c>
      <c r="BG130">
        <v>0.194444444444444</v>
      </c>
      <c r="BH130">
        <v>-2.3119121999999999E-2</v>
      </c>
      <c r="BI130" t="s">
        <v>187</v>
      </c>
      <c r="BJ130">
        <v>0.5</v>
      </c>
      <c r="BK130">
        <v>175</v>
      </c>
      <c r="BL130" t="s">
        <v>187</v>
      </c>
      <c r="BM130" s="16">
        <f t="shared" ref="BM130:BM148" si="118">BJ130</f>
        <v>0.5</v>
      </c>
      <c r="BN130" s="16">
        <f t="shared" si="93"/>
        <v>-0.44472284802249323</v>
      </c>
      <c r="BO130" s="16" t="str">
        <f t="shared" ref="BO130:BO148" si="119">IF(BN130 &lt; 0, "Under", "Over")</f>
        <v>Under</v>
      </c>
      <c r="BP130">
        <v>0.3</v>
      </c>
      <c r="BQ130">
        <v>0.1</v>
      </c>
      <c r="BR130" s="16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6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6">
        <f t="shared" ref="BT130:BT148" si="122">IF(AND(BO130="Over", BP130&gt;BM130), 1, IF(AND(BO130="Under", BP130&lt;=BM130), 1, 0))</f>
        <v>1</v>
      </c>
      <c r="BU130" s="16">
        <f t="shared" ref="BU130:BU148" si="123">IF(AND(BO130="Over", BQ130&gt;0.5), 1, IF(AND(BO130="Under", BQ130&lt;=0.5), 1, 0))</f>
        <v>1</v>
      </c>
      <c r="BV130" s="16">
        <f t="shared" ref="BV130:BV148" si="124">SUM(BR130:BU130)</f>
        <v>6</v>
      </c>
      <c r="BW130" s="16"/>
      <c r="BX130">
        <v>0.16218180638828261</v>
      </c>
      <c r="BY130">
        <v>0.83069568084404799</v>
      </c>
      <c r="BZ130">
        <v>0</v>
      </c>
      <c r="CA130" t="s">
        <v>187</v>
      </c>
      <c r="CB130">
        <v>0.5</v>
      </c>
      <c r="CC130" t="s">
        <v>187</v>
      </c>
      <c r="CD130" t="s">
        <v>187</v>
      </c>
      <c r="CE130" s="16">
        <f t="shared" ref="CE130:CE148" si="125">CB130</f>
        <v>0.5</v>
      </c>
      <c r="CF130" s="16">
        <f t="shared" si="94"/>
        <v>-0.5</v>
      </c>
      <c r="CG130" s="16" t="str">
        <f t="shared" ref="CG130:CG148" si="126">IF(CF130 &lt; 0, "Under", "Over")</f>
        <v>Under</v>
      </c>
      <c r="CH130">
        <v>0</v>
      </c>
      <c r="CI130">
        <v>0</v>
      </c>
      <c r="CJ130" s="16"/>
      <c r="CK130" s="16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6">
        <f t="shared" ref="CL130:CL148" si="128">IF(AND(CG130="Over", CH130&gt;CE130), 1, IF(AND(CG130="Under", CH130&lt;=CE130), 1, 0))</f>
        <v>1</v>
      </c>
      <c r="CM130" s="16">
        <f t="shared" ref="CM130:CM148" si="129">IF(AND(CG130="Over", CI130&gt;0.5), 1, IF(AND(CG130="Under", CI130&lt;=0.5), 1, 0))</f>
        <v>1</v>
      </c>
      <c r="CN130" s="16">
        <f t="shared" ref="CN130:CN148" si="130">SUM(CJ130:CM130)</f>
        <v>3</v>
      </c>
      <c r="CO130" s="16"/>
      <c r="CP130" s="17">
        <v>0.10015915894176219</v>
      </c>
      <c r="CQ130" s="17">
        <v>0.31802577712814301</v>
      </c>
      <c r="CR130" s="17">
        <v>-1.3149087192170701E-3</v>
      </c>
      <c r="CS130" s="17">
        <v>0.5</v>
      </c>
      <c r="CT130" s="17" t="s">
        <v>187</v>
      </c>
      <c r="CU130" s="17">
        <v>0.5</v>
      </c>
      <c r="CV130" s="17">
        <v>1.5</v>
      </c>
      <c r="CW130" s="18">
        <f t="shared" ref="CW130:CW148" si="131">IF(CP130&gt;MIN(CS130:CV130),MIN(CS130:CV130),MAX(CS130:CV130))</f>
        <v>1.5</v>
      </c>
      <c r="CX130" s="16">
        <f t="shared" si="95"/>
        <v>-1.3998408410582379</v>
      </c>
      <c r="CY130" s="18" t="str">
        <f t="shared" ref="CY130:CY148" si="132">IF(CX130 &lt; 0, "Under", "Over")</f>
        <v>Under</v>
      </c>
      <c r="CZ130" s="17">
        <v>0.3</v>
      </c>
      <c r="DA130" s="17">
        <v>0.1</v>
      </c>
      <c r="DB130" s="18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8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8">
        <f t="shared" ref="DD130:DD148" si="135">IF(AND(CY130="Over", CZ130&gt;CW130), 1, IF(AND(CY130="Under", CZ130&lt;=CW130), 1, 0))</f>
        <v>1</v>
      </c>
      <c r="DE130" s="18">
        <f t="shared" ref="DE130:DE148" si="136">IF(AND(CY130="Over", DA130&gt;0.5), 1, IF(AND(CY130="Under", DA130&lt;=0.5), 1, 0))</f>
        <v>1</v>
      </c>
      <c r="DF130" s="18">
        <f t="shared" ref="DF130:DF148" si="137">SUM(DB130:DE130)</f>
        <v>8</v>
      </c>
      <c r="DG130" s="16"/>
    </row>
    <row r="131" spans="1:111" x14ac:dyDescent="0.3">
      <c r="A131" t="s">
        <v>324</v>
      </c>
      <c r="B131" t="s">
        <v>57</v>
      </c>
      <c r="C131" t="s">
        <v>319</v>
      </c>
      <c r="D131" s="17">
        <v>0.34387002267821598</v>
      </c>
      <c r="E131" s="17">
        <v>0.443520782396088</v>
      </c>
      <c r="F131" s="17">
        <v>0.26494092000000002</v>
      </c>
      <c r="G131" s="17">
        <v>0.5</v>
      </c>
      <c r="H131" s="17" t="s">
        <v>187</v>
      </c>
      <c r="I131" s="17">
        <v>0.5</v>
      </c>
      <c r="J131" s="17">
        <v>0.5</v>
      </c>
      <c r="K131" s="18">
        <f t="shared" si="97"/>
        <v>0.5</v>
      </c>
      <c r="L131" s="16">
        <f t="shared" ref="L131:L148" si="138">IF(ABS(D131 - K131) &gt; MAX(ABS(E131 - K131), ABS(N131 - K131)), D131 - K131, IF(ABS(E131 - K131) &gt; ABS(N131 - K131), E131 - K131, N131 - K131))</f>
        <v>-0.4</v>
      </c>
      <c r="M131" s="18" t="str">
        <f t="shared" si="98"/>
        <v>Under</v>
      </c>
      <c r="N131" s="17">
        <v>0.1</v>
      </c>
      <c r="O131" s="17">
        <v>0.1</v>
      </c>
      <c r="P131" s="18">
        <f t="shared" si="99"/>
        <v>3</v>
      </c>
      <c r="Q131" s="18">
        <f t="shared" si="100"/>
        <v>4</v>
      </c>
      <c r="R131" s="18">
        <f t="shared" si="101"/>
        <v>1</v>
      </c>
      <c r="S131" s="18">
        <f t="shared" si="102"/>
        <v>1</v>
      </c>
      <c r="T131" s="18">
        <f t="shared" si="103"/>
        <v>9</v>
      </c>
      <c r="U131" s="16"/>
      <c r="V131" s="17">
        <v>0.9690552141497133</v>
      </c>
      <c r="W131" s="17">
        <v>1.0000563993771101</v>
      </c>
      <c r="X131" s="17">
        <v>0.90596866075580895</v>
      </c>
      <c r="Y131" s="17">
        <v>0.5</v>
      </c>
      <c r="Z131" s="17">
        <v>-165</v>
      </c>
      <c r="AA131" s="17">
        <v>370</v>
      </c>
      <c r="AB131" s="17">
        <v>0</v>
      </c>
      <c r="AC131" s="18">
        <f t="shared" si="104"/>
        <v>0.5</v>
      </c>
      <c r="AD131" s="18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8" t="str">
        <f t="shared" si="105"/>
        <v>Over</v>
      </c>
      <c r="AF131" s="17">
        <v>0.9</v>
      </c>
      <c r="AG131" s="17">
        <v>0.9</v>
      </c>
      <c r="AH131" s="18">
        <f t="shared" si="106"/>
        <v>3</v>
      </c>
      <c r="AI131" s="18">
        <f t="shared" si="107"/>
        <v>4</v>
      </c>
      <c r="AJ131" s="18">
        <f t="shared" si="108"/>
        <v>1</v>
      </c>
      <c r="AK131" s="18">
        <f t="shared" si="109"/>
        <v>1</v>
      </c>
      <c r="AL131" s="18">
        <f t="shared" si="110"/>
        <v>9</v>
      </c>
      <c r="AM131" s="16"/>
      <c r="AN131">
        <v>1.1087052652337739E-2</v>
      </c>
      <c r="AO131">
        <v>2.6328926917032001E-2</v>
      </c>
      <c r="AP131">
        <v>-2.1479646002178798E-5</v>
      </c>
      <c r="AQ131" t="s">
        <v>187</v>
      </c>
      <c r="AR131">
        <v>0.5</v>
      </c>
      <c r="AS131">
        <v>470</v>
      </c>
      <c r="AT131" t="s">
        <v>187</v>
      </c>
      <c r="AU131" s="16">
        <f t="shared" si="111"/>
        <v>0.5</v>
      </c>
      <c r="AV131" s="16">
        <f t="shared" ref="AV131:AV148" si="140">IF(ABS(AN131 - AU131) &gt; MAX(ABS(AO131 - AU131), ABS(AX131 - AU131)), AN131 - AU131, IF(ABS(AO131 - AU131) &gt; ABS(AX131 - AU131), AO131 - AU131, AX131 - AU131))</f>
        <v>-0.5</v>
      </c>
      <c r="AW131" s="16" t="str">
        <f t="shared" si="112"/>
        <v>Under</v>
      </c>
      <c r="AX131">
        <v>0</v>
      </c>
      <c r="AY131">
        <v>0</v>
      </c>
      <c r="AZ131" s="16">
        <f t="shared" si="113"/>
        <v>3</v>
      </c>
      <c r="BA131" s="16">
        <f t="shared" si="114"/>
        <v>1</v>
      </c>
      <c r="BB131" s="16">
        <f t="shared" si="115"/>
        <v>0</v>
      </c>
      <c r="BC131" s="16">
        <f t="shared" si="116"/>
        <v>0</v>
      </c>
      <c r="BD131" s="16">
        <f t="shared" si="117"/>
        <v>4</v>
      </c>
      <c r="BE131" s="16"/>
      <c r="BF131">
        <v>0.28634805410193909</v>
      </c>
      <c r="BG131">
        <v>0.65933044017358899</v>
      </c>
      <c r="BH131">
        <v>0.09</v>
      </c>
      <c r="BI131" t="s">
        <v>187</v>
      </c>
      <c r="BJ131">
        <v>0.5</v>
      </c>
      <c r="BK131">
        <v>180</v>
      </c>
      <c r="BL131" t="s">
        <v>187</v>
      </c>
      <c r="BM131" s="16">
        <f t="shared" si="118"/>
        <v>0.5</v>
      </c>
      <c r="BN131" s="16">
        <f t="shared" ref="BN131:BN148" si="141">IF(ABS(BF131 - BM131) &gt; MAX(ABS(BG131 - BM131), ABS(BP131 - BM131)), BF131 - BM131, IF(ABS(BG131 - BM131) &gt; ABS(BP131 - BM131), BG131 - BM131, BP131 - BM131))</f>
        <v>-0.4</v>
      </c>
      <c r="BO131" s="16" t="str">
        <f t="shared" si="119"/>
        <v>Under</v>
      </c>
      <c r="BP131">
        <v>0.1</v>
      </c>
      <c r="BQ131">
        <v>0.1</v>
      </c>
      <c r="BR131" s="16">
        <f t="shared" si="120"/>
        <v>2</v>
      </c>
      <c r="BS131" s="16">
        <f t="shared" si="121"/>
        <v>1</v>
      </c>
      <c r="BT131" s="16">
        <f t="shared" si="122"/>
        <v>1</v>
      </c>
      <c r="BU131" s="16">
        <f t="shared" si="123"/>
        <v>1</v>
      </c>
      <c r="BV131" s="16">
        <f t="shared" si="124"/>
        <v>5</v>
      </c>
      <c r="BW131" s="16"/>
      <c r="BX131">
        <v>0.20945298913790919</v>
      </c>
      <c r="BY131">
        <v>0.85854120618882201</v>
      </c>
      <c r="BZ131">
        <v>3.7873957E-2</v>
      </c>
      <c r="CA131" t="s">
        <v>187</v>
      </c>
      <c r="CB131">
        <v>0.5</v>
      </c>
      <c r="CC131" t="s">
        <v>187</v>
      </c>
      <c r="CD131" t="s">
        <v>187</v>
      </c>
      <c r="CE131" s="16">
        <f t="shared" si="125"/>
        <v>0.5</v>
      </c>
      <c r="CF131" s="16">
        <f t="shared" ref="CF131:CF148" si="142">IF(ABS(BX131 - CE131) &gt; MAX(ABS(BY131 - CE131), ABS(CH131 - CE131)), BX131 - CE131, IF(ABS(BY131 - CE131) &gt; ABS(CH131 - CE131), BY131 - CE131, CH131 - CE131))</f>
        <v>-0.5</v>
      </c>
      <c r="CG131" s="16" t="str">
        <f t="shared" si="126"/>
        <v>Under</v>
      </c>
      <c r="CH131">
        <v>0</v>
      </c>
      <c r="CI131">
        <v>0</v>
      </c>
      <c r="CJ131" s="16"/>
      <c r="CK131" s="16">
        <f t="shared" si="127"/>
        <v>1</v>
      </c>
      <c r="CL131" s="16">
        <f t="shared" si="128"/>
        <v>1</v>
      </c>
      <c r="CM131" s="16">
        <f t="shared" si="129"/>
        <v>1</v>
      </c>
      <c r="CN131" s="16">
        <f t="shared" si="130"/>
        <v>3</v>
      </c>
      <c r="CO131" s="16"/>
      <c r="CP131">
        <v>1.065523069025673</v>
      </c>
      <c r="CQ131">
        <v>1.2337372</v>
      </c>
      <c r="CR131">
        <v>0.99070484498325695</v>
      </c>
      <c r="CS131">
        <v>1.5</v>
      </c>
      <c r="CT131" t="s">
        <v>187</v>
      </c>
      <c r="CU131">
        <v>1.5</v>
      </c>
      <c r="CV131">
        <v>1.5</v>
      </c>
      <c r="CW131" s="16">
        <f t="shared" si="131"/>
        <v>1.5</v>
      </c>
      <c r="CX131" s="16">
        <f t="shared" ref="CX131:CX148" si="143">IF(ABS(CP131 - CW131) &gt; MAX(ABS(CQ131 - CW131), ABS(CZ131 - CW131)), CP131 - CW131, IF(ABS(CQ131 - CW131) &gt; ABS(CZ131 - CW131), CQ131 - CW131, CZ131 - CW131))</f>
        <v>-0.5</v>
      </c>
      <c r="CY131" s="16" t="str">
        <f t="shared" si="132"/>
        <v>Under</v>
      </c>
      <c r="CZ131">
        <v>1</v>
      </c>
      <c r="DA131">
        <v>0.1</v>
      </c>
      <c r="DB131" s="16">
        <f t="shared" si="133"/>
        <v>3</v>
      </c>
      <c r="DC131" s="16">
        <f t="shared" si="134"/>
        <v>1</v>
      </c>
      <c r="DD131" s="16">
        <f t="shared" si="135"/>
        <v>1</v>
      </c>
      <c r="DE131" s="16">
        <f t="shared" si="136"/>
        <v>1</v>
      </c>
      <c r="DF131" s="16">
        <f t="shared" si="137"/>
        <v>6</v>
      </c>
      <c r="DG131" s="16"/>
    </row>
    <row r="132" spans="1:111" x14ac:dyDescent="0.3">
      <c r="A132" t="s">
        <v>325</v>
      </c>
      <c r="B132" t="s">
        <v>57</v>
      </c>
      <c r="C132" t="s">
        <v>319</v>
      </c>
      <c r="D132" s="17">
        <v>0.21890495557400899</v>
      </c>
      <c r="E132" s="17">
        <v>0.36614173228346403</v>
      </c>
      <c r="F132" s="17">
        <v>0.11</v>
      </c>
      <c r="G132" s="17">
        <v>0.5</v>
      </c>
      <c r="H132" s="17" t="s">
        <v>187</v>
      </c>
      <c r="I132" s="17">
        <v>0.5</v>
      </c>
      <c r="J132" s="17" t="s">
        <v>187</v>
      </c>
      <c r="K132" s="18">
        <f t="shared" si="97"/>
        <v>0.5</v>
      </c>
      <c r="L132" s="16">
        <f t="shared" si="138"/>
        <v>-0.28109504442599098</v>
      </c>
      <c r="M132" s="18" t="str">
        <f t="shared" si="98"/>
        <v>Under</v>
      </c>
      <c r="N132" s="17">
        <v>0.66666666666666663</v>
      </c>
      <c r="O132" s="17">
        <v>0.33333333333333331</v>
      </c>
      <c r="P132" s="18">
        <f t="shared" si="99"/>
        <v>3</v>
      </c>
      <c r="Q132" s="18">
        <f t="shared" si="100"/>
        <v>4</v>
      </c>
      <c r="R132" s="18">
        <f t="shared" si="101"/>
        <v>0</v>
      </c>
      <c r="S132" s="18">
        <f t="shared" si="102"/>
        <v>1</v>
      </c>
      <c r="T132" s="18">
        <f t="shared" si="103"/>
        <v>8</v>
      </c>
      <c r="U132" s="16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6">
        <f t="shared" si="104"/>
        <v>0.5</v>
      </c>
      <c r="AD132" s="18">
        <f t="shared" si="139"/>
        <v>-0.44949989312605448</v>
      </c>
      <c r="AE132" s="16" t="str">
        <f t="shared" si="105"/>
        <v>Under</v>
      </c>
      <c r="AF132">
        <v>0.16666666666666671</v>
      </c>
      <c r="AG132">
        <v>0.16666666666666671</v>
      </c>
      <c r="AH132" s="16">
        <f t="shared" si="106"/>
        <v>3</v>
      </c>
      <c r="AI132" s="16">
        <f t="shared" si="107"/>
        <v>3</v>
      </c>
      <c r="AJ132" s="16">
        <f t="shared" si="108"/>
        <v>1</v>
      </c>
      <c r="AK132" s="16">
        <f t="shared" si="109"/>
        <v>1</v>
      </c>
      <c r="AL132" s="16">
        <f t="shared" si="110"/>
        <v>8</v>
      </c>
      <c r="AM132" s="16"/>
      <c r="AN132">
        <v>-7.5497387619876313E-3</v>
      </c>
      <c r="AO132">
        <v>1.50462962962962E-2</v>
      </c>
      <c r="AP132">
        <v>-2.7318549410930901E-2</v>
      </c>
      <c r="AQ132" t="s">
        <v>187</v>
      </c>
      <c r="AR132">
        <v>0.5</v>
      </c>
      <c r="AS132" t="s">
        <v>187</v>
      </c>
      <c r="AT132" t="s">
        <v>187</v>
      </c>
      <c r="AU132" s="16">
        <f t="shared" si="111"/>
        <v>0.5</v>
      </c>
      <c r="AV132" s="16">
        <f t="shared" si="140"/>
        <v>-0.50754973876198761</v>
      </c>
      <c r="AW132" s="16" t="str">
        <f t="shared" si="112"/>
        <v>Under</v>
      </c>
      <c r="AX132">
        <v>0</v>
      </c>
      <c r="AY132">
        <v>0</v>
      </c>
      <c r="AZ132" s="16">
        <f t="shared" si="113"/>
        <v>3</v>
      </c>
      <c r="BA132" s="16">
        <f t="shared" si="114"/>
        <v>1</v>
      </c>
      <c r="BB132" s="16">
        <f t="shared" si="115"/>
        <v>0</v>
      </c>
      <c r="BC132" s="16">
        <f t="shared" si="116"/>
        <v>0</v>
      </c>
      <c r="BD132" s="16">
        <f t="shared" si="117"/>
        <v>4</v>
      </c>
      <c r="BE132" s="16"/>
      <c r="BF132">
        <v>2.7460513399489361E-2</v>
      </c>
      <c r="BG132">
        <v>0.194444444444444</v>
      </c>
      <c r="BH132">
        <v>-2.1138817000000001E-2</v>
      </c>
      <c r="BI132" t="s">
        <v>187</v>
      </c>
      <c r="BJ132">
        <v>0.5</v>
      </c>
      <c r="BK132">
        <v>260</v>
      </c>
      <c r="BL132" t="s">
        <v>187</v>
      </c>
      <c r="BM132" s="16">
        <f t="shared" si="118"/>
        <v>0.5</v>
      </c>
      <c r="BN132" s="16">
        <f t="shared" si="141"/>
        <v>-0.5</v>
      </c>
      <c r="BO132" s="16" t="str">
        <f t="shared" si="119"/>
        <v>Under</v>
      </c>
      <c r="BP132">
        <v>0</v>
      </c>
      <c r="BQ132">
        <v>0</v>
      </c>
      <c r="BR132" s="16">
        <f t="shared" si="120"/>
        <v>3</v>
      </c>
      <c r="BS132" s="16">
        <f t="shared" si="121"/>
        <v>1</v>
      </c>
      <c r="BT132" s="16">
        <f t="shared" si="122"/>
        <v>1</v>
      </c>
      <c r="BU132" s="16">
        <f t="shared" si="123"/>
        <v>1</v>
      </c>
      <c r="BV132" s="16">
        <f t="shared" si="124"/>
        <v>6</v>
      </c>
      <c r="BW132" s="16"/>
      <c r="BX132">
        <v>0.19667569491183909</v>
      </c>
      <c r="BY132">
        <v>0.87358356940509896</v>
      </c>
      <c r="BZ132">
        <v>0</v>
      </c>
      <c r="CA132" t="s">
        <v>187</v>
      </c>
      <c r="CB132">
        <v>0.5</v>
      </c>
      <c r="CC132">
        <v>290</v>
      </c>
      <c r="CD132" t="s">
        <v>187</v>
      </c>
      <c r="CE132" s="16">
        <f t="shared" si="125"/>
        <v>0.5</v>
      </c>
      <c r="CF132" s="16">
        <f t="shared" si="142"/>
        <v>0.37358356940509896</v>
      </c>
      <c r="CG132" s="16" t="str">
        <f t="shared" si="126"/>
        <v>Over</v>
      </c>
      <c r="CH132">
        <v>0.5</v>
      </c>
      <c r="CI132">
        <v>0.33333333333333331</v>
      </c>
      <c r="CJ132" s="16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6">
        <f t="shared" si="127"/>
        <v>5</v>
      </c>
      <c r="CL132" s="16">
        <f t="shared" si="128"/>
        <v>0</v>
      </c>
      <c r="CM132" s="16">
        <f t="shared" si="129"/>
        <v>0</v>
      </c>
      <c r="CN132" s="16">
        <f t="shared" si="130"/>
        <v>6</v>
      </c>
      <c r="CO132" s="16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187</v>
      </c>
      <c r="CU132">
        <v>0.5</v>
      </c>
      <c r="CV132" t="s">
        <v>187</v>
      </c>
      <c r="CW132" s="16">
        <f t="shared" si="131"/>
        <v>0.5</v>
      </c>
      <c r="CX132" s="16">
        <f t="shared" si="143"/>
        <v>-0.48966852480647777</v>
      </c>
      <c r="CY132" s="16" t="str">
        <f t="shared" si="132"/>
        <v>Under</v>
      </c>
      <c r="CZ132">
        <v>0.16666666666666671</v>
      </c>
      <c r="DA132">
        <v>0.16666666666666671</v>
      </c>
      <c r="DB132" s="16">
        <f t="shared" si="133"/>
        <v>3</v>
      </c>
      <c r="DC132" s="16">
        <f t="shared" si="134"/>
        <v>1</v>
      </c>
      <c r="DD132" s="16">
        <f t="shared" si="135"/>
        <v>1</v>
      </c>
      <c r="DE132" s="16">
        <f t="shared" si="136"/>
        <v>1</v>
      </c>
      <c r="DF132" s="16">
        <f t="shared" si="137"/>
        <v>6</v>
      </c>
      <c r="DG132" s="16"/>
    </row>
    <row r="133" spans="1:111" x14ac:dyDescent="0.3">
      <c r="A133" t="s">
        <v>326</v>
      </c>
      <c r="B133" t="s">
        <v>57</v>
      </c>
      <c r="C133" t="s">
        <v>319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187</v>
      </c>
      <c r="I133">
        <v>0.5</v>
      </c>
      <c r="J133">
        <v>0.5</v>
      </c>
      <c r="K133" s="16">
        <f t="shared" si="97"/>
        <v>0.5</v>
      </c>
      <c r="L133" s="16">
        <f t="shared" si="138"/>
        <v>0.27</v>
      </c>
      <c r="M133" s="16" t="str">
        <f t="shared" si="98"/>
        <v>Over</v>
      </c>
      <c r="N133">
        <v>0.4</v>
      </c>
      <c r="O133">
        <v>0.4</v>
      </c>
      <c r="P133" s="16">
        <f t="shared" si="99"/>
        <v>3</v>
      </c>
      <c r="Q133" s="16">
        <f t="shared" si="100"/>
        <v>4</v>
      </c>
      <c r="R133" s="16">
        <f t="shared" si="101"/>
        <v>0</v>
      </c>
      <c r="S133" s="16">
        <f t="shared" si="102"/>
        <v>0</v>
      </c>
      <c r="T133" s="16">
        <f t="shared" si="103"/>
        <v>7</v>
      </c>
      <c r="U133" s="16"/>
      <c r="V133" s="17">
        <v>0.98942126864926283</v>
      </c>
      <c r="W133" s="17">
        <v>1.0002289879328099</v>
      </c>
      <c r="X133" s="17">
        <v>0.96196640519023102</v>
      </c>
      <c r="Y133" s="17">
        <v>0.5</v>
      </c>
      <c r="Z133" s="17">
        <v>-210</v>
      </c>
      <c r="AA133" s="17">
        <v>260</v>
      </c>
      <c r="AB133" s="17">
        <v>0.3</v>
      </c>
      <c r="AC133" s="18">
        <f t="shared" si="104"/>
        <v>0.5</v>
      </c>
      <c r="AD133" s="18">
        <f t="shared" si="139"/>
        <v>0.5002289879328099</v>
      </c>
      <c r="AE133" s="18" t="str">
        <f t="shared" si="105"/>
        <v>Over</v>
      </c>
      <c r="AF133" s="17">
        <v>1</v>
      </c>
      <c r="AG133" s="17">
        <v>0.6</v>
      </c>
      <c r="AH133" s="18">
        <f t="shared" si="106"/>
        <v>3</v>
      </c>
      <c r="AI133" s="18">
        <f t="shared" si="107"/>
        <v>4</v>
      </c>
      <c r="AJ133" s="18">
        <f t="shared" si="108"/>
        <v>1</v>
      </c>
      <c r="AK133" s="18">
        <f t="shared" si="109"/>
        <v>1</v>
      </c>
      <c r="AL133" s="18">
        <f t="shared" si="110"/>
        <v>9</v>
      </c>
      <c r="AM133" s="16"/>
      <c r="AN133">
        <v>6.7981552698985273E-2</v>
      </c>
      <c r="AO133">
        <v>0.177562264086946</v>
      </c>
      <c r="AP133">
        <v>-7.9474795950039702E-5</v>
      </c>
      <c r="AQ133" t="s">
        <v>187</v>
      </c>
      <c r="AR133">
        <v>0.5</v>
      </c>
      <c r="AS133">
        <v>600</v>
      </c>
      <c r="AT133" t="s">
        <v>187</v>
      </c>
      <c r="AU133" s="16">
        <f t="shared" si="111"/>
        <v>0.5</v>
      </c>
      <c r="AV133" s="16">
        <f t="shared" si="140"/>
        <v>-0.43201844730101474</v>
      </c>
      <c r="AW133" s="16" t="str">
        <f t="shared" si="112"/>
        <v>Under</v>
      </c>
      <c r="AX133">
        <v>0.2</v>
      </c>
      <c r="AY133">
        <v>0.2</v>
      </c>
      <c r="AZ133" s="16">
        <f t="shared" si="113"/>
        <v>3</v>
      </c>
      <c r="BA133" s="16">
        <f t="shared" si="114"/>
        <v>1</v>
      </c>
      <c r="BB133" s="16">
        <f t="shared" si="115"/>
        <v>0</v>
      </c>
      <c r="BC133" s="16">
        <f t="shared" si="116"/>
        <v>0</v>
      </c>
      <c r="BD133" s="16">
        <f t="shared" si="117"/>
        <v>4</v>
      </c>
      <c r="BE133" s="16"/>
      <c r="BF133">
        <v>0.52976509857385357</v>
      </c>
      <c r="BG133">
        <v>0.862083873757025</v>
      </c>
      <c r="BH133">
        <v>0.27</v>
      </c>
      <c r="BI133" t="s">
        <v>187</v>
      </c>
      <c r="BJ133">
        <v>0.5</v>
      </c>
      <c r="BK133">
        <v>135</v>
      </c>
      <c r="BL133" t="s">
        <v>187</v>
      </c>
      <c r="BM133" s="16">
        <f t="shared" si="118"/>
        <v>0.5</v>
      </c>
      <c r="BN133" s="16">
        <f t="shared" si="141"/>
        <v>0.4</v>
      </c>
      <c r="BO133" s="16" t="str">
        <f t="shared" si="119"/>
        <v>Over</v>
      </c>
      <c r="BP133">
        <v>0.9</v>
      </c>
      <c r="BQ133">
        <v>0.4</v>
      </c>
      <c r="BR133" s="16">
        <f t="shared" si="120"/>
        <v>2</v>
      </c>
      <c r="BS133" s="16">
        <f t="shared" si="121"/>
        <v>4</v>
      </c>
      <c r="BT133" s="16">
        <f t="shared" si="122"/>
        <v>1</v>
      </c>
      <c r="BU133" s="16">
        <f t="shared" si="123"/>
        <v>0</v>
      </c>
      <c r="BV133" s="16">
        <f t="shared" si="124"/>
        <v>7</v>
      </c>
      <c r="BW133" s="16"/>
      <c r="BX133">
        <v>0.20903949492652019</v>
      </c>
      <c r="BY133">
        <v>0.85759860788863096</v>
      </c>
      <c r="BZ133">
        <v>4.4370255999999997E-2</v>
      </c>
      <c r="CA133" t="s">
        <v>187</v>
      </c>
      <c r="CB133">
        <v>0.5</v>
      </c>
      <c r="CC133" t="s">
        <v>187</v>
      </c>
      <c r="CD133" t="s">
        <v>187</v>
      </c>
      <c r="CE133" s="16">
        <f t="shared" si="125"/>
        <v>0.5</v>
      </c>
      <c r="CF133" s="16">
        <f t="shared" si="142"/>
        <v>-0.5</v>
      </c>
      <c r="CG133" s="16" t="str">
        <f t="shared" si="126"/>
        <v>Under</v>
      </c>
      <c r="CH133">
        <v>0</v>
      </c>
      <c r="CI133">
        <v>0</v>
      </c>
      <c r="CJ133" s="16">
        <f t="shared" si="144"/>
        <v>2</v>
      </c>
      <c r="CK133" s="16">
        <f t="shared" si="127"/>
        <v>1</v>
      </c>
      <c r="CL133" s="16">
        <f t="shared" si="128"/>
        <v>1</v>
      </c>
      <c r="CM133" s="16">
        <f t="shared" si="129"/>
        <v>1</v>
      </c>
      <c r="CN133" s="16">
        <f t="shared" si="130"/>
        <v>5</v>
      </c>
      <c r="CO133" s="16"/>
      <c r="CP133">
        <v>1.839207526673142</v>
      </c>
      <c r="CQ133">
        <v>2</v>
      </c>
      <c r="CR133">
        <v>1.6389548903908</v>
      </c>
      <c r="CS133">
        <v>1.5</v>
      </c>
      <c r="CT133" t="s">
        <v>187</v>
      </c>
      <c r="CU133">
        <v>1.5</v>
      </c>
      <c r="CV133">
        <v>1.5</v>
      </c>
      <c r="CW133" s="16">
        <f t="shared" si="131"/>
        <v>1.5</v>
      </c>
      <c r="CX133" s="16">
        <f t="shared" si="143"/>
        <v>0.5</v>
      </c>
      <c r="CY133" s="16" t="str">
        <f t="shared" si="132"/>
        <v>Over</v>
      </c>
      <c r="CZ133">
        <v>1.8</v>
      </c>
      <c r="DA133">
        <v>0.4</v>
      </c>
      <c r="DB133" s="16">
        <f t="shared" si="133"/>
        <v>3</v>
      </c>
      <c r="DC133" s="16">
        <f t="shared" si="134"/>
        <v>1</v>
      </c>
      <c r="DD133" s="16">
        <f t="shared" si="135"/>
        <v>1</v>
      </c>
      <c r="DE133" s="16">
        <f t="shared" si="136"/>
        <v>0</v>
      </c>
      <c r="DF133" s="16">
        <f t="shared" si="137"/>
        <v>5</v>
      </c>
      <c r="DG133" s="16"/>
    </row>
    <row r="134" spans="1:111" x14ac:dyDescent="0.3">
      <c r="A134" t="s">
        <v>327</v>
      </c>
      <c r="B134" t="s">
        <v>57</v>
      </c>
      <c r="C134" t="s">
        <v>319</v>
      </c>
      <c r="D134" s="17">
        <v>4.6313077086999811E-2</v>
      </c>
      <c r="E134" s="17">
        <v>0.21736842105263099</v>
      </c>
      <c r="F134" s="17">
        <v>-3.4024534798025599E-2</v>
      </c>
      <c r="G134" s="17">
        <v>0.5</v>
      </c>
      <c r="H134" s="17" t="s">
        <v>187</v>
      </c>
      <c r="I134" s="17">
        <v>0.5</v>
      </c>
      <c r="J134" s="17" t="s">
        <v>187</v>
      </c>
      <c r="K134" s="18">
        <f t="shared" si="97"/>
        <v>0.5</v>
      </c>
      <c r="L134" s="16">
        <f t="shared" si="138"/>
        <v>-0.5</v>
      </c>
      <c r="M134" s="18" t="str">
        <f t="shared" si="98"/>
        <v>Under</v>
      </c>
      <c r="N134" s="17">
        <v>0</v>
      </c>
      <c r="O134" s="17">
        <v>0</v>
      </c>
      <c r="P134" s="18">
        <f t="shared" si="99"/>
        <v>3</v>
      </c>
      <c r="Q134" s="18">
        <f t="shared" si="100"/>
        <v>4</v>
      </c>
      <c r="R134" s="18">
        <f t="shared" si="101"/>
        <v>1</v>
      </c>
      <c r="S134" s="18">
        <f t="shared" si="102"/>
        <v>1</v>
      </c>
      <c r="T134" s="18">
        <f t="shared" si="103"/>
        <v>9</v>
      </c>
      <c r="U134" s="16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6">
        <f t="shared" si="104"/>
        <v>0.5</v>
      </c>
      <c r="AD134" s="18">
        <f t="shared" si="139"/>
        <v>-0.52576711599814974</v>
      </c>
      <c r="AE134" s="16" t="str">
        <f t="shared" si="105"/>
        <v>Under</v>
      </c>
      <c r="AF134">
        <v>0</v>
      </c>
      <c r="AG134">
        <v>0</v>
      </c>
      <c r="AH134" s="16">
        <f t="shared" si="106"/>
        <v>3</v>
      </c>
      <c r="AI134" s="16">
        <f t="shared" si="107"/>
        <v>4</v>
      </c>
      <c r="AJ134" s="16">
        <f t="shared" si="108"/>
        <v>1</v>
      </c>
      <c r="AK134" s="16">
        <f t="shared" si="109"/>
        <v>1</v>
      </c>
      <c r="AL134" s="16">
        <f t="shared" si="110"/>
        <v>9</v>
      </c>
      <c r="AM134" s="16"/>
      <c r="AN134">
        <v>-2.1030598918037661E-2</v>
      </c>
      <c r="AO134">
        <v>2.4361948955916399E-2</v>
      </c>
      <c r="AP134">
        <v>-8.0949936400757205E-2</v>
      </c>
      <c r="AQ134" t="s">
        <v>187</v>
      </c>
      <c r="AR134">
        <v>0.5</v>
      </c>
      <c r="AS134">
        <v>800</v>
      </c>
      <c r="AT134" t="s">
        <v>187</v>
      </c>
      <c r="AU134" s="16">
        <f t="shared" si="111"/>
        <v>0.5</v>
      </c>
      <c r="AV134" s="16">
        <f t="shared" si="140"/>
        <v>-0.52103059891803771</v>
      </c>
      <c r="AW134" s="16" t="str">
        <f t="shared" si="112"/>
        <v>Under</v>
      </c>
      <c r="AX134">
        <v>0</v>
      </c>
      <c r="AY134">
        <v>0</v>
      </c>
      <c r="AZ134" s="16">
        <f t="shared" si="113"/>
        <v>3</v>
      </c>
      <c r="BA134" s="16">
        <f t="shared" si="114"/>
        <v>1</v>
      </c>
      <c r="BB134" s="16">
        <f t="shared" si="115"/>
        <v>0</v>
      </c>
      <c r="BC134" s="16">
        <f t="shared" si="116"/>
        <v>0</v>
      </c>
      <c r="BD134" s="16">
        <f t="shared" si="117"/>
        <v>4</v>
      </c>
      <c r="BE134" s="16"/>
      <c r="BF134">
        <v>-2.8904299177785649E-2</v>
      </c>
      <c r="BG134">
        <v>0.194444444444444</v>
      </c>
      <c r="BH134">
        <v>-0.16780999860261001</v>
      </c>
      <c r="BI134" t="s">
        <v>187</v>
      </c>
      <c r="BJ134">
        <v>0.5</v>
      </c>
      <c r="BK134">
        <v>210</v>
      </c>
      <c r="BL134" t="s">
        <v>187</v>
      </c>
      <c r="BM134" s="16">
        <f t="shared" si="118"/>
        <v>0.5</v>
      </c>
      <c r="BN134" s="16">
        <f t="shared" si="141"/>
        <v>-0.5289042991777857</v>
      </c>
      <c r="BO134" s="16" t="str">
        <f t="shared" si="119"/>
        <v>Under</v>
      </c>
      <c r="BP134">
        <v>0</v>
      </c>
      <c r="BQ134">
        <v>0</v>
      </c>
      <c r="BR134" s="16">
        <f t="shared" si="120"/>
        <v>3</v>
      </c>
      <c r="BS134" s="16">
        <f t="shared" si="121"/>
        <v>1</v>
      </c>
      <c r="BT134" s="16">
        <f t="shared" si="122"/>
        <v>1</v>
      </c>
      <c r="BU134" s="16">
        <f t="shared" si="123"/>
        <v>1</v>
      </c>
      <c r="BV134" s="16">
        <f t="shared" si="124"/>
        <v>6</v>
      </c>
      <c r="BW134" s="16"/>
      <c r="BX134">
        <v>0.14710541839651711</v>
      </c>
      <c r="BY134">
        <v>0.83069568084404799</v>
      </c>
      <c r="BZ134">
        <v>-1.7759290639431601E-3</v>
      </c>
      <c r="CA134" t="s">
        <v>187</v>
      </c>
      <c r="CB134">
        <v>0.5</v>
      </c>
      <c r="CC134">
        <v>280</v>
      </c>
      <c r="CD134" t="s">
        <v>187</v>
      </c>
      <c r="CE134" s="16">
        <f t="shared" si="125"/>
        <v>0.5</v>
      </c>
      <c r="CF134" s="16">
        <f t="shared" si="142"/>
        <v>-0.5</v>
      </c>
      <c r="CG134" s="16" t="str">
        <f t="shared" si="126"/>
        <v>Under</v>
      </c>
      <c r="CH134">
        <v>0</v>
      </c>
      <c r="CI134">
        <v>0</v>
      </c>
      <c r="CJ134" s="16">
        <f t="shared" si="144"/>
        <v>2</v>
      </c>
      <c r="CK134" s="16">
        <f t="shared" si="127"/>
        <v>1</v>
      </c>
      <c r="CL134" s="16">
        <f t="shared" si="128"/>
        <v>1</v>
      </c>
      <c r="CM134" s="16">
        <f t="shared" si="129"/>
        <v>1</v>
      </c>
      <c r="CN134" s="16">
        <f t="shared" si="130"/>
        <v>5</v>
      </c>
      <c r="CO134" s="16"/>
      <c r="CP134">
        <v>-8.7588516544687342E-2</v>
      </c>
      <c r="CQ134">
        <v>0</v>
      </c>
      <c r="CR134">
        <v>-0.296237710700539</v>
      </c>
      <c r="CS134">
        <v>0.5</v>
      </c>
      <c r="CT134" t="s">
        <v>187</v>
      </c>
      <c r="CU134">
        <v>0.5</v>
      </c>
      <c r="CV134" t="s">
        <v>187</v>
      </c>
      <c r="CW134" s="16">
        <f t="shared" si="131"/>
        <v>0.5</v>
      </c>
      <c r="CX134" s="16">
        <f t="shared" si="143"/>
        <v>-0.58758851654468736</v>
      </c>
      <c r="CY134" s="16" t="str">
        <f t="shared" si="132"/>
        <v>Under</v>
      </c>
      <c r="CZ134">
        <v>0</v>
      </c>
      <c r="DA134">
        <v>0</v>
      </c>
      <c r="DB134" s="16">
        <f t="shared" si="133"/>
        <v>3</v>
      </c>
      <c r="DC134" s="16">
        <f t="shared" si="134"/>
        <v>1</v>
      </c>
      <c r="DD134" s="16">
        <f t="shared" si="135"/>
        <v>1</v>
      </c>
      <c r="DE134" s="16">
        <f t="shared" si="136"/>
        <v>1</v>
      </c>
      <c r="DF134" s="16">
        <f t="shared" si="137"/>
        <v>6</v>
      </c>
      <c r="DG134" s="16"/>
    </row>
    <row r="135" spans="1:111" x14ac:dyDescent="0.3">
      <c r="A135" t="s">
        <v>328</v>
      </c>
      <c r="B135" t="s">
        <v>45</v>
      </c>
      <c r="C135" t="s">
        <v>43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187</v>
      </c>
      <c r="I135">
        <v>0.5</v>
      </c>
      <c r="J135">
        <v>0.5</v>
      </c>
      <c r="K135" s="16">
        <f t="shared" si="97"/>
        <v>0.5</v>
      </c>
      <c r="L135" s="16">
        <f t="shared" si="138"/>
        <v>-0.10175883922465723</v>
      </c>
      <c r="M135" s="16" t="str">
        <f t="shared" si="98"/>
        <v>Under</v>
      </c>
      <c r="N135">
        <v>0.4</v>
      </c>
      <c r="O135">
        <v>0.4</v>
      </c>
      <c r="P135" s="16">
        <f t="shared" si="99"/>
        <v>2</v>
      </c>
      <c r="Q135" s="16">
        <f t="shared" si="100"/>
        <v>2</v>
      </c>
      <c r="R135" s="16">
        <f t="shared" si="101"/>
        <v>1</v>
      </c>
      <c r="S135" s="16">
        <f t="shared" si="102"/>
        <v>1</v>
      </c>
      <c r="T135" s="16">
        <f t="shared" si="103"/>
        <v>6</v>
      </c>
      <c r="U135" s="16"/>
      <c r="V135" s="17">
        <v>0.903267033946484</v>
      </c>
      <c r="W135" s="17">
        <v>1</v>
      </c>
      <c r="X135" s="17">
        <v>0.73668625605761895</v>
      </c>
      <c r="Y135" s="17">
        <v>0.5</v>
      </c>
      <c r="Z135" s="17">
        <v>-260</v>
      </c>
      <c r="AA135" s="17">
        <v>210</v>
      </c>
      <c r="AB135" s="17">
        <v>0.2</v>
      </c>
      <c r="AC135" s="18">
        <f t="shared" si="104"/>
        <v>0.5</v>
      </c>
      <c r="AD135" s="18">
        <f t="shared" si="139"/>
        <v>0.5</v>
      </c>
      <c r="AE135" s="18" t="str">
        <f t="shared" si="105"/>
        <v>Over</v>
      </c>
      <c r="AF135" s="17">
        <v>0.8</v>
      </c>
      <c r="AG135" s="17">
        <v>0.6</v>
      </c>
      <c r="AH135" s="18">
        <f t="shared" si="106"/>
        <v>3</v>
      </c>
      <c r="AI135" s="18">
        <f t="shared" si="107"/>
        <v>3</v>
      </c>
      <c r="AJ135" s="18">
        <f t="shared" si="108"/>
        <v>1</v>
      </c>
      <c r="AK135" s="18">
        <f t="shared" si="109"/>
        <v>1</v>
      </c>
      <c r="AL135" s="18">
        <f t="shared" si="110"/>
        <v>8</v>
      </c>
      <c r="AM135" s="16"/>
      <c r="AN135">
        <v>9.5762104974153439E-2</v>
      </c>
      <c r="AO135">
        <v>0.252314223626388</v>
      </c>
      <c r="AP135">
        <v>-2.4067649552449298E-5</v>
      </c>
      <c r="AQ135" t="s">
        <v>187</v>
      </c>
      <c r="AR135">
        <v>0.5</v>
      </c>
      <c r="AS135">
        <v>750</v>
      </c>
      <c r="AT135" t="s">
        <v>187</v>
      </c>
      <c r="AU135" s="16">
        <f t="shared" si="111"/>
        <v>0.5</v>
      </c>
      <c r="AV135" s="16">
        <f t="shared" si="140"/>
        <v>-0.40423789502584656</v>
      </c>
      <c r="AW135" s="16" t="str">
        <f t="shared" si="112"/>
        <v>Under</v>
      </c>
      <c r="AX135">
        <v>0.3</v>
      </c>
      <c r="AY135">
        <v>0.3</v>
      </c>
      <c r="AZ135" s="16">
        <f t="shared" si="113"/>
        <v>3</v>
      </c>
      <c r="BA135" s="16">
        <f t="shared" si="114"/>
        <v>1</v>
      </c>
      <c r="BB135" s="16">
        <f t="shared" si="115"/>
        <v>0</v>
      </c>
      <c r="BC135" s="16">
        <f t="shared" si="116"/>
        <v>0</v>
      </c>
      <c r="BD135" s="16">
        <f t="shared" si="117"/>
        <v>4</v>
      </c>
      <c r="BE135" s="16"/>
      <c r="BF135">
        <v>0.52496180619364685</v>
      </c>
      <c r="BG135">
        <v>0.862083873757025</v>
      </c>
      <c r="BH135">
        <v>0.18</v>
      </c>
      <c r="BI135" t="s">
        <v>187</v>
      </c>
      <c r="BJ135">
        <v>0.5</v>
      </c>
      <c r="BK135">
        <v>165</v>
      </c>
      <c r="BL135" t="s">
        <v>187</v>
      </c>
      <c r="BM135" s="16">
        <f t="shared" si="118"/>
        <v>0.5</v>
      </c>
      <c r="BN135" s="16">
        <f t="shared" si="141"/>
        <v>0.362083873757025</v>
      </c>
      <c r="BO135" s="16" t="str">
        <f t="shared" si="119"/>
        <v>Over</v>
      </c>
      <c r="BP135">
        <v>0.6</v>
      </c>
      <c r="BQ135">
        <v>0.5</v>
      </c>
      <c r="BR135" s="16">
        <f t="shared" si="120"/>
        <v>2</v>
      </c>
      <c r="BS135" s="16">
        <f t="shared" si="121"/>
        <v>4</v>
      </c>
      <c r="BT135" s="16">
        <f t="shared" si="122"/>
        <v>1</v>
      </c>
      <c r="BU135" s="16">
        <f t="shared" si="123"/>
        <v>0</v>
      </c>
      <c r="BV135" s="16">
        <f t="shared" si="124"/>
        <v>7</v>
      </c>
      <c r="BW135" s="16"/>
      <c r="BX135">
        <v>0.14684463682162591</v>
      </c>
      <c r="BY135">
        <v>0.73864526233359395</v>
      </c>
      <c r="BZ135">
        <v>0</v>
      </c>
      <c r="CA135" t="s">
        <v>187</v>
      </c>
      <c r="CB135">
        <v>0.5</v>
      </c>
      <c r="CC135">
        <v>850</v>
      </c>
      <c r="CD135" t="s">
        <v>187</v>
      </c>
      <c r="CE135" s="16">
        <f t="shared" si="125"/>
        <v>0.5</v>
      </c>
      <c r="CF135" s="16">
        <f t="shared" si="142"/>
        <v>-0.5</v>
      </c>
      <c r="CG135" s="16" t="str">
        <f t="shared" si="126"/>
        <v>Under</v>
      </c>
      <c r="CH135">
        <v>0</v>
      </c>
      <c r="CI135">
        <v>0</v>
      </c>
      <c r="CJ135" s="16">
        <f t="shared" si="144"/>
        <v>2</v>
      </c>
      <c r="CK135" s="16">
        <f t="shared" si="127"/>
        <v>1</v>
      </c>
      <c r="CL135" s="16">
        <f t="shared" si="128"/>
        <v>1</v>
      </c>
      <c r="CM135" s="16">
        <f t="shared" si="129"/>
        <v>1</v>
      </c>
      <c r="CN135" s="16">
        <f t="shared" si="130"/>
        <v>5</v>
      </c>
      <c r="CO135" s="16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187</v>
      </c>
      <c r="CU135">
        <v>1.5</v>
      </c>
      <c r="CV135">
        <v>1.5</v>
      </c>
      <c r="CW135" s="16">
        <f t="shared" si="131"/>
        <v>1.5</v>
      </c>
      <c r="CX135" s="16">
        <f t="shared" si="143"/>
        <v>0.50096499999999988</v>
      </c>
      <c r="CY135" s="16" t="str">
        <f t="shared" si="132"/>
        <v>Over</v>
      </c>
      <c r="CZ135">
        <v>1.8</v>
      </c>
      <c r="DA135">
        <v>0.5</v>
      </c>
      <c r="DB135" s="16">
        <f t="shared" si="133"/>
        <v>3</v>
      </c>
      <c r="DC135" s="16">
        <f t="shared" si="134"/>
        <v>2</v>
      </c>
      <c r="DD135" s="16">
        <f t="shared" si="135"/>
        <v>1</v>
      </c>
      <c r="DE135" s="16">
        <f t="shared" si="136"/>
        <v>0</v>
      </c>
      <c r="DF135" s="16">
        <f t="shared" si="137"/>
        <v>6</v>
      </c>
      <c r="DG135" s="16"/>
    </row>
    <row r="136" spans="1:111" x14ac:dyDescent="0.3">
      <c r="A136" t="s">
        <v>329</v>
      </c>
      <c r="B136" t="s">
        <v>45</v>
      </c>
      <c r="C136" t="s">
        <v>43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187</v>
      </c>
      <c r="I136">
        <v>0.5</v>
      </c>
      <c r="J136">
        <v>0.5</v>
      </c>
      <c r="K136" s="16">
        <f t="shared" si="97"/>
        <v>0.5</v>
      </c>
      <c r="L136" s="16">
        <f t="shared" si="138"/>
        <v>-0.2</v>
      </c>
      <c r="M136" s="16" t="str">
        <f t="shared" si="98"/>
        <v>Under</v>
      </c>
      <c r="N136">
        <v>0.3</v>
      </c>
      <c r="O136">
        <v>0.2</v>
      </c>
      <c r="P136" s="16">
        <f t="shared" si="99"/>
        <v>3</v>
      </c>
      <c r="Q136" s="16">
        <f t="shared" si="100"/>
        <v>3</v>
      </c>
      <c r="R136" s="16">
        <f t="shared" si="101"/>
        <v>1</v>
      </c>
      <c r="S136" s="16">
        <f t="shared" si="102"/>
        <v>1</v>
      </c>
      <c r="T136" s="16">
        <f t="shared" si="103"/>
        <v>8</v>
      </c>
      <c r="U136" s="16"/>
      <c r="V136" s="17">
        <v>1.009875817155709</v>
      </c>
      <c r="W136" s="17">
        <v>1.03274306399238</v>
      </c>
      <c r="X136" s="17">
        <v>0.99996795192668897</v>
      </c>
      <c r="Y136" s="17">
        <v>0.5</v>
      </c>
      <c r="Z136" s="17">
        <v>-240</v>
      </c>
      <c r="AA136" s="17">
        <v>240</v>
      </c>
      <c r="AB136" s="17">
        <v>0.3</v>
      </c>
      <c r="AC136" s="18">
        <f t="shared" si="104"/>
        <v>0.5</v>
      </c>
      <c r="AD136" s="18">
        <f t="shared" si="139"/>
        <v>0.53274306399238003</v>
      </c>
      <c r="AE136" s="18" t="str">
        <f t="shared" si="105"/>
        <v>Over</v>
      </c>
      <c r="AF136" s="17">
        <v>1</v>
      </c>
      <c r="AG136" s="17">
        <v>0.6</v>
      </c>
      <c r="AH136" s="18">
        <f t="shared" si="106"/>
        <v>3</v>
      </c>
      <c r="AI136" s="18">
        <f t="shared" si="107"/>
        <v>4</v>
      </c>
      <c r="AJ136" s="18">
        <f t="shared" si="108"/>
        <v>1</v>
      </c>
      <c r="AK136" s="18">
        <f t="shared" si="109"/>
        <v>1</v>
      </c>
      <c r="AL136" s="18">
        <f t="shared" si="110"/>
        <v>9</v>
      </c>
      <c r="AM136" s="16"/>
      <c r="AN136">
        <v>1.0867953411458121E-2</v>
      </c>
      <c r="AO136">
        <v>2.4947039079011499E-2</v>
      </c>
      <c r="AP136">
        <v>-5.6816936960950801E-5</v>
      </c>
      <c r="AQ136" t="s">
        <v>187</v>
      </c>
      <c r="AR136">
        <v>0.5</v>
      </c>
      <c r="AS136">
        <v>830</v>
      </c>
      <c r="AT136" t="s">
        <v>187</v>
      </c>
      <c r="AU136" s="16">
        <f t="shared" si="111"/>
        <v>0.5</v>
      </c>
      <c r="AV136" s="16">
        <f t="shared" si="140"/>
        <v>-0.5</v>
      </c>
      <c r="AW136" s="16" t="str">
        <f t="shared" si="112"/>
        <v>Under</v>
      </c>
      <c r="AX136">
        <v>0</v>
      </c>
      <c r="AY136">
        <v>0</v>
      </c>
      <c r="AZ136" s="16">
        <f t="shared" si="113"/>
        <v>3</v>
      </c>
      <c r="BA136" s="16">
        <f t="shared" si="114"/>
        <v>1</v>
      </c>
      <c r="BB136" s="16">
        <f t="shared" si="115"/>
        <v>0</v>
      </c>
      <c r="BC136" s="16">
        <f t="shared" si="116"/>
        <v>0</v>
      </c>
      <c r="BD136" s="16">
        <f t="shared" si="117"/>
        <v>4</v>
      </c>
      <c r="BE136" s="16"/>
      <c r="BF136">
        <v>0.33664232702451202</v>
      </c>
      <c r="BG136">
        <v>0.65933044017358899</v>
      </c>
      <c r="BH136">
        <v>0.05</v>
      </c>
      <c r="BI136" t="s">
        <v>187</v>
      </c>
      <c r="BJ136">
        <v>0.5</v>
      </c>
      <c r="BK136">
        <v>150</v>
      </c>
      <c r="BL136" t="s">
        <v>187</v>
      </c>
      <c r="BM136" s="16">
        <f t="shared" si="118"/>
        <v>0.5</v>
      </c>
      <c r="BN136" s="16">
        <f t="shared" si="141"/>
        <v>-0.4</v>
      </c>
      <c r="BO136" s="16" t="str">
        <f t="shared" si="119"/>
        <v>Under</v>
      </c>
      <c r="BP136">
        <v>0.1</v>
      </c>
      <c r="BQ136">
        <v>0.1</v>
      </c>
      <c r="BR136" s="16">
        <f t="shared" si="120"/>
        <v>2</v>
      </c>
      <c r="BS136" s="16">
        <f t="shared" si="121"/>
        <v>1</v>
      </c>
      <c r="BT136" s="16">
        <f t="shared" si="122"/>
        <v>1</v>
      </c>
      <c r="BU136" s="16">
        <f t="shared" si="123"/>
        <v>1</v>
      </c>
      <c r="BV136" s="16">
        <f t="shared" si="124"/>
        <v>5</v>
      </c>
      <c r="BW136" s="16"/>
      <c r="BX136">
        <v>0.1641992339070672</v>
      </c>
      <c r="BY136">
        <v>0.76762084796111196</v>
      </c>
      <c r="BZ136">
        <v>0</v>
      </c>
      <c r="CA136" t="s">
        <v>187</v>
      </c>
      <c r="CB136">
        <v>0.5</v>
      </c>
      <c r="CC136">
        <v>880</v>
      </c>
      <c r="CD136" t="s">
        <v>187</v>
      </c>
      <c r="CE136" s="16">
        <f t="shared" si="125"/>
        <v>0.5</v>
      </c>
      <c r="CF136" s="16">
        <f t="shared" si="142"/>
        <v>-0.3358007660929328</v>
      </c>
      <c r="CG136" s="16" t="str">
        <f t="shared" si="126"/>
        <v>Under</v>
      </c>
      <c r="CH136">
        <v>0.2</v>
      </c>
      <c r="CI136">
        <v>0.2</v>
      </c>
      <c r="CJ136" s="16">
        <f t="shared" si="144"/>
        <v>2</v>
      </c>
      <c r="CK136" s="16">
        <f t="shared" si="127"/>
        <v>1</v>
      </c>
      <c r="CL136" s="16">
        <f t="shared" si="128"/>
        <v>1</v>
      </c>
      <c r="CM136" s="16">
        <f t="shared" si="129"/>
        <v>1</v>
      </c>
      <c r="CN136" s="16">
        <f t="shared" si="130"/>
        <v>5</v>
      </c>
      <c r="CO136" s="16"/>
      <c r="CP136">
        <v>1.193980540076728</v>
      </c>
      <c r="CQ136">
        <v>1.4926836394538401</v>
      </c>
      <c r="CR136">
        <v>1</v>
      </c>
      <c r="CS136">
        <v>1.5</v>
      </c>
      <c r="CT136" t="s">
        <v>187</v>
      </c>
      <c r="CU136">
        <v>1.5</v>
      </c>
      <c r="CV136">
        <v>1.5</v>
      </c>
      <c r="CW136" s="16">
        <f t="shared" si="131"/>
        <v>1.5</v>
      </c>
      <c r="CX136" s="16">
        <f t="shared" si="143"/>
        <v>-0.30601945992327195</v>
      </c>
      <c r="CY136" s="16" t="str">
        <f t="shared" si="132"/>
        <v>Under</v>
      </c>
      <c r="CZ136">
        <v>1.4</v>
      </c>
      <c r="DA136">
        <v>0.5</v>
      </c>
      <c r="DB136" s="16">
        <f t="shared" si="133"/>
        <v>3</v>
      </c>
      <c r="DC136" s="16">
        <f t="shared" si="134"/>
        <v>1</v>
      </c>
      <c r="DD136" s="16">
        <f t="shared" si="135"/>
        <v>1</v>
      </c>
      <c r="DE136" s="16">
        <f t="shared" si="136"/>
        <v>1</v>
      </c>
      <c r="DF136" s="16">
        <f t="shared" si="137"/>
        <v>6</v>
      </c>
      <c r="DG136" s="16"/>
    </row>
    <row r="137" spans="1:111" x14ac:dyDescent="0.3">
      <c r="A137" t="s">
        <v>330</v>
      </c>
      <c r="B137" t="s">
        <v>45</v>
      </c>
      <c r="C137" t="s">
        <v>43</v>
      </c>
      <c r="D137" s="17">
        <v>0.2135173722889373</v>
      </c>
      <c r="E137" s="17">
        <v>0.36614173228346403</v>
      </c>
      <c r="F137" s="17">
        <v>0.03</v>
      </c>
      <c r="G137" s="17">
        <v>0.5</v>
      </c>
      <c r="H137" s="17" t="s">
        <v>187</v>
      </c>
      <c r="I137" s="17">
        <v>0.5</v>
      </c>
      <c r="J137" s="17">
        <v>0.5</v>
      </c>
      <c r="K137" s="18">
        <f t="shared" si="97"/>
        <v>0.5</v>
      </c>
      <c r="L137" s="16">
        <f t="shared" si="138"/>
        <v>-0.4</v>
      </c>
      <c r="M137" s="18" t="str">
        <f t="shared" si="98"/>
        <v>Under</v>
      </c>
      <c r="N137" s="17">
        <v>0.1</v>
      </c>
      <c r="O137" s="17">
        <v>0.1</v>
      </c>
      <c r="P137" s="18">
        <f t="shared" si="99"/>
        <v>3</v>
      </c>
      <c r="Q137" s="18">
        <f t="shared" si="100"/>
        <v>4</v>
      </c>
      <c r="R137" s="18">
        <f t="shared" si="101"/>
        <v>1</v>
      </c>
      <c r="S137" s="18">
        <f t="shared" si="102"/>
        <v>1</v>
      </c>
      <c r="T137" s="18">
        <f t="shared" si="103"/>
        <v>9</v>
      </c>
      <c r="U137" s="16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6">
        <f t="shared" si="104"/>
        <v>0.5</v>
      </c>
      <c r="AD137" s="18">
        <f t="shared" si="139"/>
        <v>0.5</v>
      </c>
      <c r="AE137" s="16" t="str">
        <f t="shared" si="105"/>
        <v>Over</v>
      </c>
      <c r="AF137">
        <v>0.3</v>
      </c>
      <c r="AG137">
        <v>0.3</v>
      </c>
      <c r="AH137" s="16">
        <f t="shared" si="106"/>
        <v>2</v>
      </c>
      <c r="AI137" s="16">
        <f t="shared" si="107"/>
        <v>3</v>
      </c>
      <c r="AJ137" s="16">
        <f t="shared" si="108"/>
        <v>0</v>
      </c>
      <c r="AK137" s="16">
        <f t="shared" si="109"/>
        <v>0</v>
      </c>
      <c r="AL137" s="16">
        <f t="shared" si="110"/>
        <v>5</v>
      </c>
      <c r="AM137" s="16"/>
      <c r="AN137">
        <v>4.4430432126047512E-2</v>
      </c>
      <c r="AO137">
        <v>0.123463115223112</v>
      </c>
      <c r="AP137">
        <v>-4.6725508541538203E-5</v>
      </c>
      <c r="AQ137" t="s">
        <v>187</v>
      </c>
      <c r="AR137">
        <v>0.5</v>
      </c>
      <c r="AS137">
        <v>750</v>
      </c>
      <c r="AT137" t="s">
        <v>187</v>
      </c>
      <c r="AU137" s="16">
        <f t="shared" si="111"/>
        <v>0.5</v>
      </c>
      <c r="AV137" s="16">
        <f t="shared" si="140"/>
        <v>-0.45556956787395247</v>
      </c>
      <c r="AW137" s="16" t="str">
        <f t="shared" si="112"/>
        <v>Under</v>
      </c>
      <c r="AX137">
        <v>0.1</v>
      </c>
      <c r="AY137">
        <v>0.1</v>
      </c>
      <c r="AZ137" s="16">
        <f t="shared" si="113"/>
        <v>3</v>
      </c>
      <c r="BA137" s="16">
        <f t="shared" si="114"/>
        <v>1</v>
      </c>
      <c r="BB137" s="16">
        <f t="shared" si="115"/>
        <v>0</v>
      </c>
      <c r="BC137" s="16">
        <f t="shared" si="116"/>
        <v>0</v>
      </c>
      <c r="BD137" s="16">
        <f t="shared" si="117"/>
        <v>4</v>
      </c>
      <c r="BE137" s="16"/>
      <c r="BF137">
        <v>0.23422654966409351</v>
      </c>
      <c r="BG137">
        <v>0.64861683343142995</v>
      </c>
      <c r="BH137">
        <v>3.1249941999999999E-2</v>
      </c>
      <c r="BI137" t="s">
        <v>187</v>
      </c>
      <c r="BJ137">
        <v>0.5</v>
      </c>
      <c r="BK137">
        <v>195</v>
      </c>
      <c r="BL137" t="s">
        <v>187</v>
      </c>
      <c r="BM137" s="16">
        <f t="shared" si="118"/>
        <v>0.5</v>
      </c>
      <c r="BN137" s="16">
        <f t="shared" si="141"/>
        <v>-0.3</v>
      </c>
      <c r="BO137" s="16" t="str">
        <f t="shared" si="119"/>
        <v>Under</v>
      </c>
      <c r="BP137">
        <v>0.2</v>
      </c>
      <c r="BQ137">
        <v>0.2</v>
      </c>
      <c r="BR137" s="16">
        <f t="shared" si="120"/>
        <v>2</v>
      </c>
      <c r="BS137" s="16">
        <f t="shared" si="121"/>
        <v>1</v>
      </c>
      <c r="BT137" s="16">
        <f t="shared" si="122"/>
        <v>1</v>
      </c>
      <c r="BU137" s="16">
        <f t="shared" si="123"/>
        <v>1</v>
      </c>
      <c r="BV137" s="16">
        <f t="shared" si="124"/>
        <v>5</v>
      </c>
      <c r="BW137" s="16"/>
      <c r="BX137">
        <v>0.16659848196142399</v>
      </c>
      <c r="BY137">
        <v>0.77874915938130396</v>
      </c>
      <c r="BZ137">
        <v>2.7938433486224001E-2</v>
      </c>
      <c r="CA137" t="s">
        <v>187</v>
      </c>
      <c r="CB137">
        <v>0.5</v>
      </c>
      <c r="CC137" t="s">
        <v>187</v>
      </c>
      <c r="CD137" t="s">
        <v>187</v>
      </c>
      <c r="CE137" s="16">
        <f t="shared" si="125"/>
        <v>0.5</v>
      </c>
      <c r="CF137" s="16">
        <f t="shared" si="142"/>
        <v>-0.5</v>
      </c>
      <c r="CG137" s="16" t="str">
        <f t="shared" si="126"/>
        <v>Under</v>
      </c>
      <c r="CH137">
        <v>0</v>
      </c>
      <c r="CI137">
        <v>0</v>
      </c>
      <c r="CJ137" s="16">
        <f t="shared" si="144"/>
        <v>2</v>
      </c>
      <c r="CK137" s="16">
        <f t="shared" si="127"/>
        <v>1</v>
      </c>
      <c r="CL137" s="16">
        <f t="shared" si="128"/>
        <v>1</v>
      </c>
      <c r="CM137" s="16">
        <f t="shared" si="129"/>
        <v>1</v>
      </c>
      <c r="CN137" s="16">
        <f t="shared" si="130"/>
        <v>5</v>
      </c>
      <c r="CO137" s="16"/>
      <c r="CP137">
        <v>0.75025641457148129</v>
      </c>
      <c r="CQ137">
        <v>1.2</v>
      </c>
      <c r="CR137">
        <v>3.6495822999999997E-2</v>
      </c>
      <c r="CS137">
        <v>0.5</v>
      </c>
      <c r="CT137" t="s">
        <v>187</v>
      </c>
      <c r="CU137">
        <v>0.5</v>
      </c>
      <c r="CV137">
        <v>1.5</v>
      </c>
      <c r="CW137" s="16">
        <f t="shared" si="131"/>
        <v>0.5</v>
      </c>
      <c r="CX137" s="16">
        <f t="shared" si="143"/>
        <v>0.7</v>
      </c>
      <c r="CY137" s="16" t="str">
        <f t="shared" si="132"/>
        <v>Over</v>
      </c>
      <c r="CZ137">
        <v>0.6</v>
      </c>
      <c r="DA137">
        <v>0.3</v>
      </c>
      <c r="DB137" s="16">
        <f t="shared" si="133"/>
        <v>2</v>
      </c>
      <c r="DC137" s="16">
        <f t="shared" si="134"/>
        <v>2</v>
      </c>
      <c r="DD137" s="16">
        <f t="shared" si="135"/>
        <v>1</v>
      </c>
      <c r="DE137" s="16">
        <f t="shared" si="136"/>
        <v>0</v>
      </c>
      <c r="DF137" s="16">
        <f t="shared" si="137"/>
        <v>5</v>
      </c>
      <c r="DG137" s="16"/>
    </row>
    <row r="138" spans="1:111" x14ac:dyDescent="0.3">
      <c r="A138" t="s">
        <v>331</v>
      </c>
      <c r="B138" t="s">
        <v>45</v>
      </c>
      <c r="C138" t="s">
        <v>43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187</v>
      </c>
      <c r="I138">
        <v>0.5</v>
      </c>
      <c r="J138">
        <v>0.5</v>
      </c>
      <c r="K138" s="16">
        <f t="shared" si="97"/>
        <v>0.5</v>
      </c>
      <c r="L138" s="16">
        <f t="shared" si="138"/>
        <v>-0.2</v>
      </c>
      <c r="M138" s="16" t="str">
        <f t="shared" si="98"/>
        <v>Under</v>
      </c>
      <c r="N138">
        <v>0.3</v>
      </c>
      <c r="O138">
        <v>0.3</v>
      </c>
      <c r="P138" s="16">
        <f t="shared" si="99"/>
        <v>2</v>
      </c>
      <c r="Q138" s="16">
        <f t="shared" si="100"/>
        <v>3</v>
      </c>
      <c r="R138" s="16">
        <f t="shared" si="101"/>
        <v>1</v>
      </c>
      <c r="S138" s="16">
        <f t="shared" si="102"/>
        <v>1</v>
      </c>
      <c r="T138" s="16">
        <f t="shared" si="103"/>
        <v>7</v>
      </c>
      <c r="U138" s="16"/>
      <c r="V138" s="17">
        <v>0.7799543012151704</v>
      </c>
      <c r="W138" s="17">
        <v>1</v>
      </c>
      <c r="X138" s="17">
        <v>0.51135713695602103</v>
      </c>
      <c r="Y138" s="17">
        <v>0.5</v>
      </c>
      <c r="Z138" s="17">
        <v>-240</v>
      </c>
      <c r="AA138" s="17">
        <v>230</v>
      </c>
      <c r="AB138" s="17">
        <v>0.1</v>
      </c>
      <c r="AC138" s="18">
        <f t="shared" si="104"/>
        <v>0.5</v>
      </c>
      <c r="AD138" s="18">
        <f t="shared" si="139"/>
        <v>0.5</v>
      </c>
      <c r="AE138" s="18" t="str">
        <f t="shared" si="105"/>
        <v>Over</v>
      </c>
      <c r="AF138" s="17">
        <v>0.7</v>
      </c>
      <c r="AG138" s="17">
        <v>0.6</v>
      </c>
      <c r="AH138" s="18">
        <f t="shared" si="106"/>
        <v>3</v>
      </c>
      <c r="AI138" s="18">
        <f t="shared" si="107"/>
        <v>3</v>
      </c>
      <c r="AJ138" s="18">
        <f t="shared" si="108"/>
        <v>1</v>
      </c>
      <c r="AK138" s="18">
        <f t="shared" si="109"/>
        <v>1</v>
      </c>
      <c r="AL138" s="18">
        <f t="shared" si="110"/>
        <v>8</v>
      </c>
      <c r="AM138" s="16"/>
      <c r="AN138">
        <v>0.1097891761758799</v>
      </c>
      <c r="AO138">
        <v>0.28683421250264002</v>
      </c>
      <c r="AP138">
        <v>-2.4067649552449298E-5</v>
      </c>
      <c r="AQ138" t="s">
        <v>187</v>
      </c>
      <c r="AR138">
        <v>0.5</v>
      </c>
      <c r="AS138">
        <v>600</v>
      </c>
      <c r="AT138" t="s">
        <v>187</v>
      </c>
      <c r="AU138" s="16">
        <f t="shared" si="111"/>
        <v>0.5</v>
      </c>
      <c r="AV138" s="16">
        <f t="shared" si="140"/>
        <v>-0.39021082382412009</v>
      </c>
      <c r="AW138" s="16" t="str">
        <f t="shared" si="112"/>
        <v>Under</v>
      </c>
      <c r="AX138">
        <v>0.3</v>
      </c>
      <c r="AY138">
        <v>0.3</v>
      </c>
      <c r="AZ138" s="16">
        <f t="shared" si="113"/>
        <v>3</v>
      </c>
      <c r="BA138" s="16">
        <f t="shared" si="114"/>
        <v>1</v>
      </c>
      <c r="BB138" s="16">
        <f t="shared" si="115"/>
        <v>0</v>
      </c>
      <c r="BC138" s="16">
        <f t="shared" si="116"/>
        <v>0</v>
      </c>
      <c r="BD138" s="16">
        <f t="shared" si="117"/>
        <v>4</v>
      </c>
      <c r="BE138" s="16"/>
      <c r="BF138">
        <v>0.51103881638828508</v>
      </c>
      <c r="BG138">
        <v>0.862083873757025</v>
      </c>
      <c r="BH138">
        <v>0.21</v>
      </c>
      <c r="BI138" t="s">
        <v>187</v>
      </c>
      <c r="BJ138">
        <v>0.5</v>
      </c>
      <c r="BK138">
        <v>145</v>
      </c>
      <c r="BL138" t="s">
        <v>187</v>
      </c>
      <c r="BM138" s="16">
        <f t="shared" si="118"/>
        <v>0.5</v>
      </c>
      <c r="BN138" s="16">
        <f t="shared" si="141"/>
        <v>0.362083873757025</v>
      </c>
      <c r="BO138" s="16" t="str">
        <f t="shared" si="119"/>
        <v>Over</v>
      </c>
      <c r="BP138">
        <v>0.6</v>
      </c>
      <c r="BQ138">
        <v>0.5</v>
      </c>
      <c r="BR138" s="16">
        <f t="shared" si="120"/>
        <v>2</v>
      </c>
      <c r="BS138" s="16">
        <f t="shared" si="121"/>
        <v>4</v>
      </c>
      <c r="BT138" s="16">
        <f t="shared" si="122"/>
        <v>1</v>
      </c>
      <c r="BU138" s="16">
        <f t="shared" si="123"/>
        <v>0</v>
      </c>
      <c r="BV138" s="16">
        <f t="shared" si="124"/>
        <v>7</v>
      </c>
      <c r="BW138" s="16"/>
      <c r="BX138">
        <v>0.13560842268843881</v>
      </c>
      <c r="BY138">
        <v>0.66940502862832896</v>
      </c>
      <c r="BZ138">
        <v>0</v>
      </c>
      <c r="CA138" t="s">
        <v>187</v>
      </c>
      <c r="CB138">
        <v>0.5</v>
      </c>
      <c r="CC138" t="s">
        <v>187</v>
      </c>
      <c r="CD138" t="s">
        <v>187</v>
      </c>
      <c r="CE138" s="16">
        <f t="shared" si="125"/>
        <v>0.5</v>
      </c>
      <c r="CF138" s="16">
        <f t="shared" si="142"/>
        <v>-0.5</v>
      </c>
      <c r="CG138" s="16" t="str">
        <f t="shared" si="126"/>
        <v>Under</v>
      </c>
      <c r="CH138">
        <v>0</v>
      </c>
      <c r="CI138">
        <v>0</v>
      </c>
      <c r="CJ138" s="16">
        <f t="shared" si="144"/>
        <v>2</v>
      </c>
      <c r="CK138" s="16">
        <f t="shared" si="127"/>
        <v>1</v>
      </c>
      <c r="CL138" s="16">
        <f t="shared" si="128"/>
        <v>1</v>
      </c>
      <c r="CM138" s="16">
        <f t="shared" si="129"/>
        <v>1</v>
      </c>
      <c r="CN138" s="16">
        <f t="shared" si="130"/>
        <v>5</v>
      </c>
      <c r="CO138" s="16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187</v>
      </c>
      <c r="CU138">
        <v>1.5</v>
      </c>
      <c r="CV138">
        <v>1.5</v>
      </c>
      <c r="CW138" s="16">
        <f t="shared" si="131"/>
        <v>1.5</v>
      </c>
      <c r="CX138" s="16">
        <f t="shared" si="143"/>
        <v>0.50096499999999988</v>
      </c>
      <c r="CY138" s="16" t="str">
        <f t="shared" si="132"/>
        <v>Over</v>
      </c>
      <c r="CZ138">
        <v>1.6</v>
      </c>
      <c r="DA138">
        <v>0.4</v>
      </c>
      <c r="DB138" s="16">
        <f t="shared" si="133"/>
        <v>3</v>
      </c>
      <c r="DC138" s="16">
        <f t="shared" si="134"/>
        <v>2</v>
      </c>
      <c r="DD138" s="16">
        <f t="shared" si="135"/>
        <v>1</v>
      </c>
      <c r="DE138" s="16">
        <f t="shared" si="136"/>
        <v>0</v>
      </c>
      <c r="DF138" s="16">
        <f t="shared" si="137"/>
        <v>6</v>
      </c>
      <c r="DG138" s="16"/>
    </row>
    <row r="139" spans="1:111" x14ac:dyDescent="0.3">
      <c r="A139" t="s">
        <v>332</v>
      </c>
      <c r="B139" t="s">
        <v>45</v>
      </c>
      <c r="C139" t="s">
        <v>43</v>
      </c>
      <c r="D139" s="17">
        <v>0.75603470897030756</v>
      </c>
      <c r="E139" s="17">
        <v>0.9375</v>
      </c>
      <c r="F139" s="17">
        <v>0.57999999999999996</v>
      </c>
      <c r="G139" s="17">
        <v>0.5</v>
      </c>
      <c r="H139" s="17" t="s">
        <v>187</v>
      </c>
      <c r="I139" s="17">
        <v>0.5</v>
      </c>
      <c r="J139" s="17">
        <v>0.5</v>
      </c>
      <c r="K139" s="18">
        <f t="shared" si="97"/>
        <v>0.5</v>
      </c>
      <c r="L139" s="16">
        <f t="shared" si="138"/>
        <v>0.4375</v>
      </c>
      <c r="M139" s="18" t="str">
        <f t="shared" si="98"/>
        <v>Over</v>
      </c>
      <c r="N139" s="17">
        <v>0.8</v>
      </c>
      <c r="O139" s="17">
        <v>0.6</v>
      </c>
      <c r="P139" s="18">
        <f t="shared" si="99"/>
        <v>3</v>
      </c>
      <c r="Q139" s="18">
        <f t="shared" si="100"/>
        <v>4</v>
      </c>
      <c r="R139" s="18">
        <f t="shared" si="101"/>
        <v>1</v>
      </c>
      <c r="S139" s="18">
        <f t="shared" si="102"/>
        <v>1</v>
      </c>
      <c r="T139" s="18">
        <f t="shared" si="103"/>
        <v>9</v>
      </c>
      <c r="U139" s="16"/>
      <c r="V139" s="17">
        <v>0.98176144773579632</v>
      </c>
      <c r="W139" s="17">
        <v>1.0000341898413301</v>
      </c>
      <c r="X139" s="17">
        <v>0.91572481015211604</v>
      </c>
      <c r="Y139" s="17">
        <v>0.5</v>
      </c>
      <c r="Z139" s="17">
        <v>-170</v>
      </c>
      <c r="AA139" s="17">
        <v>360</v>
      </c>
      <c r="AB139" s="17">
        <v>0.4</v>
      </c>
      <c r="AC139" s="18">
        <f t="shared" si="104"/>
        <v>0.5</v>
      </c>
      <c r="AD139" s="18">
        <f t="shared" si="139"/>
        <v>0.60000000000000009</v>
      </c>
      <c r="AE139" s="18" t="str">
        <f t="shared" si="105"/>
        <v>Over</v>
      </c>
      <c r="AF139" s="17">
        <v>1.1000000000000001</v>
      </c>
      <c r="AG139" s="17">
        <v>0.7</v>
      </c>
      <c r="AH139" s="18">
        <f t="shared" si="106"/>
        <v>3</v>
      </c>
      <c r="AI139" s="18">
        <f t="shared" si="107"/>
        <v>4</v>
      </c>
      <c r="AJ139" s="18">
        <f t="shared" si="108"/>
        <v>1</v>
      </c>
      <c r="AK139" s="18">
        <f t="shared" si="109"/>
        <v>1</v>
      </c>
      <c r="AL139" s="18">
        <f t="shared" si="110"/>
        <v>9</v>
      </c>
      <c r="AM139" s="16"/>
      <c r="AN139" s="17">
        <v>0.61934592415436285</v>
      </c>
      <c r="AO139" s="17">
        <v>1</v>
      </c>
      <c r="AP139" s="17">
        <v>1.1001458999999999E-3</v>
      </c>
      <c r="AQ139" s="17" t="s">
        <v>187</v>
      </c>
      <c r="AR139" s="17">
        <v>0.5</v>
      </c>
      <c r="AS139" s="17">
        <v>440</v>
      </c>
      <c r="AT139" s="17" t="s">
        <v>187</v>
      </c>
      <c r="AU139" s="18">
        <f t="shared" si="111"/>
        <v>0.5</v>
      </c>
      <c r="AV139" s="16">
        <f t="shared" si="140"/>
        <v>0.5</v>
      </c>
      <c r="AW139" s="18" t="str">
        <f t="shared" si="112"/>
        <v>Over</v>
      </c>
      <c r="AX139" s="17">
        <v>0.6</v>
      </c>
      <c r="AY139" s="17">
        <v>0.5</v>
      </c>
      <c r="AZ139" s="18">
        <f t="shared" si="113"/>
        <v>2</v>
      </c>
      <c r="BA139" s="18">
        <f t="shared" si="114"/>
        <v>5</v>
      </c>
      <c r="BB139" s="18">
        <f t="shared" si="115"/>
        <v>1</v>
      </c>
      <c r="BC139" s="18">
        <f t="shared" si="116"/>
        <v>1</v>
      </c>
      <c r="BD139" s="18">
        <f t="shared" si="117"/>
        <v>9</v>
      </c>
      <c r="BE139" s="16"/>
      <c r="BF139" s="17">
        <v>1.0752727933008439</v>
      </c>
      <c r="BG139" s="17">
        <v>1.51503006012024</v>
      </c>
      <c r="BH139" s="17">
        <v>0.31850108999999999</v>
      </c>
      <c r="BI139" s="17" t="s">
        <v>187</v>
      </c>
      <c r="BJ139" s="17">
        <v>0.5</v>
      </c>
      <c r="BK139" s="17">
        <v>145</v>
      </c>
      <c r="BL139" s="17" t="s">
        <v>187</v>
      </c>
      <c r="BM139" s="18">
        <f t="shared" si="118"/>
        <v>0.5</v>
      </c>
      <c r="BN139" s="16">
        <f t="shared" si="141"/>
        <v>1.01503006012024</v>
      </c>
      <c r="BO139" s="18" t="str">
        <f t="shared" si="119"/>
        <v>Over</v>
      </c>
      <c r="BP139" s="17">
        <v>1</v>
      </c>
      <c r="BQ139" s="17">
        <v>0.5</v>
      </c>
      <c r="BR139" s="18">
        <f t="shared" si="120"/>
        <v>2</v>
      </c>
      <c r="BS139" s="18">
        <f t="shared" si="121"/>
        <v>5</v>
      </c>
      <c r="BT139" s="18">
        <f t="shared" si="122"/>
        <v>1</v>
      </c>
      <c r="BU139" s="18">
        <f t="shared" si="123"/>
        <v>0</v>
      </c>
      <c r="BV139" s="18">
        <f t="shared" si="124"/>
        <v>8</v>
      </c>
      <c r="BW139" s="16"/>
      <c r="BX139">
        <v>0.1332200385742654</v>
      </c>
      <c r="BY139">
        <v>0.66940502862832896</v>
      </c>
      <c r="BZ139">
        <v>9.8783265887778197E-3</v>
      </c>
      <c r="CA139" t="s">
        <v>187</v>
      </c>
      <c r="CB139">
        <v>0.5</v>
      </c>
      <c r="CC139">
        <v>850</v>
      </c>
      <c r="CD139" t="s">
        <v>187</v>
      </c>
      <c r="CE139" s="16">
        <f t="shared" si="125"/>
        <v>0.5</v>
      </c>
      <c r="CF139" s="16">
        <f t="shared" si="142"/>
        <v>-0.5</v>
      </c>
      <c r="CG139" s="16" t="str">
        <f t="shared" si="126"/>
        <v>Under</v>
      </c>
      <c r="CH139">
        <v>0</v>
      </c>
      <c r="CI139">
        <v>0</v>
      </c>
      <c r="CJ139" s="16">
        <f t="shared" si="144"/>
        <v>2</v>
      </c>
      <c r="CK139" s="16">
        <f t="shared" si="127"/>
        <v>1</v>
      </c>
      <c r="CL139" s="16">
        <f t="shared" si="128"/>
        <v>1</v>
      </c>
      <c r="CM139" s="16">
        <f t="shared" si="129"/>
        <v>1</v>
      </c>
      <c r="CN139" s="16">
        <f t="shared" si="130"/>
        <v>5</v>
      </c>
      <c r="CO139" s="16"/>
      <c r="CP139" s="17">
        <v>3.2826986959143629</v>
      </c>
      <c r="CQ139" s="17">
        <v>4</v>
      </c>
      <c r="CR139" s="17">
        <v>2.3966566042126698</v>
      </c>
      <c r="CS139" s="17">
        <v>0.5</v>
      </c>
      <c r="CT139" s="17" t="s">
        <v>187</v>
      </c>
      <c r="CU139" s="17">
        <v>0.5</v>
      </c>
      <c r="CV139" s="17">
        <v>1.5</v>
      </c>
      <c r="CW139" s="18">
        <f t="shared" si="131"/>
        <v>0.5</v>
      </c>
      <c r="CX139" s="16">
        <f t="shared" si="143"/>
        <v>3.5</v>
      </c>
      <c r="CY139" s="18" t="str">
        <f t="shared" si="132"/>
        <v>Over</v>
      </c>
      <c r="CZ139" s="17">
        <v>3</v>
      </c>
      <c r="DA139" s="17">
        <v>0.7</v>
      </c>
      <c r="DB139" s="18">
        <f t="shared" si="133"/>
        <v>3</v>
      </c>
      <c r="DC139" s="18">
        <f t="shared" si="134"/>
        <v>5</v>
      </c>
      <c r="DD139" s="18">
        <f t="shared" si="135"/>
        <v>1</v>
      </c>
      <c r="DE139" s="18">
        <f t="shared" si="136"/>
        <v>1</v>
      </c>
      <c r="DF139" s="18">
        <f t="shared" si="137"/>
        <v>10</v>
      </c>
      <c r="DG139" s="16"/>
    </row>
    <row r="140" spans="1:111" x14ac:dyDescent="0.3">
      <c r="A140" t="s">
        <v>333</v>
      </c>
      <c r="B140" t="s">
        <v>45</v>
      </c>
      <c r="C140" t="s">
        <v>43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187</v>
      </c>
      <c r="I140">
        <v>0.5</v>
      </c>
      <c r="J140">
        <v>0.5</v>
      </c>
      <c r="K140" s="16">
        <f t="shared" si="97"/>
        <v>0.5</v>
      </c>
      <c r="L140" s="16">
        <f t="shared" si="138"/>
        <v>0.16268934597563001</v>
      </c>
      <c r="M140" s="16" t="str">
        <f t="shared" si="98"/>
        <v>Over</v>
      </c>
      <c r="N140">
        <v>0.6</v>
      </c>
      <c r="O140">
        <v>0.5</v>
      </c>
      <c r="P140" s="16">
        <f t="shared" si="99"/>
        <v>2</v>
      </c>
      <c r="Q140" s="16">
        <f t="shared" si="100"/>
        <v>3</v>
      </c>
      <c r="R140" s="16">
        <f t="shared" si="101"/>
        <v>1</v>
      </c>
      <c r="S140" s="16">
        <f t="shared" si="102"/>
        <v>0</v>
      </c>
      <c r="T140" s="16">
        <f t="shared" si="103"/>
        <v>6</v>
      </c>
      <c r="U140" s="16"/>
      <c r="V140" s="17">
        <v>0.9774287063755781</v>
      </c>
      <c r="W140" s="17">
        <v>1.0000341898413301</v>
      </c>
      <c r="X140" s="17">
        <v>0.93735332372847802</v>
      </c>
      <c r="Y140" s="17">
        <v>0.5</v>
      </c>
      <c r="Z140" s="17">
        <v>-250</v>
      </c>
      <c r="AA140" s="17">
        <v>220</v>
      </c>
      <c r="AB140" s="17">
        <v>0.2</v>
      </c>
      <c r="AC140" s="18">
        <f t="shared" si="104"/>
        <v>0.5</v>
      </c>
      <c r="AD140" s="18">
        <f t="shared" si="139"/>
        <v>0.50003418984133008</v>
      </c>
      <c r="AE140" s="18" t="str">
        <f t="shared" si="105"/>
        <v>Over</v>
      </c>
      <c r="AF140" s="17">
        <v>1</v>
      </c>
      <c r="AG140" s="17">
        <v>0.8</v>
      </c>
      <c r="AH140" s="18">
        <f t="shared" si="106"/>
        <v>3</v>
      </c>
      <c r="AI140" s="18">
        <f t="shared" si="107"/>
        <v>4</v>
      </c>
      <c r="AJ140" s="18">
        <f t="shared" si="108"/>
        <v>1</v>
      </c>
      <c r="AK140" s="18">
        <f t="shared" si="109"/>
        <v>1</v>
      </c>
      <c r="AL140" s="18">
        <f t="shared" si="110"/>
        <v>9</v>
      </c>
      <c r="AM140" s="16"/>
      <c r="AN140">
        <v>9.6387724920260182E-2</v>
      </c>
      <c r="AO140">
        <v>0.25833164367046402</v>
      </c>
      <c r="AP140">
        <v>-5.9404940511221301E-5</v>
      </c>
      <c r="AQ140" t="s">
        <v>187</v>
      </c>
      <c r="AR140">
        <v>0.5</v>
      </c>
      <c r="AS140">
        <v>560</v>
      </c>
      <c r="AT140" t="s">
        <v>187</v>
      </c>
      <c r="AU140" s="16">
        <f t="shared" si="111"/>
        <v>0.5</v>
      </c>
      <c r="AV140" s="16">
        <f t="shared" si="140"/>
        <v>-0.40361227507973985</v>
      </c>
      <c r="AW140" s="16" t="str">
        <f t="shared" si="112"/>
        <v>Under</v>
      </c>
      <c r="AX140">
        <v>0.3</v>
      </c>
      <c r="AY140">
        <v>0.2</v>
      </c>
      <c r="AZ140" s="16">
        <f t="shared" si="113"/>
        <v>3</v>
      </c>
      <c r="BA140" s="16">
        <f t="shared" si="114"/>
        <v>1</v>
      </c>
      <c r="BB140" s="16">
        <f t="shared" si="115"/>
        <v>0</v>
      </c>
      <c r="BC140" s="16">
        <f t="shared" si="116"/>
        <v>0</v>
      </c>
      <c r="BD140" s="16">
        <f t="shared" si="117"/>
        <v>4</v>
      </c>
      <c r="BE140" s="16"/>
      <c r="BF140">
        <v>0.47721072151474958</v>
      </c>
      <c r="BG140">
        <v>0.862083873757025</v>
      </c>
      <c r="BH140">
        <v>0.09</v>
      </c>
      <c r="BI140" t="s">
        <v>187</v>
      </c>
      <c r="BJ140">
        <v>0.5</v>
      </c>
      <c r="BK140">
        <v>145</v>
      </c>
      <c r="BL140" t="s">
        <v>187</v>
      </c>
      <c r="BM140" s="16">
        <f t="shared" si="118"/>
        <v>0.5</v>
      </c>
      <c r="BN140" s="16">
        <f t="shared" si="141"/>
        <v>0.362083873757025</v>
      </c>
      <c r="BO140" s="16" t="str">
        <f t="shared" si="119"/>
        <v>Over</v>
      </c>
      <c r="BP140">
        <v>0.5</v>
      </c>
      <c r="BQ140">
        <v>0.2</v>
      </c>
      <c r="BR140" s="16">
        <f t="shared" si="120"/>
        <v>1</v>
      </c>
      <c r="BS140" s="16">
        <f t="shared" si="121"/>
        <v>4</v>
      </c>
      <c r="BT140" s="16">
        <f t="shared" si="122"/>
        <v>0</v>
      </c>
      <c r="BU140" s="16">
        <f t="shared" si="123"/>
        <v>0</v>
      </c>
      <c r="BV140" s="16">
        <f t="shared" si="124"/>
        <v>5</v>
      </c>
      <c r="BW140" s="16"/>
      <c r="BX140">
        <v>0.1546904839746151</v>
      </c>
      <c r="BY140">
        <v>0.73864526233359395</v>
      </c>
      <c r="BZ140">
        <v>0.01</v>
      </c>
      <c r="CA140" t="s">
        <v>187</v>
      </c>
      <c r="CB140">
        <v>0.5</v>
      </c>
      <c r="CC140">
        <v>880</v>
      </c>
      <c r="CD140" t="s">
        <v>187</v>
      </c>
      <c r="CE140" s="16">
        <f t="shared" si="125"/>
        <v>0.5</v>
      </c>
      <c r="CF140" s="16">
        <f t="shared" si="142"/>
        <v>-0.5</v>
      </c>
      <c r="CG140" s="16" t="str">
        <f t="shared" si="126"/>
        <v>Under</v>
      </c>
      <c r="CH140">
        <v>0</v>
      </c>
      <c r="CI140">
        <v>0</v>
      </c>
      <c r="CJ140" s="16">
        <f t="shared" si="144"/>
        <v>2</v>
      </c>
      <c r="CK140" s="16">
        <f t="shared" si="127"/>
        <v>1</v>
      </c>
      <c r="CL140" s="16">
        <f t="shared" si="128"/>
        <v>1</v>
      </c>
      <c r="CM140" s="16">
        <f t="shared" si="129"/>
        <v>1</v>
      </c>
      <c r="CN140" s="16">
        <f t="shared" si="130"/>
        <v>5</v>
      </c>
      <c r="CO140" s="16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187</v>
      </c>
      <c r="CU140">
        <v>1.5</v>
      </c>
      <c r="CV140">
        <v>1.5</v>
      </c>
      <c r="CW140" s="16">
        <f t="shared" si="131"/>
        <v>1.5</v>
      </c>
      <c r="CX140" s="16">
        <f t="shared" si="143"/>
        <v>0.70000000000000018</v>
      </c>
      <c r="CY140" s="16" t="str">
        <f t="shared" si="132"/>
        <v>Over</v>
      </c>
      <c r="CZ140">
        <v>2.2000000000000002</v>
      </c>
      <c r="DA140">
        <v>0.5</v>
      </c>
      <c r="DB140" s="16">
        <f t="shared" si="133"/>
        <v>3</v>
      </c>
      <c r="DC140" s="16">
        <f t="shared" si="134"/>
        <v>2</v>
      </c>
      <c r="DD140" s="16">
        <f t="shared" si="135"/>
        <v>1</v>
      </c>
      <c r="DE140" s="16">
        <f t="shared" si="136"/>
        <v>0</v>
      </c>
      <c r="DF140" s="16">
        <f t="shared" si="137"/>
        <v>6</v>
      </c>
      <c r="DG140" s="16"/>
    </row>
    <row r="141" spans="1:111" x14ac:dyDescent="0.3">
      <c r="A141" t="s">
        <v>334</v>
      </c>
      <c r="B141" t="s">
        <v>40</v>
      </c>
      <c r="C141" t="s">
        <v>41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6">
        <f t="shared" si="97"/>
        <v>0.5</v>
      </c>
      <c r="L141" s="16">
        <f t="shared" si="138"/>
        <v>-0.2</v>
      </c>
      <c r="M141" s="16" t="str">
        <f t="shared" si="98"/>
        <v>Under</v>
      </c>
      <c r="N141">
        <v>0.3</v>
      </c>
      <c r="O141">
        <v>0.3</v>
      </c>
      <c r="P141" s="16">
        <f t="shared" si="99"/>
        <v>3</v>
      </c>
      <c r="Q141" s="16">
        <f t="shared" si="100"/>
        <v>3</v>
      </c>
      <c r="R141" s="16">
        <f t="shared" si="101"/>
        <v>1</v>
      </c>
      <c r="S141" s="16">
        <f t="shared" si="102"/>
        <v>1</v>
      </c>
      <c r="T141" s="16">
        <f t="shared" si="103"/>
        <v>8</v>
      </c>
      <c r="U141" s="16"/>
      <c r="V141" s="17">
        <v>0.96739938954817406</v>
      </c>
      <c r="W141" s="17">
        <v>1</v>
      </c>
      <c r="X141" s="17">
        <v>0.90824196545831504</v>
      </c>
      <c r="Y141" s="17">
        <v>0.5</v>
      </c>
      <c r="Z141" s="17" t="s">
        <v>187</v>
      </c>
      <c r="AA141" s="17" t="s">
        <v>187</v>
      </c>
      <c r="AB141" s="17">
        <v>0.2</v>
      </c>
      <c r="AC141" s="18">
        <f t="shared" si="104"/>
        <v>0.5</v>
      </c>
      <c r="AD141" s="18">
        <f t="shared" si="139"/>
        <v>0.5</v>
      </c>
      <c r="AE141" s="18" t="str">
        <f t="shared" si="105"/>
        <v>Over</v>
      </c>
      <c r="AF141" s="17">
        <v>0.9</v>
      </c>
      <c r="AG141" s="17">
        <v>0.7</v>
      </c>
      <c r="AH141" s="18">
        <f t="shared" si="106"/>
        <v>3</v>
      </c>
      <c r="AI141" s="18">
        <f t="shared" si="107"/>
        <v>3</v>
      </c>
      <c r="AJ141" s="18">
        <f t="shared" si="108"/>
        <v>1</v>
      </c>
      <c r="AK141" s="18">
        <f t="shared" si="109"/>
        <v>1</v>
      </c>
      <c r="AL141" s="18">
        <f t="shared" si="110"/>
        <v>8</v>
      </c>
      <c r="AM141" s="16"/>
      <c r="AN141">
        <v>4.6711589896176499E-2</v>
      </c>
      <c r="AO141">
        <v>0.116396381373142</v>
      </c>
      <c r="AP141">
        <v>-5.6816936960950801E-5</v>
      </c>
      <c r="AQ141" t="s">
        <v>187</v>
      </c>
      <c r="AR141">
        <v>0.5</v>
      </c>
      <c r="AS141" t="s">
        <v>187</v>
      </c>
      <c r="AT141" t="s">
        <v>187</v>
      </c>
      <c r="AU141" s="16">
        <f t="shared" si="111"/>
        <v>0.5</v>
      </c>
      <c r="AV141" s="16">
        <f t="shared" si="140"/>
        <v>-0.45328841010382348</v>
      </c>
      <c r="AW141" s="16" t="str">
        <f t="shared" si="112"/>
        <v>Under</v>
      </c>
      <c r="AX141">
        <v>0.1</v>
      </c>
      <c r="AY141">
        <v>0.1</v>
      </c>
      <c r="AZ141" s="16">
        <f t="shared" si="113"/>
        <v>3</v>
      </c>
      <c r="BA141" s="16">
        <f t="shared" si="114"/>
        <v>1</v>
      </c>
      <c r="BB141" s="16">
        <f t="shared" si="115"/>
        <v>0</v>
      </c>
      <c r="BC141" s="16">
        <f t="shared" si="116"/>
        <v>0</v>
      </c>
      <c r="BD141" s="16">
        <f t="shared" si="117"/>
        <v>4</v>
      </c>
      <c r="BE141" s="16"/>
      <c r="BF141">
        <v>0.37183661632598569</v>
      </c>
      <c r="BG141">
        <v>0.65933044017358899</v>
      </c>
      <c r="BH141">
        <v>0.187695654681132</v>
      </c>
      <c r="BI141" t="s">
        <v>187</v>
      </c>
      <c r="BJ141">
        <v>0.5</v>
      </c>
      <c r="BK141" t="s">
        <v>187</v>
      </c>
      <c r="BL141" t="s">
        <v>187</v>
      </c>
      <c r="BM141" s="16">
        <f t="shared" si="118"/>
        <v>0.5</v>
      </c>
      <c r="BN141" s="16">
        <f t="shared" si="141"/>
        <v>0.15933044017358899</v>
      </c>
      <c r="BO141" s="16" t="str">
        <f t="shared" si="119"/>
        <v>Over</v>
      </c>
      <c r="BP141">
        <v>0.5</v>
      </c>
      <c r="BQ141">
        <v>0.4</v>
      </c>
      <c r="BR141" s="16">
        <f t="shared" si="120"/>
        <v>1</v>
      </c>
      <c r="BS141" s="16">
        <f t="shared" si="121"/>
        <v>3</v>
      </c>
      <c r="BT141" s="16">
        <f t="shared" si="122"/>
        <v>0</v>
      </c>
      <c r="BU141" s="16">
        <f t="shared" si="123"/>
        <v>0</v>
      </c>
      <c r="BV141" s="16">
        <f t="shared" si="124"/>
        <v>4</v>
      </c>
      <c r="BW141" s="16"/>
      <c r="BX141">
        <v>0.15898689612510569</v>
      </c>
      <c r="BY141">
        <v>0.76762084796111196</v>
      </c>
      <c r="BZ141">
        <v>1.3392892E-2</v>
      </c>
      <c r="CA141" t="s">
        <v>187</v>
      </c>
      <c r="CB141">
        <v>0.5</v>
      </c>
      <c r="CC141" t="s">
        <v>187</v>
      </c>
      <c r="CD141" t="s">
        <v>187</v>
      </c>
      <c r="CE141" s="16">
        <f t="shared" si="125"/>
        <v>0.5</v>
      </c>
      <c r="CF141" s="16">
        <f t="shared" si="142"/>
        <v>-0.5</v>
      </c>
      <c r="CG141" s="16" t="str">
        <f t="shared" si="126"/>
        <v>Under</v>
      </c>
      <c r="CH141">
        <v>0</v>
      </c>
      <c r="CI141">
        <v>0</v>
      </c>
      <c r="CJ141" s="16"/>
      <c r="CK141" s="16">
        <f t="shared" si="127"/>
        <v>1</v>
      </c>
      <c r="CL141" s="16">
        <f t="shared" si="128"/>
        <v>1</v>
      </c>
      <c r="CM141" s="16">
        <f t="shared" si="129"/>
        <v>1</v>
      </c>
      <c r="CN141" s="16">
        <f t="shared" si="130"/>
        <v>3</v>
      </c>
      <c r="CO141" s="16"/>
      <c r="CP141">
        <v>1.194581632124659</v>
      </c>
      <c r="CQ141">
        <v>1.4646227562534899</v>
      </c>
      <c r="CR141">
        <v>1</v>
      </c>
      <c r="CS141">
        <v>1.5</v>
      </c>
      <c r="CT141" t="s">
        <v>187</v>
      </c>
      <c r="CU141">
        <v>1.5</v>
      </c>
      <c r="CV141">
        <v>1.5</v>
      </c>
      <c r="CW141" s="16">
        <f t="shared" si="131"/>
        <v>1.5</v>
      </c>
      <c r="CX141" s="16">
        <f t="shared" si="143"/>
        <v>-0.30541836787534105</v>
      </c>
      <c r="CY141" s="16" t="str">
        <f t="shared" si="132"/>
        <v>Under</v>
      </c>
      <c r="CZ141">
        <v>1.4</v>
      </c>
      <c r="DA141">
        <v>0.5</v>
      </c>
      <c r="DB141" s="16">
        <f t="shared" si="133"/>
        <v>3</v>
      </c>
      <c r="DC141" s="16">
        <f t="shared" si="134"/>
        <v>1</v>
      </c>
      <c r="DD141" s="16">
        <f t="shared" si="135"/>
        <v>1</v>
      </c>
      <c r="DE141" s="16">
        <f t="shared" si="136"/>
        <v>1</v>
      </c>
      <c r="DF141" s="16">
        <f t="shared" si="137"/>
        <v>6</v>
      </c>
      <c r="DG141" s="16"/>
    </row>
    <row r="142" spans="1:111" x14ac:dyDescent="0.3">
      <c r="A142" t="s">
        <v>335</v>
      </c>
      <c r="B142" t="s">
        <v>40</v>
      </c>
      <c r="C142" t="s">
        <v>41</v>
      </c>
      <c r="D142" s="17">
        <v>0.36180499775891778</v>
      </c>
      <c r="E142" s="17">
        <v>0.47716112841063202</v>
      </c>
      <c r="F142" s="17">
        <v>0.19</v>
      </c>
      <c r="G142" s="17">
        <v>0.5</v>
      </c>
      <c r="H142" s="17">
        <v>1.5</v>
      </c>
      <c r="I142" s="17">
        <v>0.5</v>
      </c>
      <c r="J142" s="17">
        <v>0.5</v>
      </c>
      <c r="K142" s="18">
        <f t="shared" si="97"/>
        <v>1.5</v>
      </c>
      <c r="L142" s="16">
        <f t="shared" si="138"/>
        <v>-1.1381950022410823</v>
      </c>
      <c r="M142" s="18" t="str">
        <f t="shared" si="98"/>
        <v>Under</v>
      </c>
      <c r="N142" s="17">
        <v>0.5</v>
      </c>
      <c r="O142" s="17">
        <v>0.4</v>
      </c>
      <c r="P142" s="18">
        <f t="shared" si="99"/>
        <v>3</v>
      </c>
      <c r="Q142" s="18">
        <f t="shared" si="100"/>
        <v>5</v>
      </c>
      <c r="R142" s="18">
        <f t="shared" si="101"/>
        <v>1</v>
      </c>
      <c r="S142" s="18">
        <f t="shared" si="102"/>
        <v>1</v>
      </c>
      <c r="T142" s="18">
        <f t="shared" si="103"/>
        <v>10</v>
      </c>
      <c r="U142" s="16"/>
      <c r="V142">
        <v>0.84880436009964866</v>
      </c>
      <c r="W142">
        <v>1</v>
      </c>
      <c r="X142">
        <v>0.51017920108605996</v>
      </c>
      <c r="Y142">
        <v>0.5</v>
      </c>
      <c r="Z142" t="s">
        <v>187</v>
      </c>
      <c r="AA142" t="s">
        <v>187</v>
      </c>
      <c r="AB142">
        <v>0.4</v>
      </c>
      <c r="AC142" s="16">
        <f t="shared" si="104"/>
        <v>0.5</v>
      </c>
      <c r="AD142" s="18">
        <f t="shared" si="139"/>
        <v>0.5</v>
      </c>
      <c r="AE142" s="16" t="str">
        <f t="shared" si="105"/>
        <v>Over</v>
      </c>
      <c r="AF142">
        <v>0.8</v>
      </c>
      <c r="AG142">
        <v>0.4</v>
      </c>
      <c r="AH142" s="16">
        <f t="shared" si="106"/>
        <v>3</v>
      </c>
      <c r="AI142" s="16">
        <f t="shared" si="107"/>
        <v>3</v>
      </c>
      <c r="AJ142" s="16">
        <f t="shared" si="108"/>
        <v>1</v>
      </c>
      <c r="AK142" s="16">
        <f t="shared" si="109"/>
        <v>0</v>
      </c>
      <c r="AL142" s="16">
        <f t="shared" si="110"/>
        <v>7</v>
      </c>
      <c r="AM142" s="16"/>
      <c r="AN142">
        <v>2.1102540671787809E-2</v>
      </c>
      <c r="AO142">
        <v>4.92849046370544E-2</v>
      </c>
      <c r="AP142">
        <v>-2.1479646002178798E-5</v>
      </c>
      <c r="AQ142" t="s">
        <v>187</v>
      </c>
      <c r="AR142">
        <v>0.5</v>
      </c>
      <c r="AS142" t="s">
        <v>187</v>
      </c>
      <c r="AT142" t="s">
        <v>187</v>
      </c>
      <c r="AU142" s="16">
        <f t="shared" si="111"/>
        <v>0.5</v>
      </c>
      <c r="AV142" s="16">
        <f t="shared" si="140"/>
        <v>-0.5</v>
      </c>
      <c r="AW142" s="16" t="str">
        <f t="shared" si="112"/>
        <v>Under</v>
      </c>
      <c r="AX142">
        <v>0</v>
      </c>
      <c r="AY142">
        <v>0</v>
      </c>
      <c r="AZ142" s="16">
        <f t="shared" si="113"/>
        <v>3</v>
      </c>
      <c r="BA142" s="16">
        <f t="shared" si="114"/>
        <v>1</v>
      </c>
      <c r="BB142" s="16">
        <f t="shared" si="115"/>
        <v>0</v>
      </c>
      <c r="BC142" s="16">
        <f t="shared" si="116"/>
        <v>0</v>
      </c>
      <c r="BD142" s="16">
        <f t="shared" si="117"/>
        <v>4</v>
      </c>
      <c r="BE142" s="16"/>
      <c r="BF142">
        <v>0.35172104519479092</v>
      </c>
      <c r="BG142">
        <v>0.64861683343142995</v>
      </c>
      <c r="BH142">
        <v>0.27218863936104198</v>
      </c>
      <c r="BI142" t="s">
        <v>187</v>
      </c>
      <c r="BJ142">
        <v>0.5</v>
      </c>
      <c r="BK142" t="s">
        <v>187</v>
      </c>
      <c r="BL142" t="s">
        <v>187</v>
      </c>
      <c r="BM142" s="16">
        <f t="shared" si="118"/>
        <v>0.5</v>
      </c>
      <c r="BN142" s="16">
        <f t="shared" si="141"/>
        <v>-0.4</v>
      </c>
      <c r="BO142" s="16" t="str">
        <f t="shared" si="119"/>
        <v>Under</v>
      </c>
      <c r="BP142">
        <v>0.1</v>
      </c>
      <c r="BQ142">
        <v>0.1</v>
      </c>
      <c r="BR142" s="16">
        <f t="shared" si="120"/>
        <v>2</v>
      </c>
      <c r="BS142" s="16">
        <f t="shared" si="121"/>
        <v>1</v>
      </c>
      <c r="BT142" s="16">
        <f t="shared" si="122"/>
        <v>1</v>
      </c>
      <c r="BU142" s="16">
        <f t="shared" si="123"/>
        <v>1</v>
      </c>
      <c r="BV142" s="16">
        <f t="shared" si="124"/>
        <v>5</v>
      </c>
      <c r="BW142" s="16"/>
      <c r="BX142">
        <v>0.18120515860583589</v>
      </c>
      <c r="BY142">
        <v>0.78620843561704901</v>
      </c>
      <c r="BZ142">
        <v>0</v>
      </c>
      <c r="CA142" t="s">
        <v>187</v>
      </c>
      <c r="CB142">
        <v>0.5</v>
      </c>
      <c r="CC142" t="s">
        <v>187</v>
      </c>
      <c r="CD142" t="s">
        <v>187</v>
      </c>
      <c r="CE142" s="16">
        <f t="shared" si="125"/>
        <v>0.5</v>
      </c>
      <c r="CF142" s="16">
        <f t="shared" si="142"/>
        <v>-0.5</v>
      </c>
      <c r="CG142" s="16" t="str">
        <f t="shared" si="126"/>
        <v>Under</v>
      </c>
      <c r="CH142">
        <v>0</v>
      </c>
      <c r="CI142">
        <v>0</v>
      </c>
      <c r="CJ142" s="16"/>
      <c r="CK142" s="16">
        <f t="shared" si="127"/>
        <v>1</v>
      </c>
      <c r="CL142" s="16">
        <f t="shared" si="128"/>
        <v>1</v>
      </c>
      <c r="CM142" s="16">
        <f t="shared" si="129"/>
        <v>1</v>
      </c>
      <c r="CN142" s="16">
        <f t="shared" si="130"/>
        <v>3</v>
      </c>
      <c r="CO142" s="16"/>
      <c r="CP142">
        <v>1.083451590209922</v>
      </c>
      <c r="CQ142">
        <v>1.1987482</v>
      </c>
      <c r="CR142">
        <v>0.99567142728407998</v>
      </c>
      <c r="CS142">
        <v>1.5</v>
      </c>
      <c r="CT142" t="s">
        <v>187</v>
      </c>
      <c r="CU142">
        <v>1.5</v>
      </c>
      <c r="CV142">
        <v>1.5</v>
      </c>
      <c r="CW142" s="16">
        <f t="shared" si="131"/>
        <v>1.5</v>
      </c>
      <c r="CX142" s="16">
        <f t="shared" si="143"/>
        <v>-0.6</v>
      </c>
      <c r="CY142" s="16" t="str">
        <f t="shared" si="132"/>
        <v>Under</v>
      </c>
      <c r="CZ142">
        <v>0.9</v>
      </c>
      <c r="DA142">
        <v>0.4</v>
      </c>
      <c r="DB142" s="16">
        <f t="shared" si="133"/>
        <v>3</v>
      </c>
      <c r="DC142" s="16">
        <f t="shared" si="134"/>
        <v>1</v>
      </c>
      <c r="DD142" s="16">
        <f t="shared" si="135"/>
        <v>1</v>
      </c>
      <c r="DE142" s="16">
        <f t="shared" si="136"/>
        <v>1</v>
      </c>
      <c r="DF142" s="16">
        <f t="shared" si="137"/>
        <v>6</v>
      </c>
      <c r="DG142" s="16"/>
    </row>
    <row r="143" spans="1:111" x14ac:dyDescent="0.3">
      <c r="A143" t="s">
        <v>336</v>
      </c>
      <c r="B143" t="s">
        <v>40</v>
      </c>
      <c r="C143" t="s">
        <v>41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6">
        <f t="shared" si="97"/>
        <v>0.5</v>
      </c>
      <c r="L143" s="16">
        <f t="shared" si="138"/>
        <v>-0.12521160027681061</v>
      </c>
      <c r="M143" s="16" t="str">
        <f t="shared" si="98"/>
        <v>Under</v>
      </c>
      <c r="N143">
        <v>0.4</v>
      </c>
      <c r="O143">
        <v>0.3</v>
      </c>
      <c r="P143" s="16">
        <f t="shared" si="99"/>
        <v>3</v>
      </c>
      <c r="Q143" s="16">
        <f t="shared" si="100"/>
        <v>2</v>
      </c>
      <c r="R143" s="16">
        <f t="shared" si="101"/>
        <v>1</v>
      </c>
      <c r="S143" s="16">
        <f t="shared" si="102"/>
        <v>1</v>
      </c>
      <c r="T143" s="16">
        <f t="shared" si="103"/>
        <v>7</v>
      </c>
      <c r="U143" s="16"/>
      <c r="V143" s="17">
        <v>0.92797119260685901</v>
      </c>
      <c r="W143" s="17">
        <v>1</v>
      </c>
      <c r="X143" s="17">
        <v>0.79751891359512295</v>
      </c>
      <c r="Y143" s="17">
        <v>0.5</v>
      </c>
      <c r="Z143" s="17" t="s">
        <v>187</v>
      </c>
      <c r="AA143" s="17" t="s">
        <v>187</v>
      </c>
      <c r="AB143" s="17">
        <v>0.2</v>
      </c>
      <c r="AC143" s="18">
        <f t="shared" si="104"/>
        <v>0.5</v>
      </c>
      <c r="AD143" s="18">
        <f t="shared" si="139"/>
        <v>0.5</v>
      </c>
      <c r="AE143" s="18" t="str">
        <f t="shared" si="105"/>
        <v>Over</v>
      </c>
      <c r="AF143" s="17">
        <v>0.8</v>
      </c>
      <c r="AG143" s="17">
        <v>0.6</v>
      </c>
      <c r="AH143" s="18">
        <f t="shared" si="106"/>
        <v>3</v>
      </c>
      <c r="AI143" s="18">
        <f t="shared" si="107"/>
        <v>3</v>
      </c>
      <c r="AJ143" s="18">
        <f t="shared" si="108"/>
        <v>1</v>
      </c>
      <c r="AK143" s="18">
        <f t="shared" si="109"/>
        <v>1</v>
      </c>
      <c r="AL143" s="18">
        <f t="shared" si="110"/>
        <v>8</v>
      </c>
      <c r="AM143" s="16"/>
      <c r="AN143">
        <v>3.7142753700705737E-2</v>
      </c>
      <c r="AO143">
        <v>9.7663946186018397E-2</v>
      </c>
      <c r="AP143">
        <v>-1.27776841359737E-2</v>
      </c>
      <c r="AQ143" t="s">
        <v>187</v>
      </c>
      <c r="AR143">
        <v>0.5</v>
      </c>
      <c r="AS143" t="s">
        <v>187</v>
      </c>
      <c r="AT143" t="s">
        <v>187</v>
      </c>
      <c r="AU143" s="16">
        <f t="shared" si="111"/>
        <v>0.5</v>
      </c>
      <c r="AV143" s="16">
        <f t="shared" si="140"/>
        <v>-0.46285724629929426</v>
      </c>
      <c r="AW143" s="16" t="str">
        <f t="shared" si="112"/>
        <v>Under</v>
      </c>
      <c r="AX143">
        <v>0.1</v>
      </c>
      <c r="AY143">
        <v>0.1</v>
      </c>
      <c r="AZ143" s="16">
        <f t="shared" si="113"/>
        <v>3</v>
      </c>
      <c r="BA143" s="16">
        <f t="shared" si="114"/>
        <v>1</v>
      </c>
      <c r="BB143" s="16">
        <f t="shared" si="115"/>
        <v>0</v>
      </c>
      <c r="BC143" s="16">
        <f t="shared" si="116"/>
        <v>0</v>
      </c>
      <c r="BD143" s="16">
        <f t="shared" si="117"/>
        <v>4</v>
      </c>
      <c r="BE143" s="16"/>
      <c r="BF143">
        <v>0.52541003829608568</v>
      </c>
      <c r="BG143">
        <v>0.862083873757025</v>
      </c>
      <c r="BH143">
        <v>0.37</v>
      </c>
      <c r="BI143" t="s">
        <v>187</v>
      </c>
      <c r="BJ143">
        <v>0.5</v>
      </c>
      <c r="BK143" t="s">
        <v>187</v>
      </c>
      <c r="BL143" t="s">
        <v>187</v>
      </c>
      <c r="BM143" s="16">
        <f t="shared" si="118"/>
        <v>0.5</v>
      </c>
      <c r="BN143" s="16">
        <f t="shared" si="141"/>
        <v>0.362083873757025</v>
      </c>
      <c r="BO143" s="16" t="str">
        <f t="shared" si="119"/>
        <v>Over</v>
      </c>
      <c r="BP143">
        <v>0.4</v>
      </c>
      <c r="BQ143">
        <v>0.2</v>
      </c>
      <c r="BR143" s="16">
        <f t="shared" si="120"/>
        <v>2</v>
      </c>
      <c r="BS143" s="16">
        <f t="shared" si="121"/>
        <v>4</v>
      </c>
      <c r="BT143" s="16">
        <f t="shared" si="122"/>
        <v>0</v>
      </c>
      <c r="BU143" s="16">
        <f t="shared" si="123"/>
        <v>0</v>
      </c>
      <c r="BV143" s="16">
        <f t="shared" si="124"/>
        <v>6</v>
      </c>
      <c r="BW143" s="16"/>
      <c r="BX143">
        <v>0.13484721634034599</v>
      </c>
      <c r="BY143">
        <v>0.73864526233359395</v>
      </c>
      <c r="BZ143">
        <v>-1.4736117E-2</v>
      </c>
      <c r="CA143" t="s">
        <v>187</v>
      </c>
      <c r="CB143">
        <v>0.5</v>
      </c>
      <c r="CC143" t="s">
        <v>187</v>
      </c>
      <c r="CD143" t="s">
        <v>187</v>
      </c>
      <c r="CE143" s="16">
        <f t="shared" si="125"/>
        <v>0.5</v>
      </c>
      <c r="CF143" s="16">
        <f t="shared" si="142"/>
        <v>-0.5</v>
      </c>
      <c r="CG143" s="16" t="str">
        <f t="shared" si="126"/>
        <v>Under</v>
      </c>
      <c r="CH143">
        <v>0</v>
      </c>
      <c r="CI143">
        <v>0</v>
      </c>
      <c r="CJ143" s="16"/>
      <c r="CK143" s="16">
        <f t="shared" si="127"/>
        <v>1</v>
      </c>
      <c r="CL143" s="16">
        <f t="shared" si="128"/>
        <v>1</v>
      </c>
      <c r="CM143" s="16">
        <f t="shared" si="129"/>
        <v>1</v>
      </c>
      <c r="CN143" s="16">
        <f t="shared" si="130"/>
        <v>3</v>
      </c>
      <c r="CO143" s="16"/>
      <c r="CP143" s="17">
        <v>1.8472592143908271</v>
      </c>
      <c r="CQ143" s="17">
        <v>2</v>
      </c>
      <c r="CR143" s="17">
        <v>1.6009625014670099</v>
      </c>
      <c r="CS143" s="17">
        <v>0.5</v>
      </c>
      <c r="CT143" s="17" t="s">
        <v>187</v>
      </c>
      <c r="CU143" s="17">
        <v>0.5</v>
      </c>
      <c r="CV143" s="17">
        <v>1.5</v>
      </c>
      <c r="CW143" s="18">
        <f t="shared" si="131"/>
        <v>0.5</v>
      </c>
      <c r="CX143" s="16">
        <f t="shared" si="143"/>
        <v>1.5</v>
      </c>
      <c r="CY143" s="18" t="str">
        <f t="shared" si="132"/>
        <v>Over</v>
      </c>
      <c r="CZ143" s="17">
        <v>1.7</v>
      </c>
      <c r="DA143" s="17">
        <v>0.6</v>
      </c>
      <c r="DB143" s="18">
        <f t="shared" si="133"/>
        <v>3</v>
      </c>
      <c r="DC143" s="18">
        <f t="shared" si="134"/>
        <v>3</v>
      </c>
      <c r="DD143" s="18">
        <f t="shared" si="135"/>
        <v>1</v>
      </c>
      <c r="DE143" s="18">
        <f t="shared" si="136"/>
        <v>1</v>
      </c>
      <c r="DF143" s="18">
        <f t="shared" si="137"/>
        <v>8</v>
      </c>
      <c r="DG143" s="16"/>
    </row>
    <row r="144" spans="1:111" x14ac:dyDescent="0.3">
      <c r="A144" t="s">
        <v>337</v>
      </c>
      <c r="B144" t="s">
        <v>40</v>
      </c>
      <c r="C144" t="s">
        <v>41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6">
        <f t="shared" si="97"/>
        <v>0.5</v>
      </c>
      <c r="L144" s="16">
        <f t="shared" si="138"/>
        <v>0.13313048920402604</v>
      </c>
      <c r="M144" s="16" t="str">
        <f t="shared" si="98"/>
        <v>Over</v>
      </c>
      <c r="N144">
        <v>0.6</v>
      </c>
      <c r="O144">
        <v>0.6</v>
      </c>
      <c r="P144" s="16">
        <f t="shared" si="99"/>
        <v>1</v>
      </c>
      <c r="Q144" s="16">
        <f t="shared" si="100"/>
        <v>2</v>
      </c>
      <c r="R144" s="16">
        <f t="shared" si="101"/>
        <v>1</v>
      </c>
      <c r="S144" s="16">
        <f t="shared" si="102"/>
        <v>1</v>
      </c>
      <c r="T144" s="16">
        <f t="shared" si="103"/>
        <v>5</v>
      </c>
      <c r="U144" s="16"/>
      <c r="V144" s="17">
        <v>0.98421606374326875</v>
      </c>
      <c r="W144" s="17">
        <v>1.00174590293835</v>
      </c>
      <c r="X144" s="17">
        <v>0.95516721600620402</v>
      </c>
      <c r="Y144" s="17">
        <v>0.5</v>
      </c>
      <c r="Z144" s="17" t="s">
        <v>187</v>
      </c>
      <c r="AA144" s="17" t="s">
        <v>187</v>
      </c>
      <c r="AB144" s="17">
        <v>0.2</v>
      </c>
      <c r="AC144" s="18">
        <f t="shared" si="104"/>
        <v>0.5</v>
      </c>
      <c r="AD144" s="18">
        <f t="shared" si="139"/>
        <v>0.50174590293834997</v>
      </c>
      <c r="AE144" s="18" t="str">
        <f t="shared" si="105"/>
        <v>Over</v>
      </c>
      <c r="AF144" s="17">
        <v>1</v>
      </c>
      <c r="AG144" s="17">
        <v>0.7</v>
      </c>
      <c r="AH144" s="18">
        <f t="shared" si="106"/>
        <v>3</v>
      </c>
      <c r="AI144" s="18">
        <f t="shared" si="107"/>
        <v>4</v>
      </c>
      <c r="AJ144" s="18">
        <f t="shared" si="108"/>
        <v>1</v>
      </c>
      <c r="AK144" s="18">
        <f t="shared" si="109"/>
        <v>1</v>
      </c>
      <c r="AL144" s="18">
        <f t="shared" si="110"/>
        <v>9</v>
      </c>
      <c r="AM144" s="16"/>
      <c r="AN144">
        <v>5.9685838849559678E-2</v>
      </c>
      <c r="AO144">
        <v>0.15521098179873299</v>
      </c>
      <c r="AP144">
        <v>-8.2062799500310195E-5</v>
      </c>
      <c r="AQ144" t="s">
        <v>187</v>
      </c>
      <c r="AR144">
        <v>0.5</v>
      </c>
      <c r="AS144" t="s">
        <v>187</v>
      </c>
      <c r="AT144" t="s">
        <v>187</v>
      </c>
      <c r="AU144" s="16">
        <f t="shared" si="111"/>
        <v>0.5</v>
      </c>
      <c r="AV144" s="16">
        <f t="shared" si="140"/>
        <v>-0.44031416115044031</v>
      </c>
      <c r="AW144" s="16" t="str">
        <f t="shared" si="112"/>
        <v>Under</v>
      </c>
      <c r="AX144">
        <v>0.2</v>
      </c>
      <c r="AY144">
        <v>0.2</v>
      </c>
      <c r="AZ144" s="16">
        <f t="shared" si="113"/>
        <v>3</v>
      </c>
      <c r="BA144" s="16">
        <f t="shared" si="114"/>
        <v>1</v>
      </c>
      <c r="BB144" s="16">
        <f t="shared" si="115"/>
        <v>0</v>
      </c>
      <c r="BC144" s="16">
        <f t="shared" si="116"/>
        <v>0</v>
      </c>
      <c r="BD144" s="16">
        <f t="shared" si="117"/>
        <v>4</v>
      </c>
      <c r="BE144" s="16"/>
      <c r="BF144">
        <v>0.74673122724472063</v>
      </c>
      <c r="BG144">
        <v>1.18403335321361</v>
      </c>
      <c r="BH144">
        <v>0.44424406</v>
      </c>
      <c r="BI144" t="s">
        <v>187</v>
      </c>
      <c r="BJ144">
        <v>0.5</v>
      </c>
      <c r="BK144" t="s">
        <v>187</v>
      </c>
      <c r="BL144" t="s">
        <v>187</v>
      </c>
      <c r="BM144" s="16">
        <f t="shared" si="118"/>
        <v>0.5</v>
      </c>
      <c r="BN144" s="16">
        <f t="shared" si="141"/>
        <v>0.68403335321361003</v>
      </c>
      <c r="BO144" s="16" t="str">
        <f t="shared" si="119"/>
        <v>Over</v>
      </c>
      <c r="BP144">
        <v>0.9</v>
      </c>
      <c r="BQ144">
        <v>0.5</v>
      </c>
      <c r="BR144" s="16">
        <f t="shared" si="120"/>
        <v>2</v>
      </c>
      <c r="BS144" s="16">
        <f t="shared" si="121"/>
        <v>5</v>
      </c>
      <c r="BT144" s="16">
        <f t="shared" si="122"/>
        <v>1</v>
      </c>
      <c r="BU144" s="16">
        <f t="shared" si="123"/>
        <v>0</v>
      </c>
      <c r="BV144" s="16">
        <f t="shared" si="124"/>
        <v>8</v>
      </c>
      <c r="BW144" s="16"/>
      <c r="BX144">
        <v>0.16715942689922381</v>
      </c>
      <c r="BY144">
        <v>0.78620843561704901</v>
      </c>
      <c r="BZ144">
        <v>0.01</v>
      </c>
      <c r="CA144" t="s">
        <v>187</v>
      </c>
      <c r="CB144">
        <v>0.5</v>
      </c>
      <c r="CC144" t="s">
        <v>187</v>
      </c>
      <c r="CD144" t="s">
        <v>187</v>
      </c>
      <c r="CE144" s="16">
        <f t="shared" si="125"/>
        <v>0.5</v>
      </c>
      <c r="CF144" s="16">
        <f t="shared" si="142"/>
        <v>-0.5</v>
      </c>
      <c r="CG144" s="16" t="str">
        <f t="shared" si="126"/>
        <v>Under</v>
      </c>
      <c r="CH144">
        <v>0</v>
      </c>
      <c r="CI144">
        <v>0</v>
      </c>
      <c r="CJ144" s="16"/>
      <c r="CK144" s="16">
        <f t="shared" si="127"/>
        <v>1</v>
      </c>
      <c r="CL144" s="16">
        <f t="shared" si="128"/>
        <v>1</v>
      </c>
      <c r="CM144" s="16">
        <f t="shared" si="129"/>
        <v>1</v>
      </c>
      <c r="CN144" s="16">
        <f t="shared" si="130"/>
        <v>3</v>
      </c>
      <c r="CO144" s="16"/>
      <c r="CP144">
        <v>1.8788782376858919</v>
      </c>
      <c r="CQ144">
        <v>2</v>
      </c>
      <c r="CR144">
        <v>1.72092801947261</v>
      </c>
      <c r="CS144">
        <v>1.5</v>
      </c>
      <c r="CT144" t="s">
        <v>187</v>
      </c>
      <c r="CU144">
        <v>1.5</v>
      </c>
      <c r="CV144">
        <v>1.5</v>
      </c>
      <c r="CW144" s="16">
        <f t="shared" si="131"/>
        <v>1.5</v>
      </c>
      <c r="CX144" s="16">
        <f t="shared" si="143"/>
        <v>0.5</v>
      </c>
      <c r="CY144" s="16" t="str">
        <f t="shared" si="132"/>
        <v>Over</v>
      </c>
      <c r="CZ144">
        <v>1.9</v>
      </c>
      <c r="DA144">
        <v>0.4</v>
      </c>
      <c r="DB144" s="16">
        <f t="shared" si="133"/>
        <v>3</v>
      </c>
      <c r="DC144" s="16">
        <f t="shared" si="134"/>
        <v>1</v>
      </c>
      <c r="DD144" s="16">
        <f t="shared" si="135"/>
        <v>1</v>
      </c>
      <c r="DE144" s="16">
        <f t="shared" si="136"/>
        <v>0</v>
      </c>
      <c r="DF144" s="16">
        <f t="shared" si="137"/>
        <v>5</v>
      </c>
      <c r="DG144" s="16"/>
    </row>
    <row r="145" spans="1:111" x14ac:dyDescent="0.3">
      <c r="A145" t="s">
        <v>338</v>
      </c>
      <c r="B145" t="s">
        <v>40</v>
      </c>
      <c r="C145" t="s">
        <v>41</v>
      </c>
      <c r="D145" s="17">
        <v>0.20516252629559251</v>
      </c>
      <c r="E145" s="17">
        <v>0.36614173228346403</v>
      </c>
      <c r="F145" s="17">
        <v>0.12587855123088501</v>
      </c>
      <c r="G145" s="17">
        <v>0.5</v>
      </c>
      <c r="H145" s="17">
        <v>0.5</v>
      </c>
      <c r="I145" s="17">
        <v>0.5</v>
      </c>
      <c r="J145" s="17" t="s">
        <v>187</v>
      </c>
      <c r="K145" s="18">
        <f t="shared" si="97"/>
        <v>0.5</v>
      </c>
      <c r="L145" s="16">
        <f t="shared" si="138"/>
        <v>-0.3</v>
      </c>
      <c r="M145" s="18" t="str">
        <f t="shared" si="98"/>
        <v>Under</v>
      </c>
      <c r="N145" s="17">
        <v>0.2</v>
      </c>
      <c r="O145" s="17">
        <v>0.2</v>
      </c>
      <c r="P145" s="18">
        <f t="shared" si="99"/>
        <v>3</v>
      </c>
      <c r="Q145" s="18">
        <f t="shared" si="100"/>
        <v>4</v>
      </c>
      <c r="R145" s="18">
        <f t="shared" si="101"/>
        <v>1</v>
      </c>
      <c r="S145" s="18">
        <f t="shared" si="102"/>
        <v>1</v>
      </c>
      <c r="T145" s="18">
        <f t="shared" si="103"/>
        <v>9</v>
      </c>
      <c r="U145" s="16"/>
      <c r="V145">
        <v>0.66981832101788064</v>
      </c>
      <c r="W145">
        <v>1</v>
      </c>
      <c r="X145">
        <v>0.38050928840045101</v>
      </c>
      <c r="Y145">
        <v>0.5</v>
      </c>
      <c r="Z145" t="s">
        <v>187</v>
      </c>
      <c r="AA145" t="s">
        <v>187</v>
      </c>
      <c r="AB145">
        <v>0</v>
      </c>
      <c r="AC145" s="16">
        <f t="shared" si="104"/>
        <v>0.5</v>
      </c>
      <c r="AD145" s="18">
        <f t="shared" si="139"/>
        <v>0.5</v>
      </c>
      <c r="AE145" s="16" t="str">
        <f t="shared" si="105"/>
        <v>Over</v>
      </c>
      <c r="AF145">
        <v>0.4</v>
      </c>
      <c r="AG145">
        <v>0.4</v>
      </c>
      <c r="AH145" s="16">
        <f t="shared" si="106"/>
        <v>2</v>
      </c>
      <c r="AI145" s="16">
        <f t="shared" si="107"/>
        <v>3</v>
      </c>
      <c r="AJ145" s="16">
        <f t="shared" si="108"/>
        <v>0</v>
      </c>
      <c r="AK145" s="16">
        <f t="shared" si="109"/>
        <v>0</v>
      </c>
      <c r="AL145" s="16">
        <f t="shared" si="110"/>
        <v>5</v>
      </c>
      <c r="AM145" s="16"/>
      <c r="AN145">
        <v>-4.6448248582591058E-3</v>
      </c>
      <c r="AO145">
        <v>2.4361948955916399E-2</v>
      </c>
      <c r="AP145">
        <v>-2.3107876828267902E-2</v>
      </c>
      <c r="AQ145" t="s">
        <v>187</v>
      </c>
      <c r="AR145">
        <v>0.5</v>
      </c>
      <c r="AS145" t="s">
        <v>187</v>
      </c>
      <c r="AT145" t="s">
        <v>187</v>
      </c>
      <c r="AU145" s="16">
        <f t="shared" si="111"/>
        <v>0.5</v>
      </c>
      <c r="AV145" s="16">
        <f t="shared" si="140"/>
        <v>-0.50464482485825912</v>
      </c>
      <c r="AW145" s="16" t="str">
        <f t="shared" si="112"/>
        <v>Under</v>
      </c>
      <c r="AX145">
        <v>0</v>
      </c>
      <c r="AY145">
        <v>0</v>
      </c>
      <c r="AZ145" s="16">
        <f t="shared" si="113"/>
        <v>3</v>
      </c>
      <c r="BA145" s="16">
        <f t="shared" si="114"/>
        <v>1</v>
      </c>
      <c r="BB145" s="16">
        <f t="shared" si="115"/>
        <v>0</v>
      </c>
      <c r="BC145" s="16">
        <f t="shared" si="116"/>
        <v>0</v>
      </c>
      <c r="BD145" s="16">
        <f t="shared" si="117"/>
        <v>4</v>
      </c>
      <c r="BE145" s="16"/>
      <c r="BF145">
        <v>0.18630791654021001</v>
      </c>
      <c r="BG145">
        <v>0.60363086232980301</v>
      </c>
      <c r="BH145">
        <v>6.9047869999999997E-2</v>
      </c>
      <c r="BI145" t="s">
        <v>187</v>
      </c>
      <c r="BJ145">
        <v>0.5</v>
      </c>
      <c r="BK145" t="s">
        <v>187</v>
      </c>
      <c r="BL145" t="s">
        <v>187</v>
      </c>
      <c r="BM145" s="16">
        <f t="shared" si="118"/>
        <v>0.5</v>
      </c>
      <c r="BN145" s="16">
        <f t="shared" si="141"/>
        <v>-0.5</v>
      </c>
      <c r="BO145" s="16" t="str">
        <f t="shared" si="119"/>
        <v>Under</v>
      </c>
      <c r="BP145">
        <v>0</v>
      </c>
      <c r="BQ145">
        <v>0</v>
      </c>
      <c r="BR145" s="16">
        <f t="shared" si="120"/>
        <v>2</v>
      </c>
      <c r="BS145" s="16">
        <f t="shared" si="121"/>
        <v>1</v>
      </c>
      <c r="BT145" s="16">
        <f t="shared" si="122"/>
        <v>1</v>
      </c>
      <c r="BU145" s="16">
        <f t="shared" si="123"/>
        <v>1</v>
      </c>
      <c r="BV145" s="16">
        <f t="shared" si="124"/>
        <v>5</v>
      </c>
      <c r="BW145" s="16"/>
      <c r="BX145">
        <v>0.13258124698648849</v>
      </c>
      <c r="BY145">
        <v>0.76762084796111196</v>
      </c>
      <c r="BZ145">
        <v>-1.0982291E-2</v>
      </c>
      <c r="CA145" t="s">
        <v>187</v>
      </c>
      <c r="CB145">
        <v>0.5</v>
      </c>
      <c r="CC145" t="s">
        <v>187</v>
      </c>
      <c r="CD145" t="s">
        <v>187</v>
      </c>
      <c r="CE145" s="16">
        <f t="shared" si="125"/>
        <v>0.5</v>
      </c>
      <c r="CF145" s="16">
        <f t="shared" si="142"/>
        <v>-0.5</v>
      </c>
      <c r="CG145" s="16" t="str">
        <f t="shared" si="126"/>
        <v>Under</v>
      </c>
      <c r="CH145">
        <v>0</v>
      </c>
      <c r="CI145">
        <v>0</v>
      </c>
      <c r="CJ145" s="16"/>
      <c r="CK145" s="16">
        <f t="shared" si="127"/>
        <v>1</v>
      </c>
      <c r="CL145" s="16">
        <f t="shared" si="128"/>
        <v>1</v>
      </c>
      <c r="CM145" s="16">
        <f t="shared" si="129"/>
        <v>1</v>
      </c>
      <c r="CN145" s="16">
        <f t="shared" si="130"/>
        <v>3</v>
      </c>
      <c r="CO145" s="16"/>
      <c r="CP145">
        <v>0.844459135367014</v>
      </c>
      <c r="CQ145">
        <v>1.2</v>
      </c>
      <c r="CR145">
        <v>0.41392293555165799</v>
      </c>
      <c r="CS145">
        <v>0.5</v>
      </c>
      <c r="CT145" t="s">
        <v>187</v>
      </c>
      <c r="CU145">
        <v>0.5</v>
      </c>
      <c r="CV145" t="s">
        <v>187</v>
      </c>
      <c r="CW145" s="16">
        <f t="shared" si="131"/>
        <v>0.5</v>
      </c>
      <c r="CX145" s="16">
        <f t="shared" si="143"/>
        <v>0.7</v>
      </c>
      <c r="CY145" s="16" t="str">
        <f t="shared" si="132"/>
        <v>Over</v>
      </c>
      <c r="CZ145">
        <v>0.5</v>
      </c>
      <c r="DA145">
        <v>0.4</v>
      </c>
      <c r="DB145" s="16">
        <f t="shared" si="133"/>
        <v>2</v>
      </c>
      <c r="DC145" s="16">
        <f t="shared" si="134"/>
        <v>2</v>
      </c>
      <c r="DD145" s="16">
        <f t="shared" si="135"/>
        <v>0</v>
      </c>
      <c r="DE145" s="16">
        <f t="shared" si="136"/>
        <v>0</v>
      </c>
      <c r="DF145" s="16">
        <f t="shared" si="137"/>
        <v>4</v>
      </c>
      <c r="DG145" s="16"/>
    </row>
    <row r="146" spans="1:111" x14ac:dyDescent="0.3">
      <c r="A146" t="s">
        <v>339</v>
      </c>
      <c r="B146" t="s">
        <v>40</v>
      </c>
      <c r="C146" t="s">
        <v>41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6">
        <f t="shared" si="97"/>
        <v>0.5</v>
      </c>
      <c r="L146" s="16">
        <f t="shared" si="138"/>
        <v>0.5</v>
      </c>
      <c r="M146" s="16" t="str">
        <f t="shared" si="98"/>
        <v>Over</v>
      </c>
      <c r="N146">
        <v>1</v>
      </c>
      <c r="O146">
        <v>0.7</v>
      </c>
      <c r="P146" s="16">
        <f t="shared" si="99"/>
        <v>2</v>
      </c>
      <c r="Q146" s="16">
        <f t="shared" si="100"/>
        <v>4</v>
      </c>
      <c r="R146" s="16">
        <f t="shared" si="101"/>
        <v>1</v>
      </c>
      <c r="S146" s="16">
        <f t="shared" si="102"/>
        <v>1</v>
      </c>
      <c r="T146" s="16">
        <f t="shared" si="103"/>
        <v>8</v>
      </c>
      <c r="U146" s="16"/>
      <c r="V146" s="17">
        <v>0.99636882602091947</v>
      </c>
      <c r="W146" s="17">
        <v>1.0114233459091</v>
      </c>
      <c r="X146" s="17">
        <v>0.98569628876778403</v>
      </c>
      <c r="Y146" s="17">
        <v>0.5</v>
      </c>
      <c r="Z146" s="17" t="s">
        <v>187</v>
      </c>
      <c r="AA146" s="17" t="s">
        <v>187</v>
      </c>
      <c r="AB146" s="17">
        <v>0.3</v>
      </c>
      <c r="AC146" s="18">
        <f t="shared" si="104"/>
        <v>0.5</v>
      </c>
      <c r="AD146" s="18">
        <f t="shared" si="139"/>
        <v>0.51142334590909999</v>
      </c>
      <c r="AE146" s="18" t="str">
        <f t="shared" si="105"/>
        <v>Over</v>
      </c>
      <c r="AF146" s="17">
        <v>1</v>
      </c>
      <c r="AG146" s="17">
        <v>0.7</v>
      </c>
      <c r="AH146" s="18">
        <f t="shared" si="106"/>
        <v>3</v>
      </c>
      <c r="AI146" s="18">
        <f t="shared" si="107"/>
        <v>4</v>
      </c>
      <c r="AJ146" s="18">
        <f t="shared" si="108"/>
        <v>1</v>
      </c>
      <c r="AK146" s="18">
        <f t="shared" si="109"/>
        <v>1</v>
      </c>
      <c r="AL146" s="18">
        <f t="shared" si="110"/>
        <v>9</v>
      </c>
      <c r="AM146" s="16"/>
      <c r="AN146">
        <v>7.1125270868884136E-2</v>
      </c>
      <c r="AO146">
        <v>0.186965987777063</v>
      </c>
      <c r="AP146">
        <v>-8.1461020906153394E-5</v>
      </c>
      <c r="AQ146" t="s">
        <v>187</v>
      </c>
      <c r="AR146">
        <v>0.5</v>
      </c>
      <c r="AS146" t="s">
        <v>187</v>
      </c>
      <c r="AT146" t="s">
        <v>187</v>
      </c>
      <c r="AU146" s="16">
        <f t="shared" si="111"/>
        <v>0.5</v>
      </c>
      <c r="AV146" s="16">
        <f t="shared" si="140"/>
        <v>-0.42887472913111585</v>
      </c>
      <c r="AW146" s="16" t="str">
        <f t="shared" si="112"/>
        <v>Under</v>
      </c>
      <c r="AX146">
        <v>0.2</v>
      </c>
      <c r="AY146">
        <v>0.2</v>
      </c>
      <c r="AZ146" s="16">
        <f t="shared" si="113"/>
        <v>3</v>
      </c>
      <c r="BA146" s="16">
        <f t="shared" si="114"/>
        <v>1</v>
      </c>
      <c r="BB146" s="16">
        <f t="shared" si="115"/>
        <v>0</v>
      </c>
      <c r="BC146" s="16">
        <f t="shared" si="116"/>
        <v>0</v>
      </c>
      <c r="BD146" s="16">
        <f t="shared" si="117"/>
        <v>4</v>
      </c>
      <c r="BE146" s="16"/>
      <c r="BF146">
        <v>0.50446306408379082</v>
      </c>
      <c r="BG146">
        <v>0.92921415716856604</v>
      </c>
      <c r="BH146">
        <v>0.2</v>
      </c>
      <c r="BI146" t="s">
        <v>187</v>
      </c>
      <c r="BJ146">
        <v>0.5</v>
      </c>
      <c r="BK146" t="s">
        <v>187</v>
      </c>
      <c r="BL146" t="s">
        <v>187</v>
      </c>
      <c r="BM146" s="16">
        <f t="shared" si="118"/>
        <v>0.5</v>
      </c>
      <c r="BN146" s="16">
        <f t="shared" si="141"/>
        <v>0.42921415716856604</v>
      </c>
      <c r="BO146" s="16" t="str">
        <f t="shared" si="119"/>
        <v>Over</v>
      </c>
      <c r="BP146">
        <v>0.4</v>
      </c>
      <c r="BQ146">
        <v>0.3</v>
      </c>
      <c r="BR146" s="16">
        <f t="shared" si="120"/>
        <v>2</v>
      </c>
      <c r="BS146" s="16">
        <f t="shared" si="121"/>
        <v>4</v>
      </c>
      <c r="BT146" s="16">
        <f t="shared" si="122"/>
        <v>0</v>
      </c>
      <c r="BU146" s="16">
        <f t="shared" si="123"/>
        <v>0</v>
      </c>
      <c r="BV146" s="16">
        <f t="shared" si="124"/>
        <v>6</v>
      </c>
      <c r="BW146" s="16"/>
      <c r="BX146">
        <v>0.21636979611088031</v>
      </c>
      <c r="BY146">
        <v>0.85854120618882201</v>
      </c>
      <c r="BZ146">
        <v>3.8814656000000003E-2</v>
      </c>
      <c r="CA146" t="s">
        <v>187</v>
      </c>
      <c r="CB146">
        <v>0.5</v>
      </c>
      <c r="CC146" t="s">
        <v>187</v>
      </c>
      <c r="CD146" t="s">
        <v>187</v>
      </c>
      <c r="CE146" s="16">
        <f t="shared" si="125"/>
        <v>0.5</v>
      </c>
      <c r="CF146" s="16">
        <f t="shared" si="142"/>
        <v>-0.5</v>
      </c>
      <c r="CG146" s="16" t="str">
        <f t="shared" si="126"/>
        <v>Under</v>
      </c>
      <c r="CH146">
        <v>0</v>
      </c>
      <c r="CI146">
        <v>0</v>
      </c>
      <c r="CJ146" s="16"/>
      <c r="CK146" s="16">
        <f t="shared" si="127"/>
        <v>1</v>
      </c>
      <c r="CL146" s="16">
        <f t="shared" si="128"/>
        <v>1</v>
      </c>
      <c r="CM146" s="16">
        <f t="shared" si="129"/>
        <v>1</v>
      </c>
      <c r="CN146" s="16">
        <f t="shared" si="130"/>
        <v>3</v>
      </c>
      <c r="CO146" s="16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187</v>
      </c>
      <c r="CU146">
        <v>1.5</v>
      </c>
      <c r="CV146">
        <v>1.5</v>
      </c>
      <c r="CW146" s="16">
        <f t="shared" si="131"/>
        <v>1.5</v>
      </c>
      <c r="CX146" s="16">
        <f t="shared" si="143"/>
        <v>0.57043756670223988</v>
      </c>
      <c r="CY146" s="16" t="str">
        <f t="shared" si="132"/>
        <v>Over</v>
      </c>
      <c r="CZ146">
        <v>1.7</v>
      </c>
      <c r="DA146">
        <v>0.5</v>
      </c>
      <c r="DB146" s="16">
        <f t="shared" si="133"/>
        <v>3</v>
      </c>
      <c r="DC146" s="16">
        <f t="shared" si="134"/>
        <v>2</v>
      </c>
      <c r="DD146" s="16">
        <f t="shared" si="135"/>
        <v>1</v>
      </c>
      <c r="DE146" s="16">
        <f t="shared" si="136"/>
        <v>0</v>
      </c>
      <c r="DF146" s="16">
        <f t="shared" si="137"/>
        <v>6</v>
      </c>
      <c r="DG146" s="16"/>
    </row>
    <row r="147" spans="1:111" x14ac:dyDescent="0.3">
      <c r="A147" t="s">
        <v>340</v>
      </c>
      <c r="B147" t="s">
        <v>40</v>
      </c>
      <c r="C147" t="s">
        <v>41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187</v>
      </c>
      <c r="K147" s="16">
        <f t="shared" si="97"/>
        <v>0.5</v>
      </c>
      <c r="L147" s="16">
        <f t="shared" si="138"/>
        <v>-0.11462115067585121</v>
      </c>
      <c r="M147" s="16" t="str">
        <f t="shared" si="98"/>
        <v>Under</v>
      </c>
      <c r="N147">
        <v>0.4</v>
      </c>
      <c r="O147">
        <v>0.3</v>
      </c>
      <c r="P147" s="16">
        <f t="shared" si="99"/>
        <v>3</v>
      </c>
      <c r="Q147" s="16">
        <f t="shared" si="100"/>
        <v>2</v>
      </c>
      <c r="R147" s="16">
        <f t="shared" si="101"/>
        <v>1</v>
      </c>
      <c r="S147" s="16">
        <f t="shared" si="102"/>
        <v>1</v>
      </c>
      <c r="T147" s="16">
        <f t="shared" si="103"/>
        <v>7</v>
      </c>
      <c r="U147" s="16"/>
      <c r="V147" s="17">
        <v>0.99413253146218772</v>
      </c>
      <c r="W147" s="17">
        <v>1</v>
      </c>
      <c r="X147" s="17">
        <v>0.98552671170992001</v>
      </c>
      <c r="Y147" s="17">
        <v>0.5</v>
      </c>
      <c r="Z147" s="17" t="s">
        <v>187</v>
      </c>
      <c r="AA147" s="17" t="s">
        <v>187</v>
      </c>
      <c r="AB147" s="17">
        <v>0.2</v>
      </c>
      <c r="AC147" s="18">
        <f t="shared" si="104"/>
        <v>0.5</v>
      </c>
      <c r="AD147" s="18">
        <f t="shared" si="139"/>
        <v>0.5</v>
      </c>
      <c r="AE147" s="18" t="str">
        <f t="shared" si="105"/>
        <v>Over</v>
      </c>
      <c r="AF147" s="17">
        <v>1</v>
      </c>
      <c r="AG147" s="17">
        <v>0.8</v>
      </c>
      <c r="AH147" s="18">
        <f t="shared" si="106"/>
        <v>3</v>
      </c>
      <c r="AI147" s="18">
        <f t="shared" si="107"/>
        <v>3</v>
      </c>
      <c r="AJ147" s="18">
        <f t="shared" si="108"/>
        <v>1</v>
      </c>
      <c r="AK147" s="18">
        <f t="shared" si="109"/>
        <v>1</v>
      </c>
      <c r="AL147" s="18">
        <f t="shared" si="110"/>
        <v>8</v>
      </c>
      <c r="AM147" s="16"/>
      <c r="AN147">
        <v>3.3677590966003999E-2</v>
      </c>
      <c r="AO147">
        <v>8.5544009111332406E-2</v>
      </c>
      <c r="AP147">
        <v>-5.6816936960950801E-5</v>
      </c>
      <c r="AQ147" t="s">
        <v>187</v>
      </c>
      <c r="AR147">
        <v>0.5</v>
      </c>
      <c r="AS147" t="s">
        <v>187</v>
      </c>
      <c r="AT147" t="s">
        <v>187</v>
      </c>
      <c r="AU147" s="16">
        <f t="shared" si="111"/>
        <v>0.5</v>
      </c>
      <c r="AV147" s="16">
        <f t="shared" si="140"/>
        <v>-0.46632240903399602</v>
      </c>
      <c r="AW147" s="16" t="str">
        <f t="shared" si="112"/>
        <v>Under</v>
      </c>
      <c r="AX147">
        <v>0.1</v>
      </c>
      <c r="AY147">
        <v>0.1</v>
      </c>
      <c r="AZ147" s="16">
        <f t="shared" si="113"/>
        <v>3</v>
      </c>
      <c r="BA147" s="16">
        <f t="shared" si="114"/>
        <v>1</v>
      </c>
      <c r="BB147" s="16">
        <f t="shared" si="115"/>
        <v>0</v>
      </c>
      <c r="BC147" s="16">
        <f t="shared" si="116"/>
        <v>0</v>
      </c>
      <c r="BD147" s="16">
        <f t="shared" si="117"/>
        <v>4</v>
      </c>
      <c r="BE147" s="16"/>
      <c r="BF147">
        <v>0.44841874191580933</v>
      </c>
      <c r="BG147">
        <v>0.862083873757025</v>
      </c>
      <c r="BH147">
        <v>0.22126196000000001</v>
      </c>
      <c r="BI147" t="s">
        <v>187</v>
      </c>
      <c r="BJ147">
        <v>0.5</v>
      </c>
      <c r="BK147" t="s">
        <v>187</v>
      </c>
      <c r="BL147" t="s">
        <v>187</v>
      </c>
      <c r="BM147" s="16">
        <f t="shared" si="118"/>
        <v>0.5</v>
      </c>
      <c r="BN147" s="16">
        <f t="shared" si="141"/>
        <v>0.362083873757025</v>
      </c>
      <c r="BO147" s="16" t="str">
        <f t="shared" si="119"/>
        <v>Over</v>
      </c>
      <c r="BP147">
        <v>0.6</v>
      </c>
      <c r="BQ147">
        <v>0.4</v>
      </c>
      <c r="BR147" s="16">
        <f t="shared" si="120"/>
        <v>1</v>
      </c>
      <c r="BS147" s="16">
        <f t="shared" si="121"/>
        <v>4</v>
      </c>
      <c r="BT147" s="16">
        <f t="shared" si="122"/>
        <v>1</v>
      </c>
      <c r="BU147" s="16">
        <f t="shared" si="123"/>
        <v>0</v>
      </c>
      <c r="BV147" s="16">
        <f t="shared" si="124"/>
        <v>6</v>
      </c>
      <c r="BW147" s="16"/>
      <c r="BX147">
        <v>0.1667740016586283</v>
      </c>
      <c r="BY147">
        <v>0.78620843561704901</v>
      </c>
      <c r="BZ147">
        <v>0.01</v>
      </c>
      <c r="CA147" t="s">
        <v>187</v>
      </c>
      <c r="CB147">
        <v>0.5</v>
      </c>
      <c r="CC147" t="s">
        <v>187</v>
      </c>
      <c r="CD147" t="s">
        <v>187</v>
      </c>
      <c r="CE147" s="16">
        <f t="shared" si="125"/>
        <v>0.5</v>
      </c>
      <c r="CF147" s="16">
        <f t="shared" si="142"/>
        <v>-0.5</v>
      </c>
      <c r="CG147" s="16" t="str">
        <f t="shared" si="126"/>
        <v>Under</v>
      </c>
      <c r="CH147">
        <v>0</v>
      </c>
      <c r="CI147">
        <v>0</v>
      </c>
      <c r="CJ147" s="16"/>
      <c r="CK147" s="16">
        <f t="shared" si="127"/>
        <v>1</v>
      </c>
      <c r="CL147" s="16">
        <f t="shared" si="128"/>
        <v>1</v>
      </c>
      <c r="CM147" s="16">
        <f t="shared" si="129"/>
        <v>1</v>
      </c>
      <c r="CN147" s="16">
        <f t="shared" si="130"/>
        <v>3</v>
      </c>
      <c r="CO147" s="16"/>
      <c r="CP147" s="17">
        <v>1.6321023999418931</v>
      </c>
      <c r="CQ147" s="17">
        <v>2</v>
      </c>
      <c r="CR147" s="17">
        <v>1.2337372</v>
      </c>
      <c r="CS147" s="17">
        <v>0.5</v>
      </c>
      <c r="CT147" s="17" t="s">
        <v>187</v>
      </c>
      <c r="CU147" s="17">
        <v>0.5</v>
      </c>
      <c r="CV147" s="17" t="s">
        <v>187</v>
      </c>
      <c r="CW147" s="18">
        <f t="shared" si="131"/>
        <v>0.5</v>
      </c>
      <c r="CX147" s="16">
        <f t="shared" si="143"/>
        <v>1.5</v>
      </c>
      <c r="CY147" s="18" t="str">
        <f t="shared" si="132"/>
        <v>Over</v>
      </c>
      <c r="CZ147" s="17">
        <v>1.5</v>
      </c>
      <c r="DA147" s="17">
        <v>0.8</v>
      </c>
      <c r="DB147" s="18">
        <f t="shared" si="133"/>
        <v>3</v>
      </c>
      <c r="DC147" s="18">
        <f t="shared" si="134"/>
        <v>3</v>
      </c>
      <c r="DD147" s="18">
        <f t="shared" si="135"/>
        <v>1</v>
      </c>
      <c r="DE147" s="18">
        <f t="shared" si="136"/>
        <v>1</v>
      </c>
      <c r="DF147" s="18">
        <f t="shared" si="137"/>
        <v>8</v>
      </c>
      <c r="DG147" s="16"/>
    </row>
    <row r="148" spans="1:111" x14ac:dyDescent="0.3">
      <c r="A148" t="s">
        <v>341</v>
      </c>
      <c r="B148" t="s">
        <v>40</v>
      </c>
      <c r="C148" t="s">
        <v>41</v>
      </c>
      <c r="D148" s="17">
        <v>0.31730482082103673</v>
      </c>
      <c r="E148" s="17">
        <v>0.443520782396088</v>
      </c>
      <c r="F148" s="17">
        <v>0.200673385451037</v>
      </c>
      <c r="G148" s="17">
        <v>0.5</v>
      </c>
      <c r="H148" s="17">
        <v>0.5</v>
      </c>
      <c r="I148" s="17">
        <v>0.5</v>
      </c>
      <c r="J148" s="17">
        <v>0.5</v>
      </c>
      <c r="K148" s="18">
        <f t="shared" si="97"/>
        <v>0.5</v>
      </c>
      <c r="L148" s="16">
        <f t="shared" si="138"/>
        <v>-0.4</v>
      </c>
      <c r="M148" s="18" t="str">
        <f t="shared" si="98"/>
        <v>Under</v>
      </c>
      <c r="N148" s="17">
        <v>0.1</v>
      </c>
      <c r="O148" s="17">
        <v>0.1</v>
      </c>
      <c r="P148" s="18">
        <f t="shared" si="99"/>
        <v>3</v>
      </c>
      <c r="Q148" s="18">
        <f t="shared" si="100"/>
        <v>4</v>
      </c>
      <c r="R148" s="18">
        <f t="shared" si="101"/>
        <v>1</v>
      </c>
      <c r="S148" s="18">
        <f t="shared" si="102"/>
        <v>1</v>
      </c>
      <c r="T148" s="18">
        <f t="shared" si="103"/>
        <v>9</v>
      </c>
      <c r="U148" s="16"/>
      <c r="V148">
        <v>0.79969502545747417</v>
      </c>
      <c r="W148">
        <v>1</v>
      </c>
      <c r="X148">
        <v>0.506617866659959</v>
      </c>
      <c r="Y148">
        <v>0.5</v>
      </c>
      <c r="Z148" t="s">
        <v>187</v>
      </c>
      <c r="AA148" t="s">
        <v>187</v>
      </c>
      <c r="AB148">
        <v>0.1</v>
      </c>
      <c r="AC148" s="16">
        <f t="shared" si="104"/>
        <v>0.5</v>
      </c>
      <c r="AD148" s="18">
        <f t="shared" si="139"/>
        <v>0.5</v>
      </c>
      <c r="AE148" s="16" t="str">
        <f t="shared" si="105"/>
        <v>Over</v>
      </c>
      <c r="AF148">
        <v>0.7</v>
      </c>
      <c r="AG148">
        <v>0.5</v>
      </c>
      <c r="AH148" s="16">
        <f t="shared" si="106"/>
        <v>3</v>
      </c>
      <c r="AI148" s="16">
        <f t="shared" si="107"/>
        <v>3</v>
      </c>
      <c r="AJ148" s="16">
        <f t="shared" si="108"/>
        <v>1</v>
      </c>
      <c r="AK148" s="16">
        <f t="shared" si="109"/>
        <v>0</v>
      </c>
      <c r="AL148" s="16">
        <f t="shared" si="110"/>
        <v>7</v>
      </c>
      <c r="AM148" s="16"/>
      <c r="AN148">
        <v>8.4775144844384722E-3</v>
      </c>
      <c r="AO148">
        <v>2.0483125606388201E-2</v>
      </c>
      <c r="AP148">
        <v>-5.9404940511221301E-5</v>
      </c>
      <c r="AQ148" t="s">
        <v>187</v>
      </c>
      <c r="AR148">
        <v>0.5</v>
      </c>
      <c r="AS148" t="s">
        <v>187</v>
      </c>
      <c r="AT148" t="s">
        <v>187</v>
      </c>
      <c r="AU148" s="16">
        <f t="shared" si="111"/>
        <v>0.5</v>
      </c>
      <c r="AV148" s="16">
        <f t="shared" si="140"/>
        <v>-0.5</v>
      </c>
      <c r="AW148" s="16" t="str">
        <f t="shared" si="112"/>
        <v>Under</v>
      </c>
      <c r="AX148">
        <v>0</v>
      </c>
      <c r="AY148">
        <v>0</v>
      </c>
      <c r="AZ148" s="16">
        <f t="shared" si="113"/>
        <v>3</v>
      </c>
      <c r="BA148" s="16">
        <f t="shared" si="114"/>
        <v>1</v>
      </c>
      <c r="BB148" s="16">
        <f t="shared" si="115"/>
        <v>0</v>
      </c>
      <c r="BC148" s="16">
        <f t="shared" si="116"/>
        <v>0</v>
      </c>
      <c r="BD148" s="16">
        <f t="shared" si="117"/>
        <v>4</v>
      </c>
      <c r="BE148" s="16"/>
      <c r="BF148">
        <v>0.28691660294627891</v>
      </c>
      <c r="BG148">
        <v>0.60363086232980301</v>
      </c>
      <c r="BH148">
        <v>0.190564202961063</v>
      </c>
      <c r="BI148" t="s">
        <v>187</v>
      </c>
      <c r="BJ148">
        <v>0.5</v>
      </c>
      <c r="BK148" t="s">
        <v>187</v>
      </c>
      <c r="BL148" t="s">
        <v>187</v>
      </c>
      <c r="BM148" s="16">
        <f t="shared" si="118"/>
        <v>0.5</v>
      </c>
      <c r="BN148" s="16">
        <f t="shared" si="141"/>
        <v>-0.21308339705372109</v>
      </c>
      <c r="BO148" s="16" t="str">
        <f t="shared" si="119"/>
        <v>Under</v>
      </c>
      <c r="BP148">
        <v>0.3</v>
      </c>
      <c r="BQ148">
        <v>0.2</v>
      </c>
      <c r="BR148" s="16">
        <f t="shared" si="120"/>
        <v>2</v>
      </c>
      <c r="BS148" s="16">
        <f t="shared" si="121"/>
        <v>1</v>
      </c>
      <c r="BT148" s="16">
        <f t="shared" si="122"/>
        <v>1</v>
      </c>
      <c r="BU148" s="16">
        <f t="shared" si="123"/>
        <v>1</v>
      </c>
      <c r="BV148" s="16">
        <f t="shared" si="124"/>
        <v>5</v>
      </c>
      <c r="BW148" s="16"/>
      <c r="BX148">
        <v>0.166707524453933</v>
      </c>
      <c r="BY148">
        <v>0.76762084796111196</v>
      </c>
      <c r="BZ148">
        <v>0.01</v>
      </c>
      <c r="CA148" t="s">
        <v>187</v>
      </c>
      <c r="CB148">
        <v>0.5</v>
      </c>
      <c r="CC148" t="s">
        <v>187</v>
      </c>
      <c r="CD148" t="s">
        <v>187</v>
      </c>
      <c r="CE148" s="16">
        <f t="shared" si="125"/>
        <v>0.5</v>
      </c>
      <c r="CF148" s="16">
        <f t="shared" si="142"/>
        <v>-0.5</v>
      </c>
      <c r="CG148" s="16" t="str">
        <f t="shared" si="126"/>
        <v>Under</v>
      </c>
      <c r="CH148">
        <v>0</v>
      </c>
      <c r="CI148">
        <v>0</v>
      </c>
      <c r="CJ148" s="16"/>
      <c r="CK148" s="16">
        <f t="shared" si="127"/>
        <v>1</v>
      </c>
      <c r="CL148" s="16">
        <f t="shared" si="128"/>
        <v>1</v>
      </c>
      <c r="CM148" s="16">
        <f t="shared" si="129"/>
        <v>1</v>
      </c>
      <c r="CN148" s="16">
        <f t="shared" si="130"/>
        <v>3</v>
      </c>
      <c r="CO148" s="16"/>
      <c r="CP148">
        <v>1.0707044462584121</v>
      </c>
      <c r="CQ148">
        <v>1.2351702</v>
      </c>
      <c r="CR148">
        <v>0.97901124593727795</v>
      </c>
      <c r="CS148">
        <v>1.5</v>
      </c>
      <c r="CT148" t="s">
        <v>187</v>
      </c>
      <c r="CU148">
        <v>1.5</v>
      </c>
      <c r="CV148">
        <v>1.5</v>
      </c>
      <c r="CW148" s="16">
        <f t="shared" si="131"/>
        <v>1.5</v>
      </c>
      <c r="CX148" s="16">
        <f t="shared" si="143"/>
        <v>-0.6</v>
      </c>
      <c r="CY148" s="16" t="str">
        <f t="shared" si="132"/>
        <v>Under</v>
      </c>
      <c r="CZ148">
        <v>0.9</v>
      </c>
      <c r="DA148">
        <v>0.2</v>
      </c>
      <c r="DB148" s="16">
        <f t="shared" si="133"/>
        <v>3</v>
      </c>
      <c r="DC148" s="16">
        <f t="shared" si="134"/>
        <v>1</v>
      </c>
      <c r="DD148" s="16">
        <f t="shared" si="135"/>
        <v>1</v>
      </c>
      <c r="DE148" s="16">
        <f t="shared" si="136"/>
        <v>1</v>
      </c>
      <c r="DF148" s="16">
        <f t="shared" si="137"/>
        <v>6</v>
      </c>
      <c r="DG14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2" t="s">
        <v>100</v>
      </c>
      <c r="B1" s="12" t="s">
        <v>19</v>
      </c>
      <c r="C1" s="12" t="s">
        <v>101</v>
      </c>
      <c r="D1" s="12" t="s">
        <v>102</v>
      </c>
      <c r="E1" s="12" t="s">
        <v>103</v>
      </c>
      <c r="F1" s="12" t="s">
        <v>104</v>
      </c>
      <c r="G1" s="12" t="s">
        <v>105</v>
      </c>
      <c r="H1" s="12" t="s">
        <v>106</v>
      </c>
      <c r="I1" s="12" t="s">
        <v>107</v>
      </c>
      <c r="J1" s="12" t="s">
        <v>108</v>
      </c>
      <c r="K1" s="13" t="s">
        <v>109</v>
      </c>
      <c r="L1" s="14" t="s">
        <v>110</v>
      </c>
      <c r="M1" s="14" t="s">
        <v>111</v>
      </c>
      <c r="N1" s="15" t="s">
        <v>112</v>
      </c>
      <c r="O1" s="14" t="s">
        <v>113</v>
      </c>
      <c r="P1" s="14" t="s">
        <v>114</v>
      </c>
      <c r="Q1" s="14" t="s">
        <v>115</v>
      </c>
      <c r="R1" s="14" t="s">
        <v>116</v>
      </c>
      <c r="S1" s="14" t="s">
        <v>117</v>
      </c>
      <c r="T1" s="14" t="s">
        <v>118</v>
      </c>
      <c r="U1" s="12" t="s">
        <v>119</v>
      </c>
      <c r="V1" s="12" t="s">
        <v>120</v>
      </c>
      <c r="W1" s="12" t="s">
        <v>121</v>
      </c>
      <c r="X1" s="12" t="s">
        <v>122</v>
      </c>
      <c r="Y1" s="3" t="s">
        <v>123</v>
      </c>
      <c r="Z1" s="12" t="s">
        <v>124</v>
      </c>
      <c r="AA1" s="12" t="s">
        <v>125</v>
      </c>
      <c r="AB1" s="3" t="s">
        <v>126</v>
      </c>
      <c r="AC1" s="13" t="s">
        <v>127</v>
      </c>
      <c r="AD1" s="14" t="s">
        <v>110</v>
      </c>
      <c r="AE1" s="14" t="s">
        <v>128</v>
      </c>
      <c r="AF1" s="15" t="s">
        <v>129</v>
      </c>
      <c r="AG1" s="14" t="s">
        <v>130</v>
      </c>
      <c r="AH1" s="14" t="s">
        <v>114</v>
      </c>
      <c r="AI1" s="14" t="s">
        <v>131</v>
      </c>
      <c r="AJ1" s="14" t="s">
        <v>132</v>
      </c>
      <c r="AK1" s="14" t="s">
        <v>133</v>
      </c>
      <c r="AL1" s="14" t="s">
        <v>134</v>
      </c>
      <c r="AM1" s="15" t="s">
        <v>135</v>
      </c>
      <c r="AN1" s="12" t="s">
        <v>136</v>
      </c>
      <c r="AO1" s="12" t="s">
        <v>137</v>
      </c>
      <c r="AP1" s="12" t="s">
        <v>138</v>
      </c>
      <c r="AQ1" s="3" t="s">
        <v>139</v>
      </c>
      <c r="AR1" s="3" t="s">
        <v>140</v>
      </c>
      <c r="AS1" s="12" t="s">
        <v>141</v>
      </c>
      <c r="AT1" s="3" t="s">
        <v>139</v>
      </c>
      <c r="AU1" s="13" t="s">
        <v>142</v>
      </c>
      <c r="AV1" s="14" t="s">
        <v>110</v>
      </c>
      <c r="AW1" s="14" t="s">
        <v>143</v>
      </c>
      <c r="AX1" s="15" t="s">
        <v>144</v>
      </c>
      <c r="AY1" s="15" t="s">
        <v>145</v>
      </c>
      <c r="AZ1" s="14" t="s">
        <v>114</v>
      </c>
      <c r="BA1" s="14" t="s">
        <v>131</v>
      </c>
      <c r="BB1" s="14" t="s">
        <v>132</v>
      </c>
      <c r="BC1" s="14" t="s">
        <v>133</v>
      </c>
      <c r="BD1" s="14" t="s">
        <v>146</v>
      </c>
      <c r="BE1" s="15" t="s">
        <v>147</v>
      </c>
      <c r="BF1" s="12" t="s">
        <v>148</v>
      </c>
      <c r="BG1" s="12" t="s">
        <v>149</v>
      </c>
      <c r="BH1" s="12" t="s">
        <v>150</v>
      </c>
      <c r="BI1" s="3" t="s">
        <v>151</v>
      </c>
      <c r="BJ1" s="3" t="s">
        <v>152</v>
      </c>
      <c r="BK1" s="12" t="s">
        <v>153</v>
      </c>
      <c r="BL1" s="3" t="s">
        <v>151</v>
      </c>
      <c r="BM1" s="13" t="s">
        <v>154</v>
      </c>
      <c r="BN1" s="14" t="s">
        <v>110</v>
      </c>
      <c r="BO1" s="14" t="s">
        <v>155</v>
      </c>
      <c r="BP1" s="15" t="s">
        <v>156</v>
      </c>
      <c r="BQ1" s="15" t="s">
        <v>157</v>
      </c>
      <c r="BR1" s="14" t="s">
        <v>114</v>
      </c>
      <c r="BS1" s="14" t="s">
        <v>131</v>
      </c>
      <c r="BT1" s="14" t="s">
        <v>132</v>
      </c>
      <c r="BU1" s="14" t="s">
        <v>133</v>
      </c>
      <c r="BV1" s="14" t="s">
        <v>158</v>
      </c>
      <c r="BW1" s="15" t="s">
        <v>159</v>
      </c>
      <c r="BX1" s="12" t="s">
        <v>160</v>
      </c>
      <c r="BY1" s="12" t="s">
        <v>161</v>
      </c>
      <c r="BZ1" s="12" t="s">
        <v>162</v>
      </c>
      <c r="CA1" s="3" t="s">
        <v>163</v>
      </c>
      <c r="CB1" s="3" t="s">
        <v>164</v>
      </c>
      <c r="CC1" s="12" t="s">
        <v>165</v>
      </c>
      <c r="CD1" s="3" t="s">
        <v>163</v>
      </c>
      <c r="CE1" s="13" t="s">
        <v>166</v>
      </c>
      <c r="CF1" s="13" t="s">
        <v>167</v>
      </c>
      <c r="CG1" s="14" t="s">
        <v>168</v>
      </c>
      <c r="CH1" s="15" t="s">
        <v>169</v>
      </c>
      <c r="CI1" s="15" t="s">
        <v>170</v>
      </c>
      <c r="CJ1" s="14" t="s">
        <v>114</v>
      </c>
      <c r="CK1" s="14" t="s">
        <v>131</v>
      </c>
      <c r="CL1" s="14" t="s">
        <v>132</v>
      </c>
      <c r="CM1" s="14" t="s">
        <v>133</v>
      </c>
      <c r="CN1" s="14" t="s">
        <v>171</v>
      </c>
      <c r="CO1" s="15" t="s">
        <v>172</v>
      </c>
      <c r="CP1" s="12" t="s">
        <v>173</v>
      </c>
      <c r="CQ1" s="12" t="s">
        <v>174</v>
      </c>
      <c r="CR1" s="12" t="s">
        <v>175</v>
      </c>
      <c r="CS1" s="12" t="s">
        <v>176</v>
      </c>
      <c r="CT1" s="3" t="s">
        <v>177</v>
      </c>
      <c r="CU1" s="3" t="s">
        <v>178</v>
      </c>
      <c r="CV1" s="3" t="s">
        <v>179</v>
      </c>
      <c r="CW1" s="13" t="s">
        <v>180</v>
      </c>
      <c r="CX1" s="13" t="s">
        <v>167</v>
      </c>
      <c r="CY1" s="14" t="s">
        <v>181</v>
      </c>
      <c r="CZ1" s="15" t="s">
        <v>182</v>
      </c>
      <c r="DA1" s="15" t="s">
        <v>183</v>
      </c>
      <c r="DB1" s="14" t="s">
        <v>114</v>
      </c>
      <c r="DC1" s="14" t="s">
        <v>131</v>
      </c>
      <c r="DD1" s="14" t="s">
        <v>132</v>
      </c>
      <c r="DE1" s="14" t="s">
        <v>133</v>
      </c>
      <c r="DF1" s="14" t="s">
        <v>184</v>
      </c>
      <c r="DG1" s="15" t="s">
        <v>98</v>
      </c>
    </row>
    <row r="2" spans="1:111" x14ac:dyDescent="0.3">
      <c r="A2" t="s">
        <v>185</v>
      </c>
      <c r="B2" t="s">
        <v>47</v>
      </c>
      <c r="C2" t="s">
        <v>186</v>
      </c>
      <c r="D2">
        <v>0.38402424908150778</v>
      </c>
      <c r="E2">
        <v>0.537407660809742</v>
      </c>
      <c r="F2">
        <v>0.21677731</v>
      </c>
      <c r="G2">
        <v>0.5</v>
      </c>
      <c r="H2" t="s">
        <v>187</v>
      </c>
      <c r="I2">
        <v>0.5</v>
      </c>
      <c r="J2">
        <v>0.5</v>
      </c>
      <c r="K2" s="16">
        <f t="shared" ref="K2:K65" si="0">IF(D2&gt;MIN(G2:J2),MIN(G2:J2),MAX(G2:J2))</f>
        <v>0.5</v>
      </c>
      <c r="L2" s="16">
        <f>IF(ABS(D2 - K2) &gt; MAX(ABS(E2 - K2), ABS(F2 - K2), ABS(N2 - K2)), D2, IF(ABS(E2 - K2) &gt; MAX(ABS(F2 - K2), ABS(N2 - K2)), E2, IF(ABS(F2 - K2) &gt; ABS(N2 - K2), F2, N2)))-K2</f>
        <v>-0.28322269</v>
      </c>
      <c r="M2" s="16" t="str">
        <f t="shared" ref="M2:M65" si="1">IF(L2 &lt; 0, "Under", "Over")</f>
        <v>Under</v>
      </c>
      <c r="N2">
        <v>0.3</v>
      </c>
      <c r="O2">
        <v>0.3</v>
      </c>
      <c r="P2" s="16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6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6">
        <f t="shared" ref="R2:R65" si="4">IF(AND(M2="Over", N2&gt;K2), 1, IF(AND(M2="Under", N2&lt;=K2), 1, 0))</f>
        <v>1</v>
      </c>
      <c r="S2" s="16">
        <f t="shared" ref="S2:S65" si="5">IF(AND(M2="Over", O2&gt;0.5), 1, IF(AND(M2="Under", O2&lt;=0.5), 1, 0))</f>
        <v>1</v>
      </c>
      <c r="T2" s="16">
        <f t="shared" ref="T2:T65" si="6">SUM(P2:S2)</f>
        <v>8</v>
      </c>
      <c r="U2" s="16"/>
      <c r="V2" s="17">
        <v>0.93770057142508356</v>
      </c>
      <c r="W2" s="17">
        <v>1.0000546105836901</v>
      </c>
      <c r="X2" s="17">
        <v>0.81435204259690896</v>
      </c>
      <c r="Y2" s="17">
        <v>0.5</v>
      </c>
      <c r="Z2" s="17">
        <v>-210</v>
      </c>
      <c r="AA2" s="17">
        <v>270</v>
      </c>
      <c r="AB2" s="17">
        <v>0.1</v>
      </c>
      <c r="AC2" s="18">
        <f t="shared" ref="AC2:AC65" si="7">Y2</f>
        <v>0.5</v>
      </c>
      <c r="AD2" s="18">
        <f>IF(ABS(V2 - AC2) &gt; MAX(ABS(W2 - AC2), ABS(X2 - AC2), ABS(AF2 - AC2)), V2, IF(ABS(W2 - AC2) &gt; MAX(ABS(X2 - AC2), ABS(AF2 - AC2)), W2, IF(ABS(X2 - AC2) &gt; ABS(AF2 - AC2), X2, AF2)))-AC2</f>
        <v>0.50005461058369005</v>
      </c>
      <c r="AE2" s="18" t="str">
        <f t="shared" ref="AE2:AE65" si="8">IF(AD2 &lt; 0, "Under", "Over")</f>
        <v>Over</v>
      </c>
      <c r="AF2" s="17">
        <v>0.9</v>
      </c>
      <c r="AG2" s="17">
        <v>0.8</v>
      </c>
      <c r="AH2" s="18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8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8">
        <f t="shared" ref="AJ2:AJ65" si="11">IF(AND(AE2="Over", AF2&gt;AC2), 1, IF(AND(AE2="Under", AF2&lt;=AC2), 1, 0))</f>
        <v>1</v>
      </c>
      <c r="AK2" s="18">
        <f t="shared" ref="AK2:AK65" si="12">IF(AND(AE2="Over", AG2&gt;0.5), 1, IF(AND(AE2="Under", AG2&lt;=0.5), 1, 0))</f>
        <v>1</v>
      </c>
      <c r="AL2" s="18">
        <f t="shared" ref="AL2:AL65" si="13">SUM(AH2:AK2)</f>
        <v>9</v>
      </c>
      <c r="AM2" s="16"/>
      <c r="AN2">
        <v>5.8460048859887363E-2</v>
      </c>
      <c r="AO2">
        <v>0.15116223137795101</v>
      </c>
      <c r="AP2">
        <v>-5.9404940511221301E-5</v>
      </c>
      <c r="AQ2" t="s">
        <v>187</v>
      </c>
      <c r="AR2">
        <v>0.5</v>
      </c>
      <c r="AS2">
        <v>420</v>
      </c>
      <c r="AT2" t="s">
        <v>187</v>
      </c>
      <c r="AU2" s="16">
        <f t="shared" ref="AU2:AU65" si="14">AR2</f>
        <v>0.5</v>
      </c>
      <c r="AV2" s="16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6" t="str">
        <f t="shared" ref="AW2:AW65" si="15">IF(AV2 &lt; 0, "Under", "Over")</f>
        <v>Under</v>
      </c>
      <c r="AX2">
        <v>0.2</v>
      </c>
      <c r="AY2">
        <v>0.2</v>
      </c>
      <c r="AZ2" s="16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6">
        <f t="shared" ref="BA2:BA65" si="17">IF(OR(AV2&gt;0.1),5,
IF(OR(AND(AV2&lt;=0.1,AV2&gt;0.08)),4,
IF(OR(AND(AV2&lt;=0.08,AV2&gt;0.06)),3,
IF(OR(AND(AV2&lt;=0.06,AV2&gt;0.03)),2,
IF(OR(AV2&lt;=0.03),1,"")
)
)
))</f>
        <v>1</v>
      </c>
      <c r="BB2" s="16">
        <f t="shared" ref="BB2:BB65" si="18">IF(AND(AW2="Over", AX2&gt;AU2), 1, IF(AND(AW2="Under", AX2&lt;=AU2), 0, 0))</f>
        <v>0</v>
      </c>
      <c r="BC2" s="16">
        <f t="shared" ref="BC2:BC65" si="19">IF(AND(AW2="Over", AY2&gt;=0.5), 1, IF(AND(AW2="Under", AY2&lt;0.5), 0, 0))</f>
        <v>0</v>
      </c>
      <c r="BD2" s="16">
        <f t="shared" ref="BD2:BD65" si="20">SUM(AZ2:BC2)</f>
        <v>4</v>
      </c>
      <c r="BE2" s="16"/>
      <c r="BF2">
        <v>0.49023136262844152</v>
      </c>
      <c r="BG2">
        <v>0.862083873757025</v>
      </c>
      <c r="BH2">
        <v>0.32661146000000002</v>
      </c>
      <c r="BI2" t="s">
        <v>187</v>
      </c>
      <c r="BJ2">
        <v>0.5</v>
      </c>
      <c r="BK2">
        <v>140</v>
      </c>
      <c r="BL2" t="s">
        <v>187</v>
      </c>
      <c r="BM2" s="16">
        <f t="shared" ref="BM2:BM65" si="21">BJ2</f>
        <v>0.5</v>
      </c>
      <c r="BN2" s="16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6" t="str">
        <f t="shared" ref="BO2:BO65" si="22">IF(BN2 &lt; 0, "Under", "Over")</f>
        <v>Over</v>
      </c>
      <c r="BP2">
        <v>0.5</v>
      </c>
      <c r="BQ2">
        <v>0.2</v>
      </c>
      <c r="BR2" s="16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6">
        <f t="shared" ref="BS2:BS65" si="24">IF(OR(BN2&gt;0.5),5,
IF(OR(AND(BN2&lt;=0.5,BN2&gt;0.25)),4,
IF(OR(AND(BN2&lt;=0.25,BN2&gt;0.15)),3,
IF(OR(AND(BN2&lt;=0.15,BN2&gt;0.075)),2,
IF(OR(BN2&lt;=0.075),1,"")
)
)
))</f>
        <v>4</v>
      </c>
      <c r="BT2" s="16">
        <f t="shared" ref="BT2:BT65" si="25">IF(AND(BO2="Over", BP2&gt;BM2), 1, IF(AND(BO2="Under", BP2&lt;=BM2), 1, 0))</f>
        <v>0</v>
      </c>
      <c r="BU2" s="16">
        <f t="shared" ref="BU2:BU65" si="26">IF(AND(BO2="Over", BQ2&gt;0.5), 1, IF(AND(BO2="Under", BQ2&lt;=0.5), 1, 0))</f>
        <v>0</v>
      </c>
      <c r="BV2" s="16">
        <f t="shared" ref="BV2:BV65" si="27">SUM(BR2:BU2)</f>
        <v>5</v>
      </c>
      <c r="BW2" s="16"/>
      <c r="BX2">
        <v>0.15640291085118879</v>
      </c>
      <c r="BY2">
        <v>0.76686283386147502</v>
      </c>
      <c r="BZ2">
        <v>0</v>
      </c>
      <c r="CA2" t="s">
        <v>187</v>
      </c>
      <c r="CB2">
        <v>0.5</v>
      </c>
      <c r="CC2">
        <v>1000</v>
      </c>
      <c r="CD2" t="s">
        <v>187</v>
      </c>
      <c r="CE2" s="16">
        <f t="shared" ref="CE2:CE65" si="28">CB2</f>
        <v>0.5</v>
      </c>
      <c r="CF2" s="16">
        <f>IF(ABS(BX2 - CE2) &gt; MAX(ABS(BY2 - CE2), ABS(BZ2 - CE2), ABS(CH2 - CE2)), BX2, IF(ABS(BY2 - CE2) &gt; MAX(ABS(BZ2 - CE2), ABS(CH2 - CE2)), BY2, IF(ABS(BZ2 - CE2) &gt; ABS(CH2 - CE2), BZ2, CH2)))-CE2</f>
        <v>-0.5</v>
      </c>
      <c r="CG2" s="16" t="str">
        <f t="shared" ref="CG2:CG65" si="29">IF(CF2 &lt; 0, "Under", "Over")</f>
        <v>Under</v>
      </c>
      <c r="CH2">
        <v>0.1</v>
      </c>
      <c r="CI2">
        <v>0.1</v>
      </c>
      <c r="CJ2" s="16"/>
      <c r="CK2" s="16">
        <f t="shared" ref="CK2:CK65" si="30">IF(OR(CF2&gt;0.25),5,
IF(OR(AND(CF2&lt;=0.25,CF2&gt;0.15)),4,
IF(OR(AND(CF2&lt;=0.15,CF2&gt;0.1)),3,
IF(OR(AND(CF2&lt;=0.1,CF2&gt;0.05)),2,
IF(OR(CF2&lt;=0.05),1,"")
)
)
))</f>
        <v>1</v>
      </c>
      <c r="CL2" s="16">
        <f t="shared" ref="CL2:CL65" si="31">IF(AND(CG2="Over", CH2&gt;CE2), 1, IF(AND(CG2="Under", CH2&lt;=CE2), 1, 0))</f>
        <v>1</v>
      </c>
      <c r="CM2" s="16">
        <f t="shared" ref="CM2:CM65" si="32">IF(AND(CG2="Over", CI2&gt;0.5), 1, IF(AND(CG2="Under", CI2&lt;=0.5), 1, 0))</f>
        <v>1</v>
      </c>
      <c r="CN2" s="16">
        <f t="shared" ref="CN2:CN65" si="33">SUM(CJ2:CM2)</f>
        <v>3</v>
      </c>
      <c r="CO2" s="16"/>
      <c r="CP2">
        <v>1.8178534808641531</v>
      </c>
      <c r="CQ2">
        <v>2</v>
      </c>
      <c r="CR2">
        <v>1.5103178231266099</v>
      </c>
      <c r="CS2">
        <v>1.5</v>
      </c>
      <c r="CT2" t="s">
        <v>187</v>
      </c>
      <c r="CU2">
        <v>1.5</v>
      </c>
      <c r="CV2">
        <v>1.5</v>
      </c>
      <c r="CW2" s="16">
        <f t="shared" ref="CW2:CW65" si="34">IF(CP2&gt;MIN(CS2:CV2),MIN(CS2:CV2),MAX(CS2:CV2))</f>
        <v>1.5</v>
      </c>
      <c r="CX2" s="16">
        <f>IF(ABS(CP2 - CW2) &gt; MAX(ABS(CQ2 - CW2), ABS(CR2 - CW2), ABS(CZ2 - CW2)), CP2, IF(ABS(CQ2 - CW2) &gt; MAX(ABS(CR2 - CW2), ABS(CZ2 - CW2)), CQ2, IF(ABS(CR2 - CW2) &gt; ABS(CZ2 - CW2), CR2, CZ2)))-CW2</f>
        <v>0.5</v>
      </c>
      <c r="CY2" s="16" t="str">
        <f t="shared" ref="CY2:CY65" si="35">IF(CX2 &lt; 0, "Under", "Over")</f>
        <v>Over</v>
      </c>
      <c r="CZ2">
        <v>1.8</v>
      </c>
      <c r="DA2">
        <v>0.5</v>
      </c>
      <c r="DB2" s="16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6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6">
        <f t="shared" ref="DD2:DD65" si="38">IF(AND(CY2="Over", CZ2&gt;CW2), 1, IF(AND(CY2="Under", CZ2&lt;=CW2), 1, 0))</f>
        <v>1</v>
      </c>
      <c r="DE2" s="16">
        <f t="shared" ref="DE2:DE65" si="39">IF(AND(CY2="Over", DA2&gt;0.5), 1, IF(AND(CY2="Under", DA2&lt;=0.5), 1, 0))</f>
        <v>0</v>
      </c>
      <c r="DF2" s="16">
        <f t="shared" ref="DF2:DF65" si="40">SUM(DB2:DE2)</f>
        <v>5</v>
      </c>
      <c r="DG2" s="16"/>
    </row>
    <row r="3" spans="1:111" x14ac:dyDescent="0.3">
      <c r="A3" t="s">
        <v>188</v>
      </c>
      <c r="B3" t="s">
        <v>47</v>
      </c>
      <c r="C3" t="s">
        <v>186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187</v>
      </c>
      <c r="I3">
        <v>0.5</v>
      </c>
      <c r="J3">
        <v>0.5</v>
      </c>
      <c r="K3" s="16">
        <f t="shared" si="0"/>
        <v>0.5</v>
      </c>
      <c r="L3" s="16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6" t="str">
        <f t="shared" si="1"/>
        <v>Under</v>
      </c>
      <c r="N3">
        <v>0.6</v>
      </c>
      <c r="O3">
        <v>0.5</v>
      </c>
      <c r="P3" s="16">
        <f t="shared" si="2"/>
        <v>3</v>
      </c>
      <c r="Q3" s="16">
        <f t="shared" si="3"/>
        <v>4</v>
      </c>
      <c r="R3" s="16">
        <f t="shared" si="4"/>
        <v>0</v>
      </c>
      <c r="S3" s="16">
        <f t="shared" si="5"/>
        <v>1</v>
      </c>
      <c r="T3" s="16">
        <f t="shared" si="6"/>
        <v>8</v>
      </c>
      <c r="U3" s="16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6">
        <f t="shared" si="7"/>
        <v>0.5</v>
      </c>
      <c r="AD3" s="18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6" t="str">
        <f t="shared" si="8"/>
        <v>Over</v>
      </c>
      <c r="AF3">
        <v>0.8</v>
      </c>
      <c r="AG3">
        <v>0.5</v>
      </c>
      <c r="AH3" s="16">
        <f t="shared" si="9"/>
        <v>3</v>
      </c>
      <c r="AI3" s="16">
        <f t="shared" si="10"/>
        <v>3</v>
      </c>
      <c r="AJ3" s="16">
        <f t="shared" si="11"/>
        <v>1</v>
      </c>
      <c r="AK3" s="16">
        <f t="shared" si="12"/>
        <v>0</v>
      </c>
      <c r="AL3" s="16">
        <f t="shared" si="13"/>
        <v>7</v>
      </c>
      <c r="AM3" s="16"/>
      <c r="AN3">
        <v>9.9345748338376672E-3</v>
      </c>
      <c r="AO3">
        <v>3.6608449467484899E-2</v>
      </c>
      <c r="AP3">
        <v>-9.9512789696549492E-3</v>
      </c>
      <c r="AQ3" t="s">
        <v>187</v>
      </c>
      <c r="AR3">
        <v>0.5</v>
      </c>
      <c r="AS3">
        <v>470</v>
      </c>
      <c r="AT3" t="s">
        <v>187</v>
      </c>
      <c r="AU3" s="16">
        <f t="shared" si="14"/>
        <v>0.5</v>
      </c>
      <c r="AV3" s="16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6" t="str">
        <f t="shared" si="15"/>
        <v>Under</v>
      </c>
      <c r="AX3">
        <v>0</v>
      </c>
      <c r="AY3">
        <v>0</v>
      </c>
      <c r="AZ3" s="16">
        <f t="shared" si="16"/>
        <v>3</v>
      </c>
      <c r="BA3" s="16">
        <f t="shared" si="17"/>
        <v>1</v>
      </c>
      <c r="BB3" s="16">
        <f t="shared" si="18"/>
        <v>0</v>
      </c>
      <c r="BC3" s="16">
        <f t="shared" si="19"/>
        <v>0</v>
      </c>
      <c r="BD3" s="16">
        <f t="shared" si="20"/>
        <v>4</v>
      </c>
      <c r="BE3" s="16"/>
      <c r="BF3">
        <v>0.36971961551126842</v>
      </c>
      <c r="BG3">
        <v>0.65244279529993798</v>
      </c>
      <c r="BH3">
        <v>5.1154788808282801E-2</v>
      </c>
      <c r="BI3" t="s">
        <v>187</v>
      </c>
      <c r="BJ3">
        <v>0.5</v>
      </c>
      <c r="BK3">
        <v>165</v>
      </c>
      <c r="BL3" t="s">
        <v>187</v>
      </c>
      <c r="BM3" s="16">
        <f t="shared" si="21"/>
        <v>0.5</v>
      </c>
      <c r="BN3" s="16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6" t="str">
        <f t="shared" si="22"/>
        <v>Under</v>
      </c>
      <c r="BP3">
        <v>0.3</v>
      </c>
      <c r="BQ3">
        <v>0.2</v>
      </c>
      <c r="BR3" s="16">
        <f t="shared" si="23"/>
        <v>2</v>
      </c>
      <c r="BS3" s="16">
        <f t="shared" si="24"/>
        <v>1</v>
      </c>
      <c r="BT3" s="16">
        <f t="shared" si="25"/>
        <v>1</v>
      </c>
      <c r="BU3" s="16">
        <f t="shared" si="26"/>
        <v>1</v>
      </c>
      <c r="BV3" s="16">
        <f t="shared" si="27"/>
        <v>5</v>
      </c>
      <c r="BW3" s="16"/>
      <c r="BX3">
        <v>0.1895376055910363</v>
      </c>
      <c r="BY3">
        <v>0.79899581589958102</v>
      </c>
      <c r="BZ3">
        <v>0.03</v>
      </c>
      <c r="CA3" t="s">
        <v>187</v>
      </c>
      <c r="CB3">
        <v>0.5</v>
      </c>
      <c r="CC3">
        <v>265</v>
      </c>
      <c r="CD3" t="s">
        <v>187</v>
      </c>
      <c r="CE3" s="16">
        <f t="shared" si="28"/>
        <v>0.5</v>
      </c>
      <c r="CF3" s="16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6" t="str">
        <f t="shared" si="29"/>
        <v>Under</v>
      </c>
      <c r="CH3">
        <v>0</v>
      </c>
      <c r="CI3">
        <v>0</v>
      </c>
      <c r="CJ3" s="16"/>
      <c r="CK3" s="16">
        <f t="shared" si="30"/>
        <v>1</v>
      </c>
      <c r="CL3" s="16">
        <f t="shared" si="31"/>
        <v>1</v>
      </c>
      <c r="CM3" s="16">
        <f t="shared" si="32"/>
        <v>1</v>
      </c>
      <c r="CN3" s="16">
        <f t="shared" si="33"/>
        <v>3</v>
      </c>
      <c r="CO3" s="16"/>
      <c r="CP3">
        <v>1.1182062942483311</v>
      </c>
      <c r="CQ3">
        <v>1.2459919156736901</v>
      </c>
      <c r="CR3">
        <v>0.98460582383031703</v>
      </c>
      <c r="CS3">
        <v>1.5</v>
      </c>
      <c r="CT3" t="s">
        <v>187</v>
      </c>
      <c r="CU3">
        <v>1.5</v>
      </c>
      <c r="CV3">
        <v>1.5</v>
      </c>
      <c r="CW3" s="16">
        <f t="shared" si="34"/>
        <v>1.5</v>
      </c>
      <c r="CX3" s="16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6" t="str">
        <f t="shared" si="35"/>
        <v>Under</v>
      </c>
      <c r="CZ3">
        <v>1.1000000000000001</v>
      </c>
      <c r="DA3">
        <v>0.3</v>
      </c>
      <c r="DB3" s="16">
        <f t="shared" si="36"/>
        <v>3</v>
      </c>
      <c r="DC3" s="16">
        <f t="shared" si="37"/>
        <v>1</v>
      </c>
      <c r="DD3" s="16">
        <f t="shared" si="38"/>
        <v>1</v>
      </c>
      <c r="DE3" s="16">
        <f t="shared" si="39"/>
        <v>1</v>
      </c>
      <c r="DF3" s="16">
        <f t="shared" si="40"/>
        <v>6</v>
      </c>
      <c r="DG3" s="16"/>
    </row>
    <row r="4" spans="1:111" x14ac:dyDescent="0.3">
      <c r="A4" t="s">
        <v>189</v>
      </c>
      <c r="B4" t="s">
        <v>47</v>
      </c>
      <c r="C4" t="s">
        <v>186</v>
      </c>
      <c r="D4" s="17">
        <v>0.25626056826778482</v>
      </c>
      <c r="E4" s="17">
        <v>0.443520782396088</v>
      </c>
      <c r="F4" s="17">
        <v>7.9054899999999997E-2</v>
      </c>
      <c r="G4" s="17">
        <v>0.5</v>
      </c>
      <c r="H4" s="17" t="s">
        <v>187</v>
      </c>
      <c r="I4" s="17">
        <v>0.5</v>
      </c>
      <c r="J4" s="17">
        <v>0.5</v>
      </c>
      <c r="K4" s="18">
        <f t="shared" si="0"/>
        <v>0.5</v>
      </c>
      <c r="L4" s="16">
        <f t="shared" si="41"/>
        <v>-0.42094510000000002</v>
      </c>
      <c r="M4" s="18" t="str">
        <f t="shared" si="1"/>
        <v>Under</v>
      </c>
      <c r="N4" s="17">
        <v>0.3</v>
      </c>
      <c r="O4" s="17">
        <v>0.3</v>
      </c>
      <c r="P4" s="18">
        <f t="shared" si="2"/>
        <v>3</v>
      </c>
      <c r="Q4" s="18">
        <f t="shared" si="3"/>
        <v>4</v>
      </c>
      <c r="R4" s="18">
        <f t="shared" si="4"/>
        <v>1</v>
      </c>
      <c r="S4" s="18">
        <f t="shared" si="5"/>
        <v>1</v>
      </c>
      <c r="T4" s="18">
        <f t="shared" si="6"/>
        <v>9</v>
      </c>
      <c r="U4" s="16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6">
        <f t="shared" si="7"/>
        <v>0.5</v>
      </c>
      <c r="AD4" s="18">
        <f t="shared" si="42"/>
        <v>-0.50050842424630304</v>
      </c>
      <c r="AE4" s="16" t="str">
        <f t="shared" si="8"/>
        <v>Under</v>
      </c>
      <c r="AF4">
        <v>0.3</v>
      </c>
      <c r="AG4">
        <v>0.3</v>
      </c>
      <c r="AH4" s="16">
        <f t="shared" si="9"/>
        <v>3</v>
      </c>
      <c r="AI4" s="16">
        <f t="shared" si="10"/>
        <v>4</v>
      </c>
      <c r="AJ4" s="16">
        <f t="shared" si="11"/>
        <v>1</v>
      </c>
      <c r="AK4" s="16">
        <f t="shared" si="12"/>
        <v>1</v>
      </c>
      <c r="AL4" s="16">
        <f t="shared" si="13"/>
        <v>9</v>
      </c>
      <c r="AM4" s="16"/>
      <c r="AN4">
        <v>3.6543147168226847E-2</v>
      </c>
      <c r="AO4">
        <v>9.7697096302970104E-2</v>
      </c>
      <c r="AP4">
        <v>-1.68824850358642E-3</v>
      </c>
      <c r="AQ4" t="s">
        <v>187</v>
      </c>
      <c r="AR4">
        <v>0.5</v>
      </c>
      <c r="AS4">
        <v>440</v>
      </c>
      <c r="AT4" t="s">
        <v>187</v>
      </c>
      <c r="AU4" s="16">
        <f t="shared" si="14"/>
        <v>0.5</v>
      </c>
      <c r="AV4" s="16">
        <f t="shared" si="43"/>
        <v>-0.5016882485035864</v>
      </c>
      <c r="AW4" s="16" t="str">
        <f t="shared" si="15"/>
        <v>Under</v>
      </c>
      <c r="AX4">
        <v>0.1</v>
      </c>
      <c r="AY4">
        <v>0.1</v>
      </c>
      <c r="AZ4" s="16">
        <f t="shared" si="16"/>
        <v>3</v>
      </c>
      <c r="BA4" s="16">
        <f t="shared" si="17"/>
        <v>1</v>
      </c>
      <c r="BB4" s="16">
        <f t="shared" si="18"/>
        <v>0</v>
      </c>
      <c r="BC4" s="16">
        <f t="shared" si="19"/>
        <v>0</v>
      </c>
      <c r="BD4" s="16">
        <f t="shared" si="20"/>
        <v>4</v>
      </c>
      <c r="BE4" s="16"/>
      <c r="BF4">
        <v>0.38848817008431519</v>
      </c>
      <c r="BG4">
        <v>0.86555458832362997</v>
      </c>
      <c r="BH4">
        <v>2.3605507000000001E-2</v>
      </c>
      <c r="BI4" t="s">
        <v>187</v>
      </c>
      <c r="BJ4">
        <v>0.5</v>
      </c>
      <c r="BK4">
        <v>175</v>
      </c>
      <c r="BL4" t="s">
        <v>187</v>
      </c>
      <c r="BM4" s="16">
        <f t="shared" si="21"/>
        <v>0.5</v>
      </c>
      <c r="BN4" s="16">
        <f t="shared" si="44"/>
        <v>-0.47639449299999997</v>
      </c>
      <c r="BO4" s="16" t="str">
        <f t="shared" si="22"/>
        <v>Under</v>
      </c>
      <c r="BP4">
        <v>0.3</v>
      </c>
      <c r="BQ4">
        <v>0.3</v>
      </c>
      <c r="BR4" s="16">
        <f t="shared" si="23"/>
        <v>2</v>
      </c>
      <c r="BS4" s="16">
        <f t="shared" si="24"/>
        <v>1</v>
      </c>
      <c r="BT4" s="16">
        <f t="shared" si="25"/>
        <v>1</v>
      </c>
      <c r="BU4" s="16">
        <f t="shared" si="26"/>
        <v>1</v>
      </c>
      <c r="BV4" s="16">
        <f t="shared" si="27"/>
        <v>5</v>
      </c>
      <c r="BW4" s="16"/>
      <c r="BX4">
        <v>0.14867197448139899</v>
      </c>
      <c r="BY4">
        <v>0.76762084796111196</v>
      </c>
      <c r="BZ4">
        <v>7.0557398781553801E-3</v>
      </c>
      <c r="CA4" t="s">
        <v>187</v>
      </c>
      <c r="CB4">
        <v>0.5</v>
      </c>
      <c r="CC4" t="s">
        <v>187</v>
      </c>
      <c r="CD4" t="s">
        <v>187</v>
      </c>
      <c r="CE4" s="16">
        <f t="shared" si="28"/>
        <v>0.5</v>
      </c>
      <c r="CF4" s="16">
        <f t="shared" si="45"/>
        <v>-0.49294426012184461</v>
      </c>
      <c r="CG4" s="16" t="str">
        <f t="shared" si="29"/>
        <v>Under</v>
      </c>
      <c r="CH4">
        <v>0.1</v>
      </c>
      <c r="CI4">
        <v>0.1</v>
      </c>
      <c r="CJ4" s="16"/>
      <c r="CK4" s="16">
        <f t="shared" si="30"/>
        <v>1</v>
      </c>
      <c r="CL4" s="16">
        <f t="shared" si="31"/>
        <v>1</v>
      </c>
      <c r="CM4" s="16">
        <f t="shared" si="32"/>
        <v>1</v>
      </c>
      <c r="CN4" s="16">
        <f t="shared" si="33"/>
        <v>3</v>
      </c>
      <c r="CO4" s="16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187</v>
      </c>
      <c r="CU4">
        <v>0.5</v>
      </c>
      <c r="CV4">
        <v>1.5</v>
      </c>
      <c r="CW4" s="16">
        <f t="shared" si="34"/>
        <v>0.5</v>
      </c>
      <c r="CX4" s="16">
        <f t="shared" si="46"/>
        <v>0.50608329433784993</v>
      </c>
      <c r="CY4" s="16" t="str">
        <f t="shared" si="35"/>
        <v>Over</v>
      </c>
      <c r="CZ4">
        <v>0.8</v>
      </c>
      <c r="DA4">
        <v>0.3</v>
      </c>
      <c r="DB4" s="16">
        <f t="shared" si="36"/>
        <v>2</v>
      </c>
      <c r="DC4" s="16">
        <f t="shared" si="37"/>
        <v>2</v>
      </c>
      <c r="DD4" s="16">
        <f t="shared" si="38"/>
        <v>1</v>
      </c>
      <c r="DE4" s="16">
        <f t="shared" si="39"/>
        <v>0</v>
      </c>
      <c r="DF4" s="16">
        <f t="shared" si="40"/>
        <v>5</v>
      </c>
      <c r="DG4" s="16"/>
    </row>
    <row r="5" spans="1:111" x14ac:dyDescent="0.3">
      <c r="A5" t="s">
        <v>190</v>
      </c>
      <c r="B5" t="s">
        <v>47</v>
      </c>
      <c r="C5" t="s">
        <v>186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187</v>
      </c>
      <c r="I5">
        <v>0.5</v>
      </c>
      <c r="J5" t="s">
        <v>187</v>
      </c>
      <c r="K5" s="16">
        <f t="shared" si="0"/>
        <v>0.5</v>
      </c>
      <c r="L5" s="16">
        <f t="shared" si="41"/>
        <v>-0.21569198000000001</v>
      </c>
      <c r="M5" s="16" t="str">
        <f t="shared" si="1"/>
        <v>Under</v>
      </c>
      <c r="N5">
        <v>0.5</v>
      </c>
      <c r="O5">
        <v>0.5</v>
      </c>
      <c r="P5" s="16">
        <f t="shared" si="2"/>
        <v>2</v>
      </c>
      <c r="Q5" s="16">
        <f t="shared" si="3"/>
        <v>3</v>
      </c>
      <c r="R5" s="16">
        <f t="shared" si="4"/>
        <v>1</v>
      </c>
      <c r="S5" s="16">
        <f t="shared" si="5"/>
        <v>1</v>
      </c>
      <c r="T5" s="16">
        <f t="shared" si="6"/>
        <v>7</v>
      </c>
      <c r="U5" s="16"/>
      <c r="V5" s="17">
        <v>1.495529151488409</v>
      </c>
      <c r="W5" s="17">
        <v>2.2330151600224499</v>
      </c>
      <c r="X5" s="17">
        <v>0.92982003011277203</v>
      </c>
      <c r="Y5" s="17">
        <v>0.5</v>
      </c>
      <c r="Z5" s="17">
        <v>-190</v>
      </c>
      <c r="AA5" s="17">
        <v>280</v>
      </c>
      <c r="AB5" s="17">
        <v>0.1</v>
      </c>
      <c r="AC5" s="18">
        <f t="shared" si="7"/>
        <v>0.5</v>
      </c>
      <c r="AD5" s="18">
        <f t="shared" si="42"/>
        <v>1.7330151600224499</v>
      </c>
      <c r="AE5" s="18" t="str">
        <f t="shared" si="8"/>
        <v>Over</v>
      </c>
      <c r="AF5" s="17">
        <v>0.9</v>
      </c>
      <c r="AG5" s="17">
        <v>0.8</v>
      </c>
      <c r="AH5" s="18">
        <f t="shared" si="9"/>
        <v>3</v>
      </c>
      <c r="AI5" s="18">
        <f t="shared" si="10"/>
        <v>5</v>
      </c>
      <c r="AJ5" s="18">
        <f t="shared" si="11"/>
        <v>1</v>
      </c>
      <c r="AK5" s="18">
        <f t="shared" si="12"/>
        <v>1</v>
      </c>
      <c r="AL5" s="18">
        <f t="shared" si="13"/>
        <v>10</v>
      </c>
      <c r="AM5" s="16"/>
      <c r="AN5">
        <v>2.427723393753466E-2</v>
      </c>
      <c r="AO5">
        <v>6.0503321057022601E-2</v>
      </c>
      <c r="AP5">
        <v>-4.6973856197972302E-5</v>
      </c>
      <c r="AQ5" t="s">
        <v>187</v>
      </c>
      <c r="AR5">
        <v>0.5</v>
      </c>
      <c r="AS5">
        <v>900</v>
      </c>
      <c r="AT5" t="s">
        <v>187</v>
      </c>
      <c r="AU5" s="16">
        <f t="shared" si="14"/>
        <v>0.5</v>
      </c>
      <c r="AV5" s="16">
        <f t="shared" si="43"/>
        <v>-0.50004697385619801</v>
      </c>
      <c r="AW5" s="16" t="str">
        <f t="shared" si="15"/>
        <v>Under</v>
      </c>
      <c r="AX5">
        <v>0</v>
      </c>
      <c r="AY5">
        <v>0</v>
      </c>
      <c r="AZ5" s="16">
        <f t="shared" si="16"/>
        <v>3</v>
      </c>
      <c r="BA5" s="16">
        <f t="shared" si="17"/>
        <v>1</v>
      </c>
      <c r="BB5" s="16">
        <f t="shared" si="18"/>
        <v>0</v>
      </c>
      <c r="BC5" s="16">
        <f t="shared" si="19"/>
        <v>0</v>
      </c>
      <c r="BD5" s="16">
        <f t="shared" si="20"/>
        <v>4</v>
      </c>
      <c r="BE5" s="16"/>
      <c r="BF5">
        <v>0.52994998841494712</v>
      </c>
      <c r="BG5">
        <v>1.1319595094260699</v>
      </c>
      <c r="BH5">
        <v>0.16127620000000001</v>
      </c>
      <c r="BI5" t="s">
        <v>187</v>
      </c>
      <c r="BJ5">
        <v>0.5</v>
      </c>
      <c r="BK5">
        <v>200</v>
      </c>
      <c r="BL5" t="s">
        <v>187</v>
      </c>
      <c r="BM5" s="16">
        <f t="shared" si="21"/>
        <v>0.5</v>
      </c>
      <c r="BN5" s="16">
        <f t="shared" si="44"/>
        <v>0.63195950942606993</v>
      </c>
      <c r="BO5" s="16" t="str">
        <f t="shared" si="22"/>
        <v>Over</v>
      </c>
      <c r="BP5">
        <v>0.2</v>
      </c>
      <c r="BQ5">
        <v>0.1</v>
      </c>
      <c r="BR5" s="16">
        <f t="shared" si="23"/>
        <v>2</v>
      </c>
      <c r="BS5" s="16">
        <f t="shared" si="24"/>
        <v>5</v>
      </c>
      <c r="BT5" s="16">
        <f t="shared" si="25"/>
        <v>0</v>
      </c>
      <c r="BU5" s="16">
        <f t="shared" si="26"/>
        <v>0</v>
      </c>
      <c r="BV5" s="16">
        <f t="shared" si="27"/>
        <v>7</v>
      </c>
      <c r="BW5" s="16"/>
      <c r="BX5">
        <v>0.1935653017916025</v>
      </c>
      <c r="BY5">
        <v>0.85854120618882201</v>
      </c>
      <c r="BZ5">
        <v>3.2756976800411702E-2</v>
      </c>
      <c r="CA5" t="s">
        <v>187</v>
      </c>
      <c r="CB5">
        <v>0.5</v>
      </c>
      <c r="CC5">
        <v>920</v>
      </c>
      <c r="CD5" t="s">
        <v>187</v>
      </c>
      <c r="CE5" s="16">
        <f t="shared" si="28"/>
        <v>0.5</v>
      </c>
      <c r="CF5" s="16">
        <f t="shared" si="45"/>
        <v>-0.5</v>
      </c>
      <c r="CG5" s="16" t="str">
        <f t="shared" si="29"/>
        <v>Under</v>
      </c>
      <c r="CH5">
        <v>0</v>
      </c>
      <c r="CI5">
        <v>0</v>
      </c>
      <c r="CJ5" s="16"/>
      <c r="CK5" s="16">
        <f t="shared" si="30"/>
        <v>1</v>
      </c>
      <c r="CL5" s="16">
        <f t="shared" si="31"/>
        <v>1</v>
      </c>
      <c r="CM5" s="16">
        <f t="shared" si="32"/>
        <v>1</v>
      </c>
      <c r="CN5" s="16">
        <f t="shared" si="33"/>
        <v>3</v>
      </c>
      <c r="CO5" s="16"/>
      <c r="CP5" s="17">
        <v>1.543071061198988</v>
      </c>
      <c r="CQ5" s="17">
        <v>1.9990585999999999</v>
      </c>
      <c r="CR5" s="17">
        <v>1.01</v>
      </c>
      <c r="CS5" s="17">
        <v>0.5</v>
      </c>
      <c r="CT5" s="17" t="s">
        <v>187</v>
      </c>
      <c r="CU5" s="17">
        <v>0.5</v>
      </c>
      <c r="CV5" s="17" t="s">
        <v>187</v>
      </c>
      <c r="CW5" s="18">
        <f t="shared" si="34"/>
        <v>0.5</v>
      </c>
      <c r="CX5" s="16">
        <f t="shared" si="46"/>
        <v>1.4990585999999999</v>
      </c>
      <c r="CY5" s="18" t="str">
        <f t="shared" si="35"/>
        <v>Over</v>
      </c>
      <c r="CZ5" s="17">
        <v>1.1000000000000001</v>
      </c>
      <c r="DA5" s="17">
        <v>0.8</v>
      </c>
      <c r="DB5" s="18">
        <f t="shared" si="36"/>
        <v>3</v>
      </c>
      <c r="DC5" s="18">
        <f t="shared" si="37"/>
        <v>3</v>
      </c>
      <c r="DD5" s="18">
        <f t="shared" si="38"/>
        <v>1</v>
      </c>
      <c r="DE5" s="18">
        <f t="shared" si="39"/>
        <v>1</v>
      </c>
      <c r="DF5" s="18">
        <f t="shared" si="40"/>
        <v>8</v>
      </c>
      <c r="DG5" s="16"/>
    </row>
    <row r="6" spans="1:111" x14ac:dyDescent="0.3">
      <c r="A6" t="s">
        <v>191</v>
      </c>
      <c r="B6" t="s">
        <v>47</v>
      </c>
      <c r="C6" t="s">
        <v>186</v>
      </c>
      <c r="D6" s="17">
        <v>0.27845581334588138</v>
      </c>
      <c r="E6" s="17">
        <v>0.39912435075790798</v>
      </c>
      <c r="F6" s="17">
        <v>0.1</v>
      </c>
      <c r="G6" s="17">
        <v>0.5</v>
      </c>
      <c r="H6" s="17" t="s">
        <v>187</v>
      </c>
      <c r="I6" s="17">
        <v>0.5</v>
      </c>
      <c r="J6" s="17">
        <v>0.5</v>
      </c>
      <c r="K6" s="18">
        <f t="shared" si="0"/>
        <v>0.5</v>
      </c>
      <c r="L6" s="16">
        <f t="shared" si="41"/>
        <v>-0.4</v>
      </c>
      <c r="M6" s="18" t="str">
        <f t="shared" si="1"/>
        <v>Under</v>
      </c>
      <c r="N6" s="17">
        <v>0.5</v>
      </c>
      <c r="O6" s="17">
        <v>0.4</v>
      </c>
      <c r="P6" s="18">
        <f t="shared" si="2"/>
        <v>3</v>
      </c>
      <c r="Q6" s="18">
        <f t="shared" si="3"/>
        <v>4</v>
      </c>
      <c r="R6" s="18">
        <f t="shared" si="4"/>
        <v>1</v>
      </c>
      <c r="S6" s="18">
        <f t="shared" si="5"/>
        <v>1</v>
      </c>
      <c r="T6" s="18">
        <f t="shared" si="6"/>
        <v>9</v>
      </c>
      <c r="U6" s="16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6">
        <f t="shared" si="7"/>
        <v>0.5</v>
      </c>
      <c r="AD6" s="18">
        <f t="shared" si="42"/>
        <v>0.5</v>
      </c>
      <c r="AE6" s="16" t="str">
        <f t="shared" si="8"/>
        <v>Over</v>
      </c>
      <c r="AF6">
        <v>0.7</v>
      </c>
      <c r="AG6">
        <v>0.5</v>
      </c>
      <c r="AH6" s="16">
        <f t="shared" si="9"/>
        <v>3</v>
      </c>
      <c r="AI6" s="16">
        <f t="shared" si="10"/>
        <v>3</v>
      </c>
      <c r="AJ6" s="16">
        <f t="shared" si="11"/>
        <v>1</v>
      </c>
      <c r="AK6" s="16">
        <f t="shared" si="12"/>
        <v>0</v>
      </c>
      <c r="AL6" s="16">
        <f t="shared" si="13"/>
        <v>7</v>
      </c>
      <c r="AM6" s="16"/>
      <c r="AN6">
        <v>-1.535652754716345E-3</v>
      </c>
      <c r="AO6">
        <v>1.50462962962962E-2</v>
      </c>
      <c r="AP6">
        <v>-3.9534720592507698E-2</v>
      </c>
      <c r="AQ6" t="s">
        <v>187</v>
      </c>
      <c r="AR6">
        <v>0.5</v>
      </c>
      <c r="AS6">
        <v>1100</v>
      </c>
      <c r="AT6" t="s">
        <v>187</v>
      </c>
      <c r="AU6" s="16">
        <f t="shared" si="14"/>
        <v>0.5</v>
      </c>
      <c r="AV6" s="16">
        <f t="shared" si="43"/>
        <v>-0.53953472059250773</v>
      </c>
      <c r="AW6" s="16" t="str">
        <f t="shared" si="15"/>
        <v>Under</v>
      </c>
      <c r="AX6">
        <v>0</v>
      </c>
      <c r="AY6">
        <v>0</v>
      </c>
      <c r="AZ6" s="16">
        <f t="shared" si="16"/>
        <v>3</v>
      </c>
      <c r="BA6" s="16">
        <f t="shared" si="17"/>
        <v>1</v>
      </c>
      <c r="BB6" s="16">
        <f t="shared" si="18"/>
        <v>0</v>
      </c>
      <c r="BC6" s="16">
        <f t="shared" si="19"/>
        <v>0</v>
      </c>
      <c r="BD6" s="16">
        <f t="shared" si="20"/>
        <v>4</v>
      </c>
      <c r="BE6" s="16"/>
      <c r="BF6">
        <v>0.2460738201984978</v>
      </c>
      <c r="BG6">
        <v>0.64861683343142995</v>
      </c>
      <c r="BH6">
        <v>0.12049287</v>
      </c>
      <c r="BI6" t="s">
        <v>187</v>
      </c>
      <c r="BJ6">
        <v>0.5</v>
      </c>
      <c r="BK6">
        <v>250</v>
      </c>
      <c r="BL6" t="s">
        <v>187</v>
      </c>
      <c r="BM6" s="16">
        <f t="shared" si="21"/>
        <v>0.5</v>
      </c>
      <c r="BN6" s="16">
        <f t="shared" si="44"/>
        <v>-0.4</v>
      </c>
      <c r="BO6" s="16" t="str">
        <f t="shared" si="22"/>
        <v>Under</v>
      </c>
      <c r="BP6">
        <v>0.1</v>
      </c>
      <c r="BQ6">
        <v>0.1</v>
      </c>
      <c r="BR6" s="16">
        <f t="shared" si="23"/>
        <v>2</v>
      </c>
      <c r="BS6" s="16">
        <f t="shared" si="24"/>
        <v>1</v>
      </c>
      <c r="BT6" s="16">
        <f t="shared" si="25"/>
        <v>1</v>
      </c>
      <c r="BU6" s="16">
        <f t="shared" si="26"/>
        <v>1</v>
      </c>
      <c r="BV6" s="16">
        <f t="shared" si="27"/>
        <v>5</v>
      </c>
      <c r="BW6" s="16"/>
      <c r="BX6">
        <v>0.18501659176683119</v>
      </c>
      <c r="BY6">
        <v>0.79899581589958102</v>
      </c>
      <c r="BZ6">
        <v>0.02</v>
      </c>
      <c r="CA6" t="s">
        <v>187</v>
      </c>
      <c r="CB6">
        <v>0.5</v>
      </c>
      <c r="CC6">
        <v>360</v>
      </c>
      <c r="CD6" t="s">
        <v>187</v>
      </c>
      <c r="CE6" s="16">
        <f t="shared" si="28"/>
        <v>0.5</v>
      </c>
      <c r="CF6" s="16">
        <f t="shared" si="45"/>
        <v>-0.48</v>
      </c>
      <c r="CG6" s="16" t="str">
        <f t="shared" si="29"/>
        <v>Under</v>
      </c>
      <c r="CH6">
        <v>0.5</v>
      </c>
      <c r="CI6">
        <v>0.4</v>
      </c>
      <c r="CJ6" s="16"/>
      <c r="CK6" s="16">
        <f t="shared" si="30"/>
        <v>1</v>
      </c>
      <c r="CL6" s="16">
        <f t="shared" si="31"/>
        <v>1</v>
      </c>
      <c r="CM6" s="16">
        <f t="shared" si="32"/>
        <v>1</v>
      </c>
      <c r="CN6" s="16">
        <f t="shared" si="33"/>
        <v>3</v>
      </c>
      <c r="CO6" s="16"/>
      <c r="CP6">
        <v>0.97323373475222574</v>
      </c>
      <c r="CQ6">
        <v>1.2349551000000001</v>
      </c>
      <c r="CR6">
        <v>0.77863246307543099</v>
      </c>
      <c r="CS6">
        <v>0.5</v>
      </c>
      <c r="CT6" t="s">
        <v>187</v>
      </c>
      <c r="CU6">
        <v>0.5</v>
      </c>
      <c r="CV6">
        <v>1.5</v>
      </c>
      <c r="CW6" s="16">
        <f t="shared" si="34"/>
        <v>0.5</v>
      </c>
      <c r="CX6" s="16">
        <f t="shared" si="46"/>
        <v>0.73495510000000008</v>
      </c>
      <c r="CY6" s="16" t="str">
        <f t="shared" si="35"/>
        <v>Over</v>
      </c>
      <c r="CZ6">
        <v>0.8</v>
      </c>
      <c r="DA6">
        <v>0.5</v>
      </c>
      <c r="DB6" s="16">
        <f t="shared" si="36"/>
        <v>3</v>
      </c>
      <c r="DC6" s="16">
        <f t="shared" si="37"/>
        <v>2</v>
      </c>
      <c r="DD6" s="16">
        <f t="shared" si="38"/>
        <v>1</v>
      </c>
      <c r="DE6" s="16">
        <f t="shared" si="39"/>
        <v>0</v>
      </c>
      <c r="DF6" s="16">
        <f t="shared" si="40"/>
        <v>6</v>
      </c>
      <c r="DG6" s="16"/>
    </row>
    <row r="7" spans="1:111" x14ac:dyDescent="0.3">
      <c r="A7" t="s">
        <v>192</v>
      </c>
      <c r="B7" t="s">
        <v>47</v>
      </c>
      <c r="C7" t="s">
        <v>186</v>
      </c>
      <c r="D7" s="17">
        <v>0.31818975839716879</v>
      </c>
      <c r="E7" s="17">
        <v>0.443520782396088</v>
      </c>
      <c r="F7" s="17">
        <v>0.13675572</v>
      </c>
      <c r="G7" s="17">
        <v>0.5</v>
      </c>
      <c r="H7" s="17" t="s">
        <v>187</v>
      </c>
      <c r="I7" s="17">
        <v>0.5</v>
      </c>
      <c r="J7" s="17">
        <v>0.5</v>
      </c>
      <c r="K7" s="18">
        <f t="shared" si="0"/>
        <v>0.5</v>
      </c>
      <c r="L7" s="16">
        <f t="shared" si="41"/>
        <v>-0.36324427999999997</v>
      </c>
      <c r="M7" s="18" t="str">
        <f t="shared" si="1"/>
        <v>Under</v>
      </c>
      <c r="N7" s="17">
        <v>0.3</v>
      </c>
      <c r="O7" s="17">
        <v>0.2</v>
      </c>
      <c r="P7" s="18">
        <f t="shared" si="2"/>
        <v>3</v>
      </c>
      <c r="Q7" s="18">
        <f t="shared" si="3"/>
        <v>4</v>
      </c>
      <c r="R7" s="18">
        <f t="shared" si="4"/>
        <v>1</v>
      </c>
      <c r="S7" s="18">
        <f t="shared" si="5"/>
        <v>1</v>
      </c>
      <c r="T7" s="18">
        <f t="shared" si="6"/>
        <v>9</v>
      </c>
      <c r="U7" s="16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6">
        <f t="shared" si="7"/>
        <v>0.5</v>
      </c>
      <c r="AD7" s="18">
        <f t="shared" si="42"/>
        <v>0.5</v>
      </c>
      <c r="AE7" s="16" t="str">
        <f t="shared" si="8"/>
        <v>Over</v>
      </c>
      <c r="AF7">
        <v>0.6</v>
      </c>
      <c r="AG7">
        <v>0.4</v>
      </c>
      <c r="AH7" s="16">
        <f t="shared" si="9"/>
        <v>2</v>
      </c>
      <c r="AI7" s="16">
        <f t="shared" si="10"/>
        <v>3</v>
      </c>
      <c r="AJ7" s="16">
        <f t="shared" si="11"/>
        <v>1</v>
      </c>
      <c r="AK7" s="16">
        <f t="shared" si="12"/>
        <v>0</v>
      </c>
      <c r="AL7" s="16">
        <f t="shared" si="13"/>
        <v>6</v>
      </c>
      <c r="AM7" s="16"/>
      <c r="AN7">
        <v>5.2453543319224527E-2</v>
      </c>
      <c r="AO7">
        <v>0.144369768939761</v>
      </c>
      <c r="AP7">
        <v>-2.4067649552449298E-5</v>
      </c>
      <c r="AQ7" t="s">
        <v>187</v>
      </c>
      <c r="AR7">
        <v>0.5</v>
      </c>
      <c r="AS7">
        <v>390</v>
      </c>
      <c r="AT7" t="s">
        <v>187</v>
      </c>
      <c r="AU7" s="16">
        <f t="shared" si="14"/>
        <v>0.5</v>
      </c>
      <c r="AV7" s="16">
        <f t="shared" si="43"/>
        <v>-0.50002406764955243</v>
      </c>
      <c r="AW7" s="16" t="str">
        <f t="shared" si="15"/>
        <v>Under</v>
      </c>
      <c r="AX7">
        <v>0.2</v>
      </c>
      <c r="AY7">
        <v>0.2</v>
      </c>
      <c r="AZ7" s="16">
        <f t="shared" si="16"/>
        <v>3</v>
      </c>
      <c r="BA7" s="16">
        <f t="shared" si="17"/>
        <v>1</v>
      </c>
      <c r="BB7" s="16">
        <f t="shared" si="18"/>
        <v>0</v>
      </c>
      <c r="BC7" s="16">
        <f t="shared" si="19"/>
        <v>0</v>
      </c>
      <c r="BD7" s="16">
        <f t="shared" si="20"/>
        <v>4</v>
      </c>
      <c r="BE7" s="16"/>
      <c r="BF7">
        <v>0.32981928056506099</v>
      </c>
      <c r="BG7">
        <v>0.65244279529993798</v>
      </c>
      <c r="BH7">
        <v>0.187826808116315</v>
      </c>
      <c r="BI7" t="s">
        <v>187</v>
      </c>
      <c r="BJ7">
        <v>0.5</v>
      </c>
      <c r="BK7">
        <v>135</v>
      </c>
      <c r="BL7" t="s">
        <v>187</v>
      </c>
      <c r="BM7" s="16">
        <f t="shared" si="21"/>
        <v>0.5</v>
      </c>
      <c r="BN7" s="16">
        <f t="shared" si="44"/>
        <v>-0.31217319188368498</v>
      </c>
      <c r="BO7" s="16" t="str">
        <f t="shared" si="22"/>
        <v>Under</v>
      </c>
      <c r="BP7">
        <v>0.8</v>
      </c>
      <c r="BQ7">
        <v>0.3</v>
      </c>
      <c r="BR7" s="16">
        <f t="shared" si="23"/>
        <v>2</v>
      </c>
      <c r="BS7" s="16">
        <f t="shared" si="24"/>
        <v>1</v>
      </c>
      <c r="BT7" s="16">
        <f t="shared" si="25"/>
        <v>0</v>
      </c>
      <c r="BU7" s="16">
        <f t="shared" si="26"/>
        <v>1</v>
      </c>
      <c r="BV7" s="16">
        <f t="shared" si="27"/>
        <v>4</v>
      </c>
      <c r="BW7" s="16"/>
      <c r="BX7">
        <v>0.1729103637764193</v>
      </c>
      <c r="BY7">
        <v>0.78620843561704901</v>
      </c>
      <c r="BZ7">
        <v>0</v>
      </c>
      <c r="CA7" t="s">
        <v>187</v>
      </c>
      <c r="CB7">
        <v>0.5</v>
      </c>
      <c r="CC7" t="s">
        <v>187</v>
      </c>
      <c r="CD7" t="s">
        <v>187</v>
      </c>
      <c r="CE7" s="16">
        <f t="shared" si="28"/>
        <v>0.5</v>
      </c>
      <c r="CF7" s="16">
        <f t="shared" si="45"/>
        <v>-0.5</v>
      </c>
      <c r="CG7" s="16" t="str">
        <f t="shared" si="29"/>
        <v>Under</v>
      </c>
      <c r="CH7">
        <v>0.1</v>
      </c>
      <c r="CI7">
        <v>0.1</v>
      </c>
      <c r="CJ7" s="16"/>
      <c r="CK7" s="16">
        <f t="shared" si="30"/>
        <v>1</v>
      </c>
      <c r="CL7" s="16">
        <f t="shared" si="31"/>
        <v>1</v>
      </c>
      <c r="CM7" s="16">
        <f t="shared" si="32"/>
        <v>1</v>
      </c>
      <c r="CN7" s="16">
        <f t="shared" si="33"/>
        <v>3</v>
      </c>
      <c r="CO7" s="16"/>
      <c r="CP7">
        <v>1.067592080115672</v>
      </c>
      <c r="CQ7">
        <v>1.2352304000000001</v>
      </c>
      <c r="CR7">
        <v>0.97734218233236503</v>
      </c>
      <c r="CS7">
        <v>1.5</v>
      </c>
      <c r="CT7" t="s">
        <v>187</v>
      </c>
      <c r="CU7">
        <v>1.5</v>
      </c>
      <c r="CV7">
        <v>1.5</v>
      </c>
      <c r="CW7" s="16">
        <f t="shared" si="34"/>
        <v>1.5</v>
      </c>
      <c r="CX7" s="16">
        <f t="shared" si="46"/>
        <v>-0.52265781766763497</v>
      </c>
      <c r="CY7" s="16" t="str">
        <f t="shared" si="35"/>
        <v>Under</v>
      </c>
      <c r="CZ7">
        <v>1.2</v>
      </c>
      <c r="DA7">
        <v>0.2</v>
      </c>
      <c r="DB7" s="16">
        <f t="shared" si="36"/>
        <v>3</v>
      </c>
      <c r="DC7" s="16">
        <f t="shared" si="37"/>
        <v>1</v>
      </c>
      <c r="DD7" s="16">
        <f t="shared" si="38"/>
        <v>1</v>
      </c>
      <c r="DE7" s="16">
        <f t="shared" si="39"/>
        <v>1</v>
      </c>
      <c r="DF7" s="16">
        <f t="shared" si="40"/>
        <v>6</v>
      </c>
      <c r="DG7" s="16"/>
    </row>
    <row r="8" spans="1:111" x14ac:dyDescent="0.3">
      <c r="A8" t="s">
        <v>193</v>
      </c>
      <c r="B8" t="s">
        <v>47</v>
      </c>
      <c r="C8" t="s">
        <v>186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187</v>
      </c>
      <c r="I8">
        <v>0.5</v>
      </c>
      <c r="J8">
        <v>0.5</v>
      </c>
      <c r="K8" s="16">
        <f t="shared" si="0"/>
        <v>0.5</v>
      </c>
      <c r="L8" s="16">
        <f t="shared" si="41"/>
        <v>-0.19658813000000003</v>
      </c>
      <c r="M8" s="16" t="str">
        <f t="shared" si="1"/>
        <v>Under</v>
      </c>
      <c r="N8">
        <v>0.5</v>
      </c>
      <c r="O8">
        <v>0.3</v>
      </c>
      <c r="P8" s="16">
        <f t="shared" si="2"/>
        <v>2</v>
      </c>
      <c r="Q8" s="16">
        <f t="shared" si="3"/>
        <v>3</v>
      </c>
      <c r="R8" s="16">
        <f t="shared" si="4"/>
        <v>1</v>
      </c>
      <c r="S8" s="16">
        <f t="shared" si="5"/>
        <v>1</v>
      </c>
      <c r="T8" s="16">
        <f t="shared" si="6"/>
        <v>7</v>
      </c>
      <c r="U8" s="16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6">
        <f t="shared" si="7"/>
        <v>0.5</v>
      </c>
      <c r="AD8" s="18">
        <f t="shared" si="42"/>
        <v>0.5</v>
      </c>
      <c r="AE8" s="16" t="str">
        <f t="shared" si="8"/>
        <v>Over</v>
      </c>
      <c r="AF8">
        <v>0.9</v>
      </c>
      <c r="AG8">
        <v>0.5</v>
      </c>
      <c r="AH8" s="16">
        <f t="shared" si="9"/>
        <v>3</v>
      </c>
      <c r="AI8" s="16">
        <f t="shared" si="10"/>
        <v>3</v>
      </c>
      <c r="AJ8" s="16">
        <f t="shared" si="11"/>
        <v>1</v>
      </c>
      <c r="AK8" s="16">
        <f t="shared" si="12"/>
        <v>0</v>
      </c>
      <c r="AL8" s="16">
        <f t="shared" si="13"/>
        <v>7</v>
      </c>
      <c r="AM8" s="16"/>
      <c r="AN8">
        <v>7.6923359071531319E-2</v>
      </c>
      <c r="AO8">
        <v>0.21366212111449401</v>
      </c>
      <c r="AP8">
        <v>-8.2062799500310195E-5</v>
      </c>
      <c r="AQ8" t="s">
        <v>187</v>
      </c>
      <c r="AR8">
        <v>0.5</v>
      </c>
      <c r="AS8">
        <v>630</v>
      </c>
      <c r="AT8" t="s">
        <v>187</v>
      </c>
      <c r="AU8" s="16">
        <f t="shared" si="14"/>
        <v>0.5</v>
      </c>
      <c r="AV8" s="16">
        <f t="shared" si="43"/>
        <v>-0.50008206279950029</v>
      </c>
      <c r="AW8" s="16" t="str">
        <f t="shared" si="15"/>
        <v>Under</v>
      </c>
      <c r="AX8">
        <v>0.2</v>
      </c>
      <c r="AY8">
        <v>0.1</v>
      </c>
      <c r="AZ8" s="16">
        <f t="shared" si="16"/>
        <v>3</v>
      </c>
      <c r="BA8" s="16">
        <f t="shared" si="17"/>
        <v>1</v>
      </c>
      <c r="BB8" s="16">
        <f t="shared" si="18"/>
        <v>0</v>
      </c>
      <c r="BC8" s="16">
        <f t="shared" si="19"/>
        <v>0</v>
      </c>
      <c r="BD8" s="16">
        <f t="shared" si="20"/>
        <v>4</v>
      </c>
      <c r="BE8" s="16"/>
      <c r="BF8">
        <v>0.53630829157751692</v>
      </c>
      <c r="BG8">
        <v>0.862083873757025</v>
      </c>
      <c r="BH8">
        <v>0.36459723066455302</v>
      </c>
      <c r="BI8" t="s">
        <v>187</v>
      </c>
      <c r="BJ8">
        <v>0.5</v>
      </c>
      <c r="BK8">
        <v>165</v>
      </c>
      <c r="BL8" t="s">
        <v>187</v>
      </c>
      <c r="BM8" s="16">
        <f t="shared" si="21"/>
        <v>0.5</v>
      </c>
      <c r="BN8" s="16">
        <f t="shared" si="44"/>
        <v>0.362083873757025</v>
      </c>
      <c r="BO8" s="16" t="str">
        <f t="shared" si="22"/>
        <v>Over</v>
      </c>
      <c r="BP8">
        <v>0.5</v>
      </c>
      <c r="BQ8">
        <v>0.2</v>
      </c>
      <c r="BR8" s="16">
        <f t="shared" si="23"/>
        <v>2</v>
      </c>
      <c r="BS8" s="16">
        <f t="shared" si="24"/>
        <v>4</v>
      </c>
      <c r="BT8" s="16">
        <f t="shared" si="25"/>
        <v>0</v>
      </c>
      <c r="BU8" s="16">
        <f t="shared" si="26"/>
        <v>0</v>
      </c>
      <c r="BV8" s="16">
        <f t="shared" si="27"/>
        <v>6</v>
      </c>
      <c r="BW8" s="16"/>
      <c r="BX8">
        <v>0.17528525034702891</v>
      </c>
      <c r="BY8">
        <v>0.79899581589958102</v>
      </c>
      <c r="BZ8">
        <v>0</v>
      </c>
      <c r="CA8" t="s">
        <v>187</v>
      </c>
      <c r="CB8">
        <v>0.5</v>
      </c>
      <c r="CC8" t="s">
        <v>187</v>
      </c>
      <c r="CD8" t="s">
        <v>187</v>
      </c>
      <c r="CE8" s="16">
        <f t="shared" si="28"/>
        <v>0.5</v>
      </c>
      <c r="CF8" s="16">
        <f t="shared" si="45"/>
        <v>-0.5</v>
      </c>
      <c r="CG8" s="16" t="str">
        <f t="shared" si="29"/>
        <v>Under</v>
      </c>
      <c r="CH8">
        <v>0</v>
      </c>
      <c r="CI8">
        <v>0</v>
      </c>
      <c r="CJ8" s="16"/>
      <c r="CK8" s="16">
        <f t="shared" si="30"/>
        <v>1</v>
      </c>
      <c r="CL8" s="16">
        <f t="shared" si="31"/>
        <v>1</v>
      </c>
      <c r="CM8" s="16">
        <f t="shared" si="32"/>
        <v>1</v>
      </c>
      <c r="CN8" s="16">
        <f t="shared" si="33"/>
        <v>3</v>
      </c>
      <c r="CO8" s="16"/>
      <c r="CP8">
        <v>1.879033243773168</v>
      </c>
      <c r="CQ8">
        <v>2</v>
      </c>
      <c r="CR8">
        <v>1.7266974641375601</v>
      </c>
      <c r="CS8">
        <v>1.5</v>
      </c>
      <c r="CT8" t="s">
        <v>187</v>
      </c>
      <c r="CU8">
        <v>1.5</v>
      </c>
      <c r="CV8">
        <v>1.5</v>
      </c>
      <c r="CW8" s="16">
        <f t="shared" si="34"/>
        <v>1.5</v>
      </c>
      <c r="CX8" s="16">
        <f t="shared" si="46"/>
        <v>0.5</v>
      </c>
      <c r="CY8" s="16" t="str">
        <f t="shared" si="35"/>
        <v>Over</v>
      </c>
      <c r="CZ8">
        <v>1.7</v>
      </c>
      <c r="DA8">
        <v>0.3</v>
      </c>
      <c r="DB8" s="16">
        <f t="shared" si="36"/>
        <v>3</v>
      </c>
      <c r="DC8" s="16">
        <f t="shared" si="37"/>
        <v>1</v>
      </c>
      <c r="DD8" s="16">
        <f t="shared" si="38"/>
        <v>1</v>
      </c>
      <c r="DE8" s="16">
        <f t="shared" si="39"/>
        <v>0</v>
      </c>
      <c r="DF8" s="16">
        <f t="shared" si="40"/>
        <v>5</v>
      </c>
      <c r="DG8" s="16"/>
    </row>
    <row r="9" spans="1:111" x14ac:dyDescent="0.3">
      <c r="A9" t="s">
        <v>194</v>
      </c>
      <c r="B9" t="s">
        <v>47</v>
      </c>
      <c r="C9" t="s">
        <v>186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187</v>
      </c>
      <c r="I9" t="s">
        <v>187</v>
      </c>
      <c r="J9" t="s">
        <v>187</v>
      </c>
      <c r="K9" s="16">
        <f t="shared" si="0"/>
        <v>0.5</v>
      </c>
      <c r="L9" s="16">
        <f t="shared" si="41"/>
        <v>-0.23705401999999998</v>
      </c>
      <c r="M9" s="16" t="str">
        <f t="shared" si="1"/>
        <v>Under</v>
      </c>
      <c r="N9">
        <v>0.4</v>
      </c>
      <c r="O9">
        <v>0.3</v>
      </c>
      <c r="P9" s="16">
        <f t="shared" si="2"/>
        <v>2</v>
      </c>
      <c r="Q9" s="16">
        <f t="shared" si="3"/>
        <v>3</v>
      </c>
      <c r="R9" s="16">
        <f t="shared" si="4"/>
        <v>1</v>
      </c>
      <c r="S9" s="16">
        <f t="shared" si="5"/>
        <v>1</v>
      </c>
      <c r="T9" s="16">
        <f t="shared" si="6"/>
        <v>7</v>
      </c>
      <c r="U9" s="16"/>
      <c r="V9" s="17">
        <v>0.9248041387251269</v>
      </c>
      <c r="W9" s="17">
        <v>1</v>
      </c>
      <c r="X9" s="17">
        <v>0.78346291835755399</v>
      </c>
      <c r="Y9" s="17">
        <v>0.5</v>
      </c>
      <c r="Z9" s="17">
        <v>-165</v>
      </c>
      <c r="AA9" s="17">
        <v>350</v>
      </c>
      <c r="AB9" s="17">
        <v>0.1</v>
      </c>
      <c r="AC9" s="18">
        <f t="shared" si="7"/>
        <v>0.5</v>
      </c>
      <c r="AD9" s="18">
        <f t="shared" si="42"/>
        <v>0.5</v>
      </c>
      <c r="AE9" s="18" t="str">
        <f t="shared" si="8"/>
        <v>Over</v>
      </c>
      <c r="AF9" s="17">
        <v>0.8</v>
      </c>
      <c r="AG9" s="17">
        <v>0.7</v>
      </c>
      <c r="AH9" s="18">
        <f t="shared" si="9"/>
        <v>3</v>
      </c>
      <c r="AI9" s="18">
        <f t="shared" si="10"/>
        <v>3</v>
      </c>
      <c r="AJ9" s="18">
        <f t="shared" si="11"/>
        <v>1</v>
      </c>
      <c r="AK9" s="18">
        <f t="shared" si="12"/>
        <v>1</v>
      </c>
      <c r="AL9" s="18">
        <f t="shared" si="13"/>
        <v>8</v>
      </c>
      <c r="AM9" s="16"/>
      <c r="AN9">
        <v>1.006341784568129E-3</v>
      </c>
      <c r="AO9">
        <v>1.35951661631419E-2</v>
      </c>
      <c r="AP9">
        <v>-2.43474577989501E-2</v>
      </c>
      <c r="AQ9" t="s">
        <v>187</v>
      </c>
      <c r="AR9">
        <v>0.5</v>
      </c>
      <c r="AS9">
        <v>1500</v>
      </c>
      <c r="AT9" t="s">
        <v>187</v>
      </c>
      <c r="AU9" s="16">
        <f t="shared" si="14"/>
        <v>0.5</v>
      </c>
      <c r="AV9" s="16">
        <f t="shared" si="43"/>
        <v>-0.52434745779895009</v>
      </c>
      <c r="AW9" s="16" t="str">
        <f t="shared" si="15"/>
        <v>Under</v>
      </c>
      <c r="AX9">
        <v>0</v>
      </c>
      <c r="AY9">
        <v>0</v>
      </c>
      <c r="AZ9" s="16">
        <f t="shared" si="16"/>
        <v>3</v>
      </c>
      <c r="BA9" s="16">
        <f t="shared" si="17"/>
        <v>1</v>
      </c>
      <c r="BB9" s="16">
        <f t="shared" si="18"/>
        <v>0</v>
      </c>
      <c r="BC9" s="16">
        <f t="shared" si="19"/>
        <v>0</v>
      </c>
      <c r="BD9" s="16">
        <f t="shared" si="20"/>
        <v>4</v>
      </c>
      <c r="BE9" s="16"/>
      <c r="BF9">
        <v>0.26470482826827618</v>
      </c>
      <c r="BG9">
        <v>0.64861683343142995</v>
      </c>
      <c r="BH9">
        <v>0.157393412809054</v>
      </c>
      <c r="BI9" t="s">
        <v>187</v>
      </c>
      <c r="BJ9">
        <v>0.5</v>
      </c>
      <c r="BK9">
        <v>240</v>
      </c>
      <c r="BL9" t="s">
        <v>187</v>
      </c>
      <c r="BM9" s="16">
        <f t="shared" si="21"/>
        <v>0.5</v>
      </c>
      <c r="BN9" s="16">
        <f t="shared" si="44"/>
        <v>-0.342606587190946</v>
      </c>
      <c r="BO9" s="16" t="str">
        <f t="shared" si="22"/>
        <v>Under</v>
      </c>
      <c r="BP9">
        <v>0.3</v>
      </c>
      <c r="BQ9">
        <v>0.2</v>
      </c>
      <c r="BR9" s="16">
        <f t="shared" si="23"/>
        <v>2</v>
      </c>
      <c r="BS9" s="16">
        <f t="shared" si="24"/>
        <v>1</v>
      </c>
      <c r="BT9" s="16">
        <f t="shared" si="25"/>
        <v>1</v>
      </c>
      <c r="BU9" s="16">
        <f t="shared" si="26"/>
        <v>1</v>
      </c>
      <c r="BV9" s="16">
        <f t="shared" si="27"/>
        <v>5</v>
      </c>
      <c r="BW9" s="16"/>
      <c r="BX9">
        <v>0.19847871375682991</v>
      </c>
      <c r="BY9">
        <v>0.83069568084404799</v>
      </c>
      <c r="BZ9">
        <v>0.04</v>
      </c>
      <c r="CA9" t="s">
        <v>187</v>
      </c>
      <c r="CB9">
        <v>0.5</v>
      </c>
      <c r="CC9">
        <v>750</v>
      </c>
      <c r="CD9" t="s">
        <v>187</v>
      </c>
      <c r="CE9" s="16">
        <f t="shared" si="28"/>
        <v>0.5</v>
      </c>
      <c r="CF9" s="16">
        <f t="shared" si="45"/>
        <v>-0.46</v>
      </c>
      <c r="CG9" s="16" t="str">
        <f t="shared" si="29"/>
        <v>Under</v>
      </c>
      <c r="CH9">
        <v>0.1</v>
      </c>
      <c r="CI9">
        <v>0.1</v>
      </c>
      <c r="CJ9" s="16"/>
      <c r="CK9" s="16">
        <f t="shared" si="30"/>
        <v>1</v>
      </c>
      <c r="CL9" s="16">
        <f t="shared" si="31"/>
        <v>1</v>
      </c>
      <c r="CM9" s="16">
        <f t="shared" si="32"/>
        <v>1</v>
      </c>
      <c r="CN9" s="16">
        <f t="shared" si="33"/>
        <v>3</v>
      </c>
      <c r="CO9" s="16"/>
      <c r="CP9">
        <v>0.99053163092664143</v>
      </c>
      <c r="CQ9">
        <v>1.2336769999999999</v>
      </c>
      <c r="CR9">
        <v>0.83708034481024796</v>
      </c>
      <c r="CS9">
        <v>0.5</v>
      </c>
      <c r="CT9" t="s">
        <v>187</v>
      </c>
      <c r="CU9" t="s">
        <v>187</v>
      </c>
      <c r="CV9" t="s">
        <v>187</v>
      </c>
      <c r="CW9" s="16">
        <f t="shared" si="34"/>
        <v>0.5</v>
      </c>
      <c r="CX9" s="16">
        <f t="shared" si="46"/>
        <v>0.73367699999999991</v>
      </c>
      <c r="CY9" s="16" t="str">
        <f t="shared" si="35"/>
        <v>Over</v>
      </c>
      <c r="CZ9">
        <v>0.8</v>
      </c>
      <c r="DA9">
        <v>0.7</v>
      </c>
      <c r="DB9" s="16">
        <f t="shared" si="36"/>
        <v>3</v>
      </c>
      <c r="DC9" s="16">
        <f t="shared" si="37"/>
        <v>2</v>
      </c>
      <c r="DD9" s="16">
        <f t="shared" si="38"/>
        <v>1</v>
      </c>
      <c r="DE9" s="16">
        <f t="shared" si="39"/>
        <v>1</v>
      </c>
      <c r="DF9" s="16">
        <f t="shared" si="40"/>
        <v>7</v>
      </c>
      <c r="DG9" s="16"/>
    </row>
    <row r="10" spans="1:111" x14ac:dyDescent="0.3">
      <c r="A10" t="s">
        <v>195</v>
      </c>
      <c r="B10" t="s">
        <v>47</v>
      </c>
      <c r="C10" t="s">
        <v>186</v>
      </c>
      <c r="D10">
        <v>0.35988360808032432</v>
      </c>
      <c r="E10">
        <v>0.47394075740532399</v>
      </c>
      <c r="F10">
        <v>0.18</v>
      </c>
      <c r="G10">
        <v>0.5</v>
      </c>
      <c r="H10" t="s">
        <v>187</v>
      </c>
      <c r="I10">
        <v>0.5</v>
      </c>
      <c r="J10">
        <v>0.5</v>
      </c>
      <c r="K10" s="16">
        <f t="shared" si="0"/>
        <v>0.5</v>
      </c>
      <c r="L10" s="16">
        <f t="shared" si="41"/>
        <v>-0.5</v>
      </c>
      <c r="M10" s="16" t="str">
        <f t="shared" si="1"/>
        <v>Under</v>
      </c>
      <c r="N10">
        <v>0</v>
      </c>
      <c r="O10">
        <v>0</v>
      </c>
      <c r="P10" s="16">
        <f t="shared" si="2"/>
        <v>3</v>
      </c>
      <c r="Q10" s="16">
        <f t="shared" si="3"/>
        <v>4</v>
      </c>
      <c r="R10" s="16">
        <f t="shared" si="4"/>
        <v>1</v>
      </c>
      <c r="S10" s="16">
        <f t="shared" si="5"/>
        <v>1</v>
      </c>
      <c r="T10" s="16">
        <f t="shared" si="6"/>
        <v>9</v>
      </c>
      <c r="U10" s="16"/>
      <c r="V10" s="17">
        <v>1.029578947746989</v>
      </c>
      <c r="W10" s="17">
        <v>1.0900367004701501</v>
      </c>
      <c r="X10" s="17">
        <v>0.999609887639065</v>
      </c>
      <c r="Y10" s="17">
        <v>0.5</v>
      </c>
      <c r="Z10" s="17">
        <v>-250</v>
      </c>
      <c r="AA10" s="17">
        <v>220</v>
      </c>
      <c r="AB10" s="17">
        <v>0</v>
      </c>
      <c r="AC10" s="18">
        <f t="shared" si="7"/>
        <v>0.5</v>
      </c>
      <c r="AD10" s="18">
        <f t="shared" si="42"/>
        <v>0.59003670047015011</v>
      </c>
      <c r="AE10" s="18" t="str">
        <f t="shared" si="8"/>
        <v>Over</v>
      </c>
      <c r="AF10" s="17">
        <v>1</v>
      </c>
      <c r="AG10" s="17">
        <v>1</v>
      </c>
      <c r="AH10" s="18">
        <f t="shared" si="9"/>
        <v>3</v>
      </c>
      <c r="AI10" s="18">
        <f t="shared" si="10"/>
        <v>4</v>
      </c>
      <c r="AJ10" s="18">
        <f t="shared" si="11"/>
        <v>1</v>
      </c>
      <c r="AK10" s="18">
        <f t="shared" si="12"/>
        <v>1</v>
      </c>
      <c r="AL10" s="18">
        <f t="shared" si="13"/>
        <v>9</v>
      </c>
      <c r="AM10" s="16"/>
      <c r="AN10">
        <v>3.6425217530499793E-2</v>
      </c>
      <c r="AO10">
        <v>9.0036700470163697E-2</v>
      </c>
      <c r="AP10">
        <v>-2.1479646002178798E-5</v>
      </c>
      <c r="AQ10" t="s">
        <v>187</v>
      </c>
      <c r="AR10">
        <v>0.5</v>
      </c>
      <c r="AS10">
        <v>520</v>
      </c>
      <c r="AT10" t="s">
        <v>187</v>
      </c>
      <c r="AU10" s="16">
        <f t="shared" si="14"/>
        <v>0.5</v>
      </c>
      <c r="AV10" s="16">
        <f t="shared" si="43"/>
        <v>-0.50002147964600219</v>
      </c>
      <c r="AW10" s="16" t="str">
        <f t="shared" si="15"/>
        <v>Under</v>
      </c>
      <c r="AX10">
        <v>0</v>
      </c>
      <c r="AY10">
        <v>0</v>
      </c>
      <c r="AZ10" s="16">
        <f t="shared" si="16"/>
        <v>3</v>
      </c>
      <c r="BA10" s="16">
        <f t="shared" si="17"/>
        <v>1</v>
      </c>
      <c r="BB10" s="16">
        <f t="shared" si="18"/>
        <v>0</v>
      </c>
      <c r="BC10" s="16">
        <f t="shared" si="19"/>
        <v>0</v>
      </c>
      <c r="BD10" s="16">
        <f t="shared" si="20"/>
        <v>4</v>
      </c>
      <c r="BE10" s="16"/>
      <c r="BF10">
        <v>0.3961422061566075</v>
      </c>
      <c r="BG10">
        <v>0.64861683343142995</v>
      </c>
      <c r="BH10">
        <v>0.27401668000000001</v>
      </c>
      <c r="BI10" t="s">
        <v>187</v>
      </c>
      <c r="BJ10">
        <v>0.5</v>
      </c>
      <c r="BK10">
        <v>155</v>
      </c>
      <c r="BL10" t="s">
        <v>187</v>
      </c>
      <c r="BM10" s="16">
        <f t="shared" si="21"/>
        <v>0.5</v>
      </c>
      <c r="BN10" s="16">
        <f t="shared" si="44"/>
        <v>1.5</v>
      </c>
      <c r="BO10" s="16" t="str">
        <f t="shared" si="22"/>
        <v>Over</v>
      </c>
      <c r="BP10">
        <v>2</v>
      </c>
      <c r="BQ10">
        <v>1</v>
      </c>
      <c r="BR10" s="16">
        <f t="shared" si="23"/>
        <v>1</v>
      </c>
      <c r="BS10" s="16">
        <f t="shared" si="24"/>
        <v>5</v>
      </c>
      <c r="BT10" s="16">
        <f t="shared" si="25"/>
        <v>1</v>
      </c>
      <c r="BU10" s="16">
        <f t="shared" si="26"/>
        <v>1</v>
      </c>
      <c r="BV10" s="16">
        <f t="shared" si="27"/>
        <v>8</v>
      </c>
      <c r="BW10" s="16"/>
      <c r="BX10">
        <v>0.177079768815325</v>
      </c>
      <c r="BY10">
        <v>0.78620843561704901</v>
      </c>
      <c r="BZ10">
        <v>-7.1997726000000003E-3</v>
      </c>
      <c r="CA10" t="s">
        <v>187</v>
      </c>
      <c r="CB10">
        <v>0.5</v>
      </c>
      <c r="CC10">
        <v>800</v>
      </c>
      <c r="CD10" t="s">
        <v>187</v>
      </c>
      <c r="CE10" s="16">
        <f t="shared" si="28"/>
        <v>0.5</v>
      </c>
      <c r="CF10" s="16">
        <f t="shared" si="45"/>
        <v>-0.50719977260000004</v>
      </c>
      <c r="CG10" s="16" t="str">
        <f t="shared" si="29"/>
        <v>Under</v>
      </c>
      <c r="CH10">
        <v>0</v>
      </c>
      <c r="CI10">
        <v>0</v>
      </c>
      <c r="CJ10" s="16"/>
      <c r="CK10" s="16">
        <f t="shared" si="30"/>
        <v>1</v>
      </c>
      <c r="CL10" s="16">
        <f t="shared" si="31"/>
        <v>1</v>
      </c>
      <c r="CM10" s="16">
        <f t="shared" si="32"/>
        <v>1</v>
      </c>
      <c r="CN10" s="16">
        <f t="shared" si="33"/>
        <v>3</v>
      </c>
      <c r="CO10" s="16"/>
      <c r="CP10">
        <v>1.1341891051515349</v>
      </c>
      <c r="CQ10">
        <v>1.42144642247042</v>
      </c>
      <c r="CR10">
        <v>1</v>
      </c>
      <c r="CS10">
        <v>1.5</v>
      </c>
      <c r="CT10" t="s">
        <v>187</v>
      </c>
      <c r="CU10">
        <v>1.5</v>
      </c>
      <c r="CV10">
        <v>1.5</v>
      </c>
      <c r="CW10" s="16">
        <f t="shared" si="34"/>
        <v>1.5</v>
      </c>
      <c r="CX10" s="16">
        <f t="shared" si="46"/>
        <v>-0.5</v>
      </c>
      <c r="CY10" s="16" t="str">
        <f t="shared" si="35"/>
        <v>Under</v>
      </c>
      <c r="CZ10">
        <v>1</v>
      </c>
      <c r="DA10">
        <v>0</v>
      </c>
      <c r="DB10" s="16">
        <f t="shared" si="36"/>
        <v>3</v>
      </c>
      <c r="DC10" s="16">
        <f t="shared" si="37"/>
        <v>1</v>
      </c>
      <c r="DD10" s="16">
        <f t="shared" si="38"/>
        <v>1</v>
      </c>
      <c r="DE10" s="16">
        <f t="shared" si="39"/>
        <v>1</v>
      </c>
      <c r="DF10" s="16">
        <f t="shared" si="40"/>
        <v>6</v>
      </c>
      <c r="DG10" s="16"/>
    </row>
    <row r="11" spans="1:111" x14ac:dyDescent="0.3">
      <c r="A11" t="s">
        <v>196</v>
      </c>
      <c r="B11" t="s">
        <v>53</v>
      </c>
      <c r="C11" t="s">
        <v>197</v>
      </c>
      <c r="D11" s="17">
        <v>0.33700819140502442</v>
      </c>
      <c r="E11" s="17">
        <v>0.443520782396088</v>
      </c>
      <c r="F11" s="17">
        <v>0.17235067000000001</v>
      </c>
      <c r="G11" s="17">
        <v>0.5</v>
      </c>
      <c r="H11" s="17" t="s">
        <v>187</v>
      </c>
      <c r="I11" s="17">
        <v>0.5</v>
      </c>
      <c r="J11" s="17">
        <v>0.5</v>
      </c>
      <c r="K11" s="18">
        <f t="shared" si="0"/>
        <v>0.5</v>
      </c>
      <c r="L11" s="16">
        <f t="shared" si="41"/>
        <v>-0.32764932999999996</v>
      </c>
      <c r="M11" s="18" t="str">
        <f t="shared" si="1"/>
        <v>Under</v>
      </c>
      <c r="N11" s="17">
        <v>0.3</v>
      </c>
      <c r="O11" s="17">
        <v>0.3</v>
      </c>
      <c r="P11" s="18">
        <f t="shared" si="2"/>
        <v>3</v>
      </c>
      <c r="Q11" s="18">
        <f t="shared" si="3"/>
        <v>4</v>
      </c>
      <c r="R11" s="18">
        <f t="shared" si="4"/>
        <v>1</v>
      </c>
      <c r="S11" s="18">
        <f t="shared" si="5"/>
        <v>1</v>
      </c>
      <c r="T11" s="18">
        <f t="shared" si="6"/>
        <v>9</v>
      </c>
      <c r="U11" s="16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6">
        <f t="shared" si="7"/>
        <v>0.5</v>
      </c>
      <c r="AD11" s="18">
        <f t="shared" si="42"/>
        <v>0.5</v>
      </c>
      <c r="AE11" s="16" t="str">
        <f t="shared" si="8"/>
        <v>Over</v>
      </c>
      <c r="AF11">
        <v>0.6</v>
      </c>
      <c r="AG11">
        <v>0.6</v>
      </c>
      <c r="AH11" s="16">
        <f t="shared" si="9"/>
        <v>2</v>
      </c>
      <c r="AI11" s="16">
        <f t="shared" si="10"/>
        <v>3</v>
      </c>
      <c r="AJ11" s="16">
        <f t="shared" si="11"/>
        <v>1</v>
      </c>
      <c r="AK11" s="16">
        <f t="shared" si="12"/>
        <v>1</v>
      </c>
      <c r="AL11" s="16">
        <f t="shared" si="13"/>
        <v>7</v>
      </c>
      <c r="AM11" s="16"/>
      <c r="AN11">
        <v>6.4868914266648717E-2</v>
      </c>
      <c r="AO11">
        <v>0.165348583495218</v>
      </c>
      <c r="AP11">
        <v>-5.9404940511221301E-5</v>
      </c>
      <c r="AQ11" t="s">
        <v>187</v>
      </c>
      <c r="AR11">
        <v>0.5</v>
      </c>
      <c r="AS11">
        <v>300</v>
      </c>
      <c r="AT11" t="s">
        <v>187</v>
      </c>
      <c r="AU11" s="16">
        <f t="shared" si="14"/>
        <v>0.5</v>
      </c>
      <c r="AV11" s="16">
        <f t="shared" si="43"/>
        <v>-0.50005940494051127</v>
      </c>
      <c r="AW11" s="16" t="str">
        <f t="shared" si="15"/>
        <v>Under</v>
      </c>
      <c r="AX11">
        <v>0.2</v>
      </c>
      <c r="AY11">
        <v>0.2</v>
      </c>
      <c r="AZ11" s="16">
        <f t="shared" si="16"/>
        <v>3</v>
      </c>
      <c r="BA11" s="16">
        <f t="shared" si="17"/>
        <v>1</v>
      </c>
      <c r="BB11" s="16">
        <f t="shared" si="18"/>
        <v>0</v>
      </c>
      <c r="BC11" s="16">
        <f t="shared" si="19"/>
        <v>0</v>
      </c>
      <c r="BD11" s="16">
        <f t="shared" si="20"/>
        <v>4</v>
      </c>
      <c r="BE11" s="16"/>
      <c r="BF11">
        <v>0.31901076791511002</v>
      </c>
      <c r="BG11">
        <v>0.65933044017358899</v>
      </c>
      <c r="BH11">
        <v>-4.7549736000000002E-3</v>
      </c>
      <c r="BI11" t="s">
        <v>187</v>
      </c>
      <c r="BJ11">
        <v>0.5</v>
      </c>
      <c r="BK11">
        <v>135</v>
      </c>
      <c r="BL11" t="s">
        <v>187</v>
      </c>
      <c r="BM11" s="16">
        <f t="shared" si="21"/>
        <v>0.5</v>
      </c>
      <c r="BN11" s="16">
        <f t="shared" si="44"/>
        <v>-0.50475497359999999</v>
      </c>
      <c r="BO11" s="16" t="str">
        <f t="shared" si="22"/>
        <v>Under</v>
      </c>
      <c r="BP11">
        <v>0.5</v>
      </c>
      <c r="BQ11">
        <v>0.4</v>
      </c>
      <c r="BR11" s="16">
        <f t="shared" si="23"/>
        <v>2</v>
      </c>
      <c r="BS11" s="16">
        <f t="shared" si="24"/>
        <v>1</v>
      </c>
      <c r="BT11" s="16">
        <f t="shared" si="25"/>
        <v>1</v>
      </c>
      <c r="BU11" s="16">
        <f t="shared" si="26"/>
        <v>1</v>
      </c>
      <c r="BV11" s="16">
        <f t="shared" si="27"/>
        <v>5</v>
      </c>
      <c r="BW11" s="16"/>
      <c r="BX11">
        <v>0.15519569487931589</v>
      </c>
      <c r="BY11">
        <v>0.79899581589958102</v>
      </c>
      <c r="BZ11">
        <v>1.0019844999999999E-2</v>
      </c>
      <c r="CA11" t="s">
        <v>187</v>
      </c>
      <c r="CB11">
        <v>0.5</v>
      </c>
      <c r="CC11" t="s">
        <v>187</v>
      </c>
      <c r="CD11" t="s">
        <v>187</v>
      </c>
      <c r="CE11" s="16">
        <f t="shared" si="28"/>
        <v>0.5</v>
      </c>
      <c r="CF11" s="16">
        <f t="shared" si="45"/>
        <v>-0.5</v>
      </c>
      <c r="CG11" s="16" t="str">
        <f t="shared" si="29"/>
        <v>Under</v>
      </c>
      <c r="CH11">
        <v>0</v>
      </c>
      <c r="CI11">
        <v>0</v>
      </c>
      <c r="CJ11" s="16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6">
        <f t="shared" si="30"/>
        <v>1</v>
      </c>
      <c r="CL11" s="16">
        <f t="shared" si="31"/>
        <v>1</v>
      </c>
      <c r="CM11" s="16">
        <f t="shared" si="32"/>
        <v>1</v>
      </c>
      <c r="CN11" s="16">
        <f t="shared" si="33"/>
        <v>5</v>
      </c>
      <c r="CO11" s="16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187</v>
      </c>
      <c r="CU11">
        <v>1.5</v>
      </c>
      <c r="CV11">
        <v>1.5</v>
      </c>
      <c r="CW11" s="16">
        <f t="shared" si="34"/>
        <v>1.5</v>
      </c>
      <c r="CX11" s="16">
        <f t="shared" si="46"/>
        <v>-1.4635041769999999</v>
      </c>
      <c r="CY11" s="16" t="str">
        <f t="shared" si="35"/>
        <v>Under</v>
      </c>
      <c r="CZ11">
        <v>1.4</v>
      </c>
      <c r="DA11">
        <v>0.4</v>
      </c>
      <c r="DB11" s="16">
        <f t="shared" si="36"/>
        <v>3</v>
      </c>
      <c r="DC11" s="16">
        <f t="shared" si="37"/>
        <v>3</v>
      </c>
      <c r="DD11" s="16">
        <f t="shared" si="38"/>
        <v>1</v>
      </c>
      <c r="DE11" s="16">
        <f t="shared" si="39"/>
        <v>1</v>
      </c>
      <c r="DF11" s="16">
        <f t="shared" si="40"/>
        <v>8</v>
      </c>
      <c r="DG11" s="16"/>
    </row>
    <row r="12" spans="1:111" x14ac:dyDescent="0.3">
      <c r="A12" t="s">
        <v>198</v>
      </c>
      <c r="B12" t="s">
        <v>53</v>
      </c>
      <c r="C12" t="s">
        <v>197</v>
      </c>
      <c r="D12" s="17">
        <v>0.32913481985040499</v>
      </c>
      <c r="E12" s="17">
        <v>0.443520782396088</v>
      </c>
      <c r="F12" s="17">
        <v>0.22819034999999999</v>
      </c>
      <c r="G12" s="17">
        <v>0.5</v>
      </c>
      <c r="H12" s="17" t="s">
        <v>187</v>
      </c>
      <c r="I12" s="17">
        <v>0.5</v>
      </c>
      <c r="J12" s="17">
        <v>0.5</v>
      </c>
      <c r="K12" s="18">
        <f t="shared" si="0"/>
        <v>0.5</v>
      </c>
      <c r="L12" s="16">
        <f t="shared" si="41"/>
        <v>-0.27180965000000001</v>
      </c>
      <c r="M12" s="18" t="str">
        <f t="shared" si="1"/>
        <v>Under</v>
      </c>
      <c r="N12" s="17">
        <v>0.5</v>
      </c>
      <c r="O12" s="17">
        <v>0.4</v>
      </c>
      <c r="P12" s="18">
        <f t="shared" si="2"/>
        <v>3</v>
      </c>
      <c r="Q12" s="18">
        <f t="shared" si="3"/>
        <v>4</v>
      </c>
      <c r="R12" s="18">
        <f t="shared" si="4"/>
        <v>1</v>
      </c>
      <c r="S12" s="18">
        <f t="shared" si="5"/>
        <v>1</v>
      </c>
      <c r="T12" s="18">
        <f t="shared" si="6"/>
        <v>9</v>
      </c>
      <c r="U12" s="16"/>
      <c r="V12" s="17">
        <v>0.89734827882083512</v>
      </c>
      <c r="W12" s="17">
        <v>1</v>
      </c>
      <c r="X12" s="17">
        <v>0.71250948194918196</v>
      </c>
      <c r="Y12" s="17">
        <v>0.5</v>
      </c>
      <c r="Z12" s="17">
        <v>-290</v>
      </c>
      <c r="AA12" s="17">
        <v>180</v>
      </c>
      <c r="AB12" s="17">
        <v>0.1</v>
      </c>
      <c r="AC12" s="18">
        <f t="shared" si="7"/>
        <v>0.5</v>
      </c>
      <c r="AD12" s="18">
        <f t="shared" si="42"/>
        <v>0.5</v>
      </c>
      <c r="AE12" s="18" t="str">
        <f t="shared" si="8"/>
        <v>Over</v>
      </c>
      <c r="AF12" s="17">
        <v>0.7</v>
      </c>
      <c r="AG12" s="17">
        <v>0.6</v>
      </c>
      <c r="AH12" s="18">
        <f t="shared" si="9"/>
        <v>3</v>
      </c>
      <c r="AI12" s="18">
        <f t="shared" si="10"/>
        <v>3</v>
      </c>
      <c r="AJ12" s="18">
        <f t="shared" si="11"/>
        <v>1</v>
      </c>
      <c r="AK12" s="18">
        <f t="shared" si="12"/>
        <v>1</v>
      </c>
      <c r="AL12" s="18">
        <f t="shared" si="13"/>
        <v>8</v>
      </c>
      <c r="AM12" s="16"/>
      <c r="AN12">
        <v>1.393856283302943E-2</v>
      </c>
      <c r="AO12">
        <v>3.3238472318704401E-2</v>
      </c>
      <c r="AP12">
        <v>-5.9404940511221301E-5</v>
      </c>
      <c r="AQ12" t="s">
        <v>187</v>
      </c>
      <c r="AR12">
        <v>0.5</v>
      </c>
      <c r="AS12">
        <v>300</v>
      </c>
      <c r="AT12" t="s">
        <v>187</v>
      </c>
      <c r="AU12" s="16">
        <f t="shared" si="14"/>
        <v>0.5</v>
      </c>
      <c r="AV12" s="16">
        <f t="shared" si="43"/>
        <v>-0.50005940494051127</v>
      </c>
      <c r="AW12" s="16" t="str">
        <f t="shared" si="15"/>
        <v>Under</v>
      </c>
      <c r="AX12">
        <v>0</v>
      </c>
      <c r="AY12">
        <v>0</v>
      </c>
      <c r="AZ12" s="16">
        <f t="shared" si="16"/>
        <v>3</v>
      </c>
      <c r="BA12" s="16">
        <f t="shared" si="17"/>
        <v>1</v>
      </c>
      <c r="BB12" s="16">
        <f t="shared" si="18"/>
        <v>0</v>
      </c>
      <c r="BC12" s="16">
        <f t="shared" si="19"/>
        <v>0</v>
      </c>
      <c r="BD12" s="16">
        <f t="shared" si="20"/>
        <v>4</v>
      </c>
      <c r="BE12" s="16"/>
      <c r="BF12">
        <v>0.25645071448260498</v>
      </c>
      <c r="BG12">
        <v>0.64861683343142995</v>
      </c>
      <c r="BH12">
        <v>7.9791730000000005E-2</v>
      </c>
      <c r="BI12" t="s">
        <v>187</v>
      </c>
      <c r="BJ12">
        <v>0.5</v>
      </c>
      <c r="BK12">
        <v>125</v>
      </c>
      <c r="BL12" t="s">
        <v>187</v>
      </c>
      <c r="BM12" s="16">
        <f t="shared" si="21"/>
        <v>0.5</v>
      </c>
      <c r="BN12" s="16">
        <f t="shared" si="44"/>
        <v>-0.42020826999999999</v>
      </c>
      <c r="BO12" s="16" t="str">
        <f t="shared" si="22"/>
        <v>Under</v>
      </c>
      <c r="BP12">
        <v>0.1</v>
      </c>
      <c r="BQ12">
        <v>0.1</v>
      </c>
      <c r="BR12" s="16">
        <f t="shared" si="23"/>
        <v>2</v>
      </c>
      <c r="BS12" s="16">
        <f t="shared" si="24"/>
        <v>1</v>
      </c>
      <c r="BT12" s="16">
        <f t="shared" si="25"/>
        <v>1</v>
      </c>
      <c r="BU12" s="16">
        <f t="shared" si="26"/>
        <v>1</v>
      </c>
      <c r="BV12" s="16">
        <f t="shared" si="27"/>
        <v>5</v>
      </c>
      <c r="BW12" s="16"/>
      <c r="BX12">
        <v>0.18462398237069641</v>
      </c>
      <c r="BY12">
        <v>0.83069568084404799</v>
      </c>
      <c r="BZ12">
        <v>3.8085873999999999E-2</v>
      </c>
      <c r="CA12" t="s">
        <v>187</v>
      </c>
      <c r="CB12">
        <v>0.5</v>
      </c>
      <c r="CC12" t="s">
        <v>187</v>
      </c>
      <c r="CD12" t="s">
        <v>187</v>
      </c>
      <c r="CE12" s="16">
        <f t="shared" si="28"/>
        <v>0.5</v>
      </c>
      <c r="CF12" s="16">
        <f t="shared" si="45"/>
        <v>-0.5</v>
      </c>
      <c r="CG12" s="16" t="str">
        <f t="shared" si="29"/>
        <v>Under</v>
      </c>
      <c r="CH12">
        <v>0</v>
      </c>
      <c r="CI12">
        <v>0</v>
      </c>
      <c r="CJ12" s="16">
        <f t="shared" si="47"/>
        <v>2</v>
      </c>
      <c r="CK12" s="16">
        <f t="shared" si="30"/>
        <v>1</v>
      </c>
      <c r="CL12" s="16">
        <f t="shared" si="31"/>
        <v>1</v>
      </c>
      <c r="CM12" s="16">
        <f t="shared" si="32"/>
        <v>1</v>
      </c>
      <c r="CN12" s="16">
        <f t="shared" si="33"/>
        <v>5</v>
      </c>
      <c r="CO12" s="16"/>
      <c r="CP12">
        <v>1.075723764357416</v>
      </c>
      <c r="CQ12">
        <v>1.2337372</v>
      </c>
      <c r="CR12">
        <v>0.962808124085203</v>
      </c>
      <c r="CS12">
        <v>1.5</v>
      </c>
      <c r="CT12" t="s">
        <v>187</v>
      </c>
      <c r="CU12">
        <v>1.5</v>
      </c>
      <c r="CV12">
        <v>1.5</v>
      </c>
      <c r="CW12" s="16">
        <f t="shared" si="34"/>
        <v>1.5</v>
      </c>
      <c r="CX12" s="16">
        <f t="shared" si="46"/>
        <v>-0.6</v>
      </c>
      <c r="CY12" s="16" t="str">
        <f t="shared" si="35"/>
        <v>Under</v>
      </c>
      <c r="CZ12">
        <v>0.9</v>
      </c>
      <c r="DA12">
        <v>0.2</v>
      </c>
      <c r="DB12" s="16">
        <f t="shared" si="36"/>
        <v>3</v>
      </c>
      <c r="DC12" s="16">
        <f t="shared" si="37"/>
        <v>1</v>
      </c>
      <c r="DD12" s="16">
        <f t="shared" si="38"/>
        <v>1</v>
      </c>
      <c r="DE12" s="16">
        <f t="shared" si="39"/>
        <v>1</v>
      </c>
      <c r="DF12" s="16">
        <f t="shared" si="40"/>
        <v>6</v>
      </c>
      <c r="DG12" s="16"/>
    </row>
    <row r="13" spans="1:111" x14ac:dyDescent="0.3">
      <c r="A13" t="s">
        <v>199</v>
      </c>
      <c r="B13" t="s">
        <v>53</v>
      </c>
      <c r="C13" t="s">
        <v>197</v>
      </c>
      <c r="D13" s="17">
        <v>7.1704946910153222E-2</v>
      </c>
      <c r="E13" s="17">
        <v>0.25</v>
      </c>
      <c r="F13" s="17">
        <v>-5.9100970093315698E-2</v>
      </c>
      <c r="G13" s="17" t="s">
        <v>187</v>
      </c>
      <c r="H13" s="17" t="s">
        <v>187</v>
      </c>
      <c r="I13" s="17">
        <v>0.5</v>
      </c>
      <c r="J13" s="17" t="s">
        <v>187</v>
      </c>
      <c r="K13" s="18">
        <f t="shared" si="0"/>
        <v>0.5</v>
      </c>
      <c r="L13" s="16">
        <f t="shared" si="41"/>
        <v>-0.55910097009331572</v>
      </c>
      <c r="M13" s="18" t="str">
        <f t="shared" si="1"/>
        <v>Under</v>
      </c>
      <c r="N13" s="17">
        <v>0.5</v>
      </c>
      <c r="O13" s="17">
        <v>0.5</v>
      </c>
      <c r="P13" s="18">
        <f t="shared" si="2"/>
        <v>3</v>
      </c>
      <c r="Q13" s="18">
        <f t="shared" si="3"/>
        <v>5</v>
      </c>
      <c r="R13" s="18">
        <f t="shared" si="4"/>
        <v>1</v>
      </c>
      <c r="S13" s="18">
        <f t="shared" si="5"/>
        <v>1</v>
      </c>
      <c r="T13" s="18">
        <f t="shared" si="6"/>
        <v>10</v>
      </c>
      <c r="U13" s="16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187</v>
      </c>
      <c r="AA13" t="s">
        <v>187</v>
      </c>
      <c r="AB13">
        <v>0</v>
      </c>
      <c r="AC13" s="16">
        <f t="shared" si="7"/>
        <v>0.5</v>
      </c>
      <c r="AD13" s="18">
        <f t="shared" si="42"/>
        <v>-0.59700891694547176</v>
      </c>
      <c r="AE13" s="16" t="str">
        <f t="shared" si="8"/>
        <v>Under</v>
      </c>
      <c r="AF13">
        <v>0</v>
      </c>
      <c r="AG13">
        <v>0</v>
      </c>
      <c r="AH13" s="16">
        <f t="shared" si="9"/>
        <v>3</v>
      </c>
      <c r="AI13" s="16">
        <f t="shared" si="10"/>
        <v>4</v>
      </c>
      <c r="AJ13" s="16">
        <f t="shared" si="11"/>
        <v>1</v>
      </c>
      <c r="AK13" s="16">
        <f t="shared" si="12"/>
        <v>1</v>
      </c>
      <c r="AL13" s="16">
        <f t="shared" si="13"/>
        <v>9</v>
      </c>
      <c r="AM13" s="16"/>
      <c r="AN13">
        <v>-2.4107189863974109E-2</v>
      </c>
      <c r="AO13">
        <v>2.4361948955916399E-2</v>
      </c>
      <c r="AP13">
        <v>-8.0901971342135601E-2</v>
      </c>
      <c r="AQ13" t="s">
        <v>187</v>
      </c>
      <c r="AR13">
        <v>0.5</v>
      </c>
      <c r="AS13" t="s">
        <v>187</v>
      </c>
      <c r="AT13" t="s">
        <v>187</v>
      </c>
      <c r="AU13" s="16">
        <f t="shared" si="14"/>
        <v>0.5</v>
      </c>
      <c r="AV13" s="16">
        <f t="shared" si="43"/>
        <v>-0.58090197134213561</v>
      </c>
      <c r="AW13" s="16" t="str">
        <f t="shared" si="15"/>
        <v>Under</v>
      </c>
      <c r="AX13">
        <v>0</v>
      </c>
      <c r="AY13">
        <v>0</v>
      </c>
      <c r="AZ13" s="16">
        <f t="shared" si="16"/>
        <v>3</v>
      </c>
      <c r="BA13" s="16">
        <f t="shared" si="17"/>
        <v>1</v>
      </c>
      <c r="BB13" s="16">
        <f t="shared" si="18"/>
        <v>0</v>
      </c>
      <c r="BC13" s="16">
        <f t="shared" si="19"/>
        <v>0</v>
      </c>
      <c r="BD13" s="16">
        <f t="shared" si="20"/>
        <v>4</v>
      </c>
      <c r="BE13" s="16"/>
      <c r="BF13">
        <v>-4.4945665178087367E-2</v>
      </c>
      <c r="BG13">
        <v>0.194444444444444</v>
      </c>
      <c r="BH13">
        <v>-0.17917183199244599</v>
      </c>
      <c r="BI13" t="s">
        <v>187</v>
      </c>
      <c r="BJ13">
        <v>0.5</v>
      </c>
      <c r="BK13" t="s">
        <v>187</v>
      </c>
      <c r="BL13" t="s">
        <v>187</v>
      </c>
      <c r="BM13" s="16">
        <f t="shared" si="21"/>
        <v>0.5</v>
      </c>
      <c r="BN13" s="16">
        <f t="shared" si="44"/>
        <v>-0.67917183199244602</v>
      </c>
      <c r="BO13" s="16" t="str">
        <f t="shared" si="22"/>
        <v>Under</v>
      </c>
      <c r="BP13">
        <v>0</v>
      </c>
      <c r="BQ13">
        <v>0</v>
      </c>
      <c r="BR13" s="16">
        <f t="shared" si="23"/>
        <v>3</v>
      </c>
      <c r="BS13" s="16">
        <f t="shared" si="24"/>
        <v>1</v>
      </c>
      <c r="BT13" s="16">
        <f t="shared" si="25"/>
        <v>1</v>
      </c>
      <c r="BU13" s="16">
        <f t="shared" si="26"/>
        <v>1</v>
      </c>
      <c r="BV13" s="16">
        <f t="shared" si="27"/>
        <v>6</v>
      </c>
      <c r="BW13" s="16"/>
      <c r="BX13">
        <v>0.14282701224708561</v>
      </c>
      <c r="BY13">
        <v>0.78620843561704901</v>
      </c>
      <c r="BZ13">
        <v>5.3524096367605096E-3</v>
      </c>
      <c r="CA13" t="s">
        <v>187</v>
      </c>
      <c r="CB13">
        <v>0.5</v>
      </c>
      <c r="CC13" t="s">
        <v>187</v>
      </c>
      <c r="CD13" t="s">
        <v>187</v>
      </c>
      <c r="CE13" s="16">
        <f t="shared" si="28"/>
        <v>0.5</v>
      </c>
      <c r="CF13" s="16">
        <f t="shared" si="45"/>
        <v>-0.5</v>
      </c>
      <c r="CG13" s="16" t="str">
        <f t="shared" si="29"/>
        <v>Under</v>
      </c>
      <c r="CH13">
        <v>0</v>
      </c>
      <c r="CI13">
        <v>0</v>
      </c>
      <c r="CJ13" s="16">
        <f t="shared" si="47"/>
        <v>2</v>
      </c>
      <c r="CK13" s="16">
        <f t="shared" si="30"/>
        <v>1</v>
      </c>
      <c r="CL13" s="16">
        <f t="shared" si="31"/>
        <v>1</v>
      </c>
      <c r="CM13" s="16">
        <f t="shared" si="32"/>
        <v>1</v>
      </c>
      <c r="CN13" s="16">
        <f t="shared" si="33"/>
        <v>5</v>
      </c>
      <c r="CO13" s="16"/>
      <c r="CP13">
        <v>-0.1165874672975398</v>
      </c>
      <c r="CQ13">
        <v>0</v>
      </c>
      <c r="CR13">
        <v>-0.42083161925574197</v>
      </c>
      <c r="CS13" t="s">
        <v>187</v>
      </c>
      <c r="CT13" t="s">
        <v>187</v>
      </c>
      <c r="CU13">
        <v>0.5</v>
      </c>
      <c r="CV13" t="s">
        <v>187</v>
      </c>
      <c r="CW13" s="16">
        <f t="shared" si="34"/>
        <v>0.5</v>
      </c>
      <c r="CX13" s="16">
        <f t="shared" si="46"/>
        <v>-0.92083161925574197</v>
      </c>
      <c r="CY13" s="16" t="str">
        <f t="shared" si="35"/>
        <v>Under</v>
      </c>
      <c r="CZ13">
        <v>0</v>
      </c>
      <c r="DA13">
        <v>0</v>
      </c>
      <c r="DB13" s="16">
        <f t="shared" si="36"/>
        <v>3</v>
      </c>
      <c r="DC13" s="16">
        <f t="shared" si="37"/>
        <v>1</v>
      </c>
      <c r="DD13" s="16">
        <f t="shared" si="38"/>
        <v>1</v>
      </c>
      <c r="DE13" s="16">
        <f t="shared" si="39"/>
        <v>1</v>
      </c>
      <c r="DF13" s="16">
        <f t="shared" si="40"/>
        <v>6</v>
      </c>
      <c r="DG13" s="16"/>
    </row>
    <row r="14" spans="1:111" x14ac:dyDescent="0.3">
      <c r="A14" t="s">
        <v>200</v>
      </c>
      <c r="B14" t="s">
        <v>53</v>
      </c>
      <c r="C14" t="s">
        <v>197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187</v>
      </c>
      <c r="I14">
        <v>0.5</v>
      </c>
      <c r="J14">
        <v>0.5</v>
      </c>
      <c r="K14" s="16">
        <f t="shared" si="0"/>
        <v>0.5</v>
      </c>
      <c r="L14" s="16">
        <f t="shared" si="41"/>
        <v>-0.20138693000000002</v>
      </c>
      <c r="M14" s="16" t="str">
        <f t="shared" si="1"/>
        <v>Under</v>
      </c>
      <c r="N14">
        <v>0.6</v>
      </c>
      <c r="O14">
        <v>0.5</v>
      </c>
      <c r="P14" s="16">
        <f t="shared" si="2"/>
        <v>2</v>
      </c>
      <c r="Q14" s="16">
        <f t="shared" si="3"/>
        <v>3</v>
      </c>
      <c r="R14" s="16">
        <f t="shared" si="4"/>
        <v>0</v>
      </c>
      <c r="S14" s="16">
        <f t="shared" si="5"/>
        <v>1</v>
      </c>
      <c r="T14" s="16">
        <f t="shared" si="6"/>
        <v>6</v>
      </c>
      <c r="U14" s="16"/>
      <c r="V14" s="17">
        <v>0.98367566212181545</v>
      </c>
      <c r="W14" s="17">
        <v>1.00011394130244</v>
      </c>
      <c r="X14" s="17">
        <v>0.93265590983390501</v>
      </c>
      <c r="Y14" s="17">
        <v>0.5</v>
      </c>
      <c r="Z14" s="17">
        <v>-280</v>
      </c>
      <c r="AA14" s="17">
        <v>190</v>
      </c>
      <c r="AB14" s="17">
        <v>0.2</v>
      </c>
      <c r="AC14" s="18">
        <f t="shared" si="7"/>
        <v>0.5</v>
      </c>
      <c r="AD14" s="18">
        <f t="shared" si="42"/>
        <v>0.50011394130244002</v>
      </c>
      <c r="AE14" s="18" t="str">
        <f t="shared" si="8"/>
        <v>Over</v>
      </c>
      <c r="AF14" s="17">
        <v>1</v>
      </c>
      <c r="AG14" s="17">
        <v>0.8</v>
      </c>
      <c r="AH14" s="18">
        <f t="shared" si="9"/>
        <v>3</v>
      </c>
      <c r="AI14" s="18">
        <f t="shared" si="10"/>
        <v>4</v>
      </c>
      <c r="AJ14" s="18">
        <f t="shared" si="11"/>
        <v>1</v>
      </c>
      <c r="AK14" s="18">
        <f t="shared" si="12"/>
        <v>1</v>
      </c>
      <c r="AL14" s="18">
        <f t="shared" si="13"/>
        <v>9</v>
      </c>
      <c r="AM14" s="16"/>
      <c r="AN14">
        <v>6.4704253925479849E-2</v>
      </c>
      <c r="AO14">
        <v>0.16834736187104499</v>
      </c>
      <c r="AP14">
        <v>-5.6816936960950801E-5</v>
      </c>
      <c r="AQ14" t="s">
        <v>187</v>
      </c>
      <c r="AR14">
        <v>0.5</v>
      </c>
      <c r="AS14">
        <v>290</v>
      </c>
      <c r="AT14" t="s">
        <v>187</v>
      </c>
      <c r="AU14" s="16">
        <f t="shared" si="14"/>
        <v>0.5</v>
      </c>
      <c r="AV14" s="16">
        <f t="shared" si="43"/>
        <v>-0.50005681693696091</v>
      </c>
      <c r="AW14" s="16" t="str">
        <f t="shared" si="15"/>
        <v>Under</v>
      </c>
      <c r="AX14">
        <v>0.2</v>
      </c>
      <c r="AY14">
        <v>0.2</v>
      </c>
      <c r="AZ14" s="16">
        <f t="shared" si="16"/>
        <v>3</v>
      </c>
      <c r="BA14" s="16">
        <f t="shared" si="17"/>
        <v>1</v>
      </c>
      <c r="BB14" s="16">
        <f t="shared" si="18"/>
        <v>0</v>
      </c>
      <c r="BC14" s="16">
        <f t="shared" si="19"/>
        <v>0</v>
      </c>
      <c r="BD14" s="16">
        <f t="shared" si="20"/>
        <v>4</v>
      </c>
      <c r="BE14" s="16"/>
      <c r="BF14">
        <v>0.46616023716409138</v>
      </c>
      <c r="BG14">
        <v>0.862083873757025</v>
      </c>
      <c r="BH14">
        <v>0.27400583000000001</v>
      </c>
      <c r="BI14" t="s">
        <v>187</v>
      </c>
      <c r="BJ14">
        <v>0.5</v>
      </c>
      <c r="BK14">
        <v>115</v>
      </c>
      <c r="BL14" t="s">
        <v>187</v>
      </c>
      <c r="BM14" s="16">
        <f t="shared" si="21"/>
        <v>0.5</v>
      </c>
      <c r="BN14" s="16">
        <f t="shared" si="44"/>
        <v>0.362083873757025</v>
      </c>
      <c r="BO14" s="16" t="str">
        <f t="shared" si="22"/>
        <v>Over</v>
      </c>
      <c r="BP14">
        <v>0.6</v>
      </c>
      <c r="BQ14">
        <v>0.3</v>
      </c>
      <c r="BR14" s="16">
        <f t="shared" si="23"/>
        <v>1</v>
      </c>
      <c r="BS14" s="16">
        <f t="shared" si="24"/>
        <v>4</v>
      </c>
      <c r="BT14" s="16">
        <f t="shared" si="25"/>
        <v>1</v>
      </c>
      <c r="BU14" s="16">
        <f t="shared" si="26"/>
        <v>0</v>
      </c>
      <c r="BV14" s="16">
        <f t="shared" si="27"/>
        <v>6</v>
      </c>
      <c r="BW14" s="16"/>
      <c r="BX14">
        <v>0.18312127133363379</v>
      </c>
      <c r="BY14">
        <v>0.83069568084404799</v>
      </c>
      <c r="BZ14">
        <v>8.6093679999999992E-3</v>
      </c>
      <c r="CA14" t="s">
        <v>187</v>
      </c>
      <c r="CB14">
        <v>0.5</v>
      </c>
      <c r="CC14" t="s">
        <v>187</v>
      </c>
      <c r="CD14" t="s">
        <v>187</v>
      </c>
      <c r="CE14" s="16">
        <f t="shared" si="28"/>
        <v>0.5</v>
      </c>
      <c r="CF14" s="16">
        <f t="shared" si="45"/>
        <v>-0.5</v>
      </c>
      <c r="CG14" s="16" t="str">
        <f t="shared" si="29"/>
        <v>Under</v>
      </c>
      <c r="CH14">
        <v>0</v>
      </c>
      <c r="CI14">
        <v>0</v>
      </c>
      <c r="CJ14" s="16">
        <f t="shared" si="47"/>
        <v>2</v>
      </c>
      <c r="CK14" s="16">
        <f t="shared" si="30"/>
        <v>1</v>
      </c>
      <c r="CL14" s="16">
        <f t="shared" si="31"/>
        <v>1</v>
      </c>
      <c r="CM14" s="16">
        <f t="shared" si="32"/>
        <v>1</v>
      </c>
      <c r="CN14" s="16">
        <f t="shared" si="33"/>
        <v>5</v>
      </c>
      <c r="CO14" s="16"/>
      <c r="CP14">
        <v>1.840182840948283</v>
      </c>
      <c r="CQ14">
        <v>2</v>
      </c>
      <c r="CR14">
        <v>1.5753890795545999</v>
      </c>
      <c r="CS14">
        <v>1.5</v>
      </c>
      <c r="CT14" t="s">
        <v>187</v>
      </c>
      <c r="CU14">
        <v>1.5</v>
      </c>
      <c r="CV14">
        <v>1.5</v>
      </c>
      <c r="CW14" s="16">
        <f t="shared" si="34"/>
        <v>1.5</v>
      </c>
      <c r="CX14" s="16">
        <f t="shared" si="46"/>
        <v>0.5</v>
      </c>
      <c r="CY14" s="16" t="str">
        <f t="shared" si="35"/>
        <v>Over</v>
      </c>
      <c r="CZ14">
        <v>1.8</v>
      </c>
      <c r="DA14">
        <v>0.4</v>
      </c>
      <c r="DB14" s="16">
        <f t="shared" si="36"/>
        <v>3</v>
      </c>
      <c r="DC14" s="16">
        <f t="shared" si="37"/>
        <v>1</v>
      </c>
      <c r="DD14" s="16">
        <f t="shared" si="38"/>
        <v>1</v>
      </c>
      <c r="DE14" s="16">
        <f t="shared" si="39"/>
        <v>0</v>
      </c>
      <c r="DF14" s="16">
        <f t="shared" si="40"/>
        <v>5</v>
      </c>
      <c r="DG14" s="16"/>
    </row>
    <row r="15" spans="1:111" x14ac:dyDescent="0.3">
      <c r="A15" t="s">
        <v>201</v>
      </c>
      <c r="B15" t="s">
        <v>53</v>
      </c>
      <c r="C15" t="s">
        <v>197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187</v>
      </c>
      <c r="I15">
        <v>0.5</v>
      </c>
      <c r="J15">
        <v>0.5</v>
      </c>
      <c r="K15" s="16">
        <f t="shared" si="0"/>
        <v>0.5</v>
      </c>
      <c r="L15" s="16">
        <f t="shared" si="41"/>
        <v>-0.28902433999999999</v>
      </c>
      <c r="M15" s="16" t="str">
        <f t="shared" si="1"/>
        <v>Under</v>
      </c>
      <c r="N15">
        <v>0.6</v>
      </c>
      <c r="O15">
        <v>0.6</v>
      </c>
      <c r="P15" s="16">
        <f t="shared" si="2"/>
        <v>2</v>
      </c>
      <c r="Q15" s="16">
        <f t="shared" si="3"/>
        <v>4</v>
      </c>
      <c r="R15" s="16">
        <f t="shared" si="4"/>
        <v>0</v>
      </c>
      <c r="S15" s="16">
        <f t="shared" si="5"/>
        <v>0</v>
      </c>
      <c r="T15" s="16">
        <f t="shared" si="6"/>
        <v>6</v>
      </c>
      <c r="U15" s="16"/>
      <c r="V15" s="17">
        <v>1.0141347995773879</v>
      </c>
      <c r="W15" s="17">
        <v>1.0462585557101001</v>
      </c>
      <c r="X15" s="17">
        <v>0.99867113374799998</v>
      </c>
      <c r="Y15" s="17">
        <v>0.5</v>
      </c>
      <c r="Z15" s="17">
        <v>-250</v>
      </c>
      <c r="AA15" s="17">
        <v>220</v>
      </c>
      <c r="AB15" s="17">
        <v>0.3</v>
      </c>
      <c r="AC15" s="18">
        <f t="shared" si="7"/>
        <v>0.5</v>
      </c>
      <c r="AD15" s="18">
        <f t="shared" si="42"/>
        <v>0.60000000000000009</v>
      </c>
      <c r="AE15" s="18" t="str">
        <f t="shared" si="8"/>
        <v>Over</v>
      </c>
      <c r="AF15" s="17">
        <v>1.1000000000000001</v>
      </c>
      <c r="AG15" s="17">
        <v>0.7</v>
      </c>
      <c r="AH15" s="18">
        <f t="shared" si="9"/>
        <v>3</v>
      </c>
      <c r="AI15" s="18">
        <f t="shared" si="10"/>
        <v>4</v>
      </c>
      <c r="AJ15" s="18">
        <f t="shared" si="11"/>
        <v>1</v>
      </c>
      <c r="AK15" s="18">
        <f t="shared" si="12"/>
        <v>1</v>
      </c>
      <c r="AL15" s="18">
        <f t="shared" si="13"/>
        <v>9</v>
      </c>
      <c r="AM15" s="16"/>
      <c r="AN15">
        <v>5.644478658353267E-2</v>
      </c>
      <c r="AO15">
        <v>0.14625855571011201</v>
      </c>
      <c r="AP15">
        <v>-1.5327198859687099E-3</v>
      </c>
      <c r="AQ15" t="s">
        <v>187</v>
      </c>
      <c r="AR15">
        <v>0.5</v>
      </c>
      <c r="AS15">
        <v>285</v>
      </c>
      <c r="AT15" t="s">
        <v>187</v>
      </c>
      <c r="AU15" s="16">
        <f t="shared" si="14"/>
        <v>0.5</v>
      </c>
      <c r="AV15" s="16">
        <f t="shared" si="43"/>
        <v>-0.5015327198859687</v>
      </c>
      <c r="AW15" s="16" t="str">
        <f t="shared" si="15"/>
        <v>Under</v>
      </c>
      <c r="AX15">
        <v>0.2</v>
      </c>
      <c r="AY15">
        <v>0.2</v>
      </c>
      <c r="AZ15" s="16">
        <f t="shared" si="16"/>
        <v>3</v>
      </c>
      <c r="BA15" s="16">
        <f t="shared" si="17"/>
        <v>1</v>
      </c>
      <c r="BB15" s="16">
        <f t="shared" si="18"/>
        <v>0</v>
      </c>
      <c r="BC15" s="16">
        <f t="shared" si="19"/>
        <v>0</v>
      </c>
      <c r="BD15" s="16">
        <f t="shared" si="20"/>
        <v>4</v>
      </c>
      <c r="BE15" s="16"/>
      <c r="BF15">
        <v>0.64191402604467984</v>
      </c>
      <c r="BG15">
        <v>1.2807516761247499</v>
      </c>
      <c r="BH15">
        <v>0.22020120000000001</v>
      </c>
      <c r="BI15" t="s">
        <v>187</v>
      </c>
      <c r="BJ15">
        <v>0.5</v>
      </c>
      <c r="BK15">
        <v>115</v>
      </c>
      <c r="BL15" t="s">
        <v>187</v>
      </c>
      <c r="BM15" s="16">
        <f t="shared" si="21"/>
        <v>0.5</v>
      </c>
      <c r="BN15" s="16">
        <f t="shared" si="44"/>
        <v>0.78075167612474994</v>
      </c>
      <c r="BO15" s="16" t="str">
        <f t="shared" si="22"/>
        <v>Over</v>
      </c>
      <c r="BP15">
        <v>0.7</v>
      </c>
      <c r="BQ15">
        <v>0.4</v>
      </c>
      <c r="BR15" s="16">
        <f t="shared" si="23"/>
        <v>2</v>
      </c>
      <c r="BS15" s="16">
        <f t="shared" si="24"/>
        <v>5</v>
      </c>
      <c r="BT15" s="16">
        <f t="shared" si="25"/>
        <v>1</v>
      </c>
      <c r="BU15" s="16">
        <f t="shared" si="26"/>
        <v>0</v>
      </c>
      <c r="BV15" s="16">
        <f t="shared" si="27"/>
        <v>8</v>
      </c>
      <c r="BW15" s="16"/>
      <c r="BX15">
        <v>0.15114847715234739</v>
      </c>
      <c r="BY15">
        <v>0.78620843561704901</v>
      </c>
      <c r="BZ15">
        <v>-1.68654353476544E-3</v>
      </c>
      <c r="CA15" t="s">
        <v>187</v>
      </c>
      <c r="CB15">
        <v>0.5</v>
      </c>
      <c r="CC15" t="s">
        <v>187</v>
      </c>
      <c r="CD15" t="s">
        <v>187</v>
      </c>
      <c r="CE15" s="16">
        <f t="shared" si="28"/>
        <v>0.5</v>
      </c>
      <c r="CF15" s="16">
        <f t="shared" si="45"/>
        <v>-0.50168654353476549</v>
      </c>
      <c r="CG15" s="16" t="str">
        <f t="shared" si="29"/>
        <v>Under</v>
      </c>
      <c r="CH15">
        <v>0</v>
      </c>
      <c r="CI15">
        <v>0</v>
      </c>
      <c r="CJ15" s="16">
        <f t="shared" si="47"/>
        <v>2</v>
      </c>
      <c r="CK15" s="16">
        <f t="shared" si="30"/>
        <v>1</v>
      </c>
      <c r="CL15" s="16">
        <f t="shared" si="31"/>
        <v>1</v>
      </c>
      <c r="CM15" s="16">
        <f t="shared" si="32"/>
        <v>1</v>
      </c>
      <c r="CN15" s="16">
        <f t="shared" si="33"/>
        <v>5</v>
      </c>
      <c r="CO15" s="16"/>
      <c r="CP15">
        <v>1.9384323973782269</v>
      </c>
      <c r="CQ15">
        <v>2</v>
      </c>
      <c r="CR15">
        <v>1.82827280639358</v>
      </c>
      <c r="CS15">
        <v>1.5</v>
      </c>
      <c r="CT15" t="s">
        <v>187</v>
      </c>
      <c r="CU15">
        <v>1.5</v>
      </c>
      <c r="CV15">
        <v>1.5</v>
      </c>
      <c r="CW15" s="16">
        <f t="shared" si="34"/>
        <v>1.5</v>
      </c>
      <c r="CX15" s="16">
        <f t="shared" si="46"/>
        <v>0.70000000000000018</v>
      </c>
      <c r="CY15" s="16" t="str">
        <f t="shared" si="35"/>
        <v>Over</v>
      </c>
      <c r="CZ15">
        <v>2.2000000000000002</v>
      </c>
      <c r="DA15">
        <v>0.4</v>
      </c>
      <c r="DB15" s="16">
        <f t="shared" si="36"/>
        <v>3</v>
      </c>
      <c r="DC15" s="16">
        <f t="shared" si="37"/>
        <v>2</v>
      </c>
      <c r="DD15" s="16">
        <f t="shared" si="38"/>
        <v>1</v>
      </c>
      <c r="DE15" s="16">
        <f t="shared" si="39"/>
        <v>0</v>
      </c>
      <c r="DF15" s="16">
        <f t="shared" si="40"/>
        <v>6</v>
      </c>
      <c r="DG15" s="16"/>
    </row>
    <row r="16" spans="1:111" x14ac:dyDescent="0.3">
      <c r="A16" t="s">
        <v>202</v>
      </c>
      <c r="B16" t="s">
        <v>53</v>
      </c>
      <c r="C16" t="s">
        <v>197</v>
      </c>
      <c r="D16">
        <v>0.28040678771705041</v>
      </c>
      <c r="E16">
        <v>0.4</v>
      </c>
      <c r="F16">
        <v>0.18117393837267301</v>
      </c>
      <c r="G16">
        <v>0.5</v>
      </c>
      <c r="H16" t="s">
        <v>187</v>
      </c>
      <c r="I16">
        <v>0.5</v>
      </c>
      <c r="J16">
        <v>0.5</v>
      </c>
      <c r="K16" s="16">
        <f t="shared" si="0"/>
        <v>0.5</v>
      </c>
      <c r="L16" s="16">
        <f t="shared" si="41"/>
        <v>0.5</v>
      </c>
      <c r="M16" s="16" t="str">
        <f t="shared" si="1"/>
        <v>Over</v>
      </c>
      <c r="N16">
        <v>1</v>
      </c>
      <c r="O16">
        <v>1</v>
      </c>
      <c r="P16" s="16">
        <f t="shared" si="2"/>
        <v>0</v>
      </c>
      <c r="Q16" s="16">
        <f t="shared" si="3"/>
        <v>4</v>
      </c>
      <c r="R16" s="16">
        <f t="shared" si="4"/>
        <v>1</v>
      </c>
      <c r="S16" s="16">
        <f t="shared" si="5"/>
        <v>1</v>
      </c>
      <c r="T16" s="16">
        <f t="shared" si="6"/>
        <v>6</v>
      </c>
      <c r="V16" s="17">
        <v>1.003096012315593</v>
      </c>
      <c r="W16" s="17">
        <v>1.0155950513482299</v>
      </c>
      <c r="X16" s="17">
        <v>0.99558822491181598</v>
      </c>
      <c r="Y16" s="17">
        <v>0.5</v>
      </c>
      <c r="Z16" s="17">
        <v>-260</v>
      </c>
      <c r="AA16" s="17">
        <v>200</v>
      </c>
      <c r="AB16" s="17">
        <v>0</v>
      </c>
      <c r="AC16" s="18">
        <f t="shared" si="7"/>
        <v>0.5</v>
      </c>
      <c r="AD16" s="18">
        <f t="shared" si="42"/>
        <v>0.51559505134822992</v>
      </c>
      <c r="AE16" s="18" t="str">
        <f t="shared" si="8"/>
        <v>Over</v>
      </c>
      <c r="AF16" s="17">
        <v>1</v>
      </c>
      <c r="AG16" s="17">
        <v>1</v>
      </c>
      <c r="AH16" s="18">
        <f t="shared" si="9"/>
        <v>3</v>
      </c>
      <c r="AI16" s="18">
        <f t="shared" si="10"/>
        <v>4</v>
      </c>
      <c r="AJ16" s="18">
        <f t="shared" si="11"/>
        <v>1</v>
      </c>
      <c r="AK16" s="18">
        <f t="shared" si="12"/>
        <v>1</v>
      </c>
      <c r="AL16" s="18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187</v>
      </c>
      <c r="AR16">
        <v>0.5</v>
      </c>
      <c r="AS16">
        <v>800</v>
      </c>
      <c r="AT16" t="s">
        <v>187</v>
      </c>
      <c r="AU16" s="16">
        <f t="shared" si="14"/>
        <v>0.5</v>
      </c>
      <c r="AV16" s="16">
        <f t="shared" si="43"/>
        <v>-0.50002147964600219</v>
      </c>
      <c r="AW16" s="16" t="str">
        <f t="shared" si="15"/>
        <v>Under</v>
      </c>
      <c r="AX16">
        <v>0</v>
      </c>
      <c r="AY16">
        <v>0</v>
      </c>
      <c r="AZ16" s="16">
        <f t="shared" si="16"/>
        <v>3</v>
      </c>
      <c r="BA16" s="16">
        <f t="shared" si="17"/>
        <v>1</v>
      </c>
      <c r="BB16" s="16">
        <f t="shared" si="18"/>
        <v>0</v>
      </c>
      <c r="BC16" s="16">
        <f t="shared" si="19"/>
        <v>0</v>
      </c>
      <c r="BD16" s="16">
        <f t="shared" si="20"/>
        <v>4</v>
      </c>
      <c r="BF16">
        <v>0.2296940429118435</v>
      </c>
      <c r="BG16">
        <v>0.65933044017358899</v>
      </c>
      <c r="BH16">
        <v>0.04</v>
      </c>
      <c r="BI16" t="s">
        <v>187</v>
      </c>
      <c r="BJ16">
        <v>0.5</v>
      </c>
      <c r="BK16">
        <v>200</v>
      </c>
      <c r="BL16" t="s">
        <v>187</v>
      </c>
      <c r="BM16" s="16">
        <f t="shared" si="21"/>
        <v>0.5</v>
      </c>
      <c r="BN16" s="16">
        <f t="shared" si="44"/>
        <v>-0.5</v>
      </c>
      <c r="BO16" s="16" t="str">
        <f t="shared" si="22"/>
        <v>Under</v>
      </c>
      <c r="BP16">
        <v>0</v>
      </c>
      <c r="BQ16">
        <v>0</v>
      </c>
      <c r="BR16" s="16">
        <f t="shared" si="23"/>
        <v>2</v>
      </c>
      <c r="BS16" s="16">
        <f t="shared" si="24"/>
        <v>1</v>
      </c>
      <c r="BT16" s="16">
        <f t="shared" si="25"/>
        <v>1</v>
      </c>
      <c r="BU16" s="16">
        <f t="shared" si="26"/>
        <v>1</v>
      </c>
      <c r="BV16" s="16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187</v>
      </c>
      <c r="CB16">
        <v>0.5</v>
      </c>
      <c r="CC16">
        <v>450</v>
      </c>
      <c r="CD16" t="s">
        <v>187</v>
      </c>
      <c r="CE16" s="16">
        <f t="shared" si="28"/>
        <v>0.5</v>
      </c>
      <c r="CF16" s="16">
        <f t="shared" si="45"/>
        <v>-0.50586692799999999</v>
      </c>
      <c r="CG16" s="16" t="str">
        <f t="shared" si="29"/>
        <v>Under</v>
      </c>
      <c r="CH16">
        <v>0</v>
      </c>
      <c r="CI16">
        <v>0</v>
      </c>
      <c r="CJ16" s="16">
        <f t="shared" si="47"/>
        <v>2</v>
      </c>
      <c r="CK16" s="16">
        <f t="shared" si="30"/>
        <v>1</v>
      </c>
      <c r="CL16" s="16">
        <f t="shared" si="31"/>
        <v>1</v>
      </c>
      <c r="CM16" s="16">
        <f t="shared" si="32"/>
        <v>1</v>
      </c>
      <c r="CN16" s="16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187</v>
      </c>
      <c r="CU16">
        <v>1.5</v>
      </c>
      <c r="CV16">
        <v>1.5</v>
      </c>
      <c r="CW16" s="16">
        <f t="shared" si="34"/>
        <v>1.5</v>
      </c>
      <c r="CX16" s="16">
        <f t="shared" si="46"/>
        <v>-0.51226392640301799</v>
      </c>
      <c r="CY16" s="16" t="str">
        <f t="shared" si="35"/>
        <v>Under</v>
      </c>
      <c r="CZ16">
        <v>1</v>
      </c>
      <c r="DA16">
        <v>0</v>
      </c>
      <c r="DB16" s="16">
        <f t="shared" si="36"/>
        <v>3</v>
      </c>
      <c r="DC16" s="16">
        <f t="shared" si="37"/>
        <v>1</v>
      </c>
      <c r="DD16" s="16">
        <f t="shared" si="38"/>
        <v>1</v>
      </c>
      <c r="DE16" s="16">
        <f t="shared" si="39"/>
        <v>1</v>
      </c>
      <c r="DF16" s="16">
        <f t="shared" si="40"/>
        <v>6</v>
      </c>
    </row>
    <row r="17" spans="1:111" x14ac:dyDescent="0.3">
      <c r="A17" t="s">
        <v>203</v>
      </c>
      <c r="B17" t="s">
        <v>53</v>
      </c>
      <c r="C17" t="s">
        <v>197</v>
      </c>
      <c r="D17" s="17">
        <v>0.2916804253026915</v>
      </c>
      <c r="E17" s="17">
        <v>0.443520782396088</v>
      </c>
      <c r="F17" s="17">
        <v>0.19781341999999999</v>
      </c>
      <c r="G17" s="17">
        <v>0.5</v>
      </c>
      <c r="H17" s="17" t="s">
        <v>187</v>
      </c>
      <c r="I17" s="17">
        <v>0.5</v>
      </c>
      <c r="J17" s="17" t="s">
        <v>187</v>
      </c>
      <c r="K17" s="18">
        <f t="shared" si="0"/>
        <v>0.5</v>
      </c>
      <c r="L17" s="16">
        <f t="shared" si="41"/>
        <v>-0.30218657999999998</v>
      </c>
      <c r="M17" s="18" t="str">
        <f t="shared" si="1"/>
        <v>Under</v>
      </c>
      <c r="N17" s="17">
        <v>0.2</v>
      </c>
      <c r="O17" s="17">
        <v>0.2</v>
      </c>
      <c r="P17" s="18">
        <f t="shared" si="2"/>
        <v>3</v>
      </c>
      <c r="Q17" s="18">
        <f t="shared" si="3"/>
        <v>4</v>
      </c>
      <c r="R17" s="18">
        <f t="shared" si="4"/>
        <v>1</v>
      </c>
      <c r="S17" s="18">
        <f t="shared" si="5"/>
        <v>1</v>
      </c>
      <c r="T17" s="18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6">
        <f t="shared" si="7"/>
        <v>0.5</v>
      </c>
      <c r="AD17" s="18">
        <f t="shared" si="42"/>
        <v>0.5</v>
      </c>
      <c r="AE17" s="16" t="str">
        <f t="shared" si="8"/>
        <v>Over</v>
      </c>
      <c r="AF17">
        <v>0.6</v>
      </c>
      <c r="AG17">
        <v>0.4</v>
      </c>
      <c r="AH17" s="16">
        <f t="shared" si="9"/>
        <v>2</v>
      </c>
      <c r="AI17" s="16">
        <f t="shared" si="10"/>
        <v>3</v>
      </c>
      <c r="AJ17" s="16">
        <f t="shared" si="11"/>
        <v>1</v>
      </c>
      <c r="AK17" s="16">
        <f t="shared" si="12"/>
        <v>0</v>
      </c>
      <c r="AL17" s="16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187</v>
      </c>
      <c r="AR17">
        <v>0.5</v>
      </c>
      <c r="AS17">
        <v>630</v>
      </c>
      <c r="AT17" t="s">
        <v>187</v>
      </c>
      <c r="AU17" s="16">
        <f t="shared" si="14"/>
        <v>0.5</v>
      </c>
      <c r="AV17" s="16">
        <f t="shared" si="43"/>
        <v>-0.50002406764955243</v>
      </c>
      <c r="AW17" s="16" t="str">
        <f t="shared" si="15"/>
        <v>Under</v>
      </c>
      <c r="AX17">
        <v>0.1</v>
      </c>
      <c r="AY17">
        <v>0.1</v>
      </c>
      <c r="AZ17" s="16">
        <f t="shared" si="16"/>
        <v>3</v>
      </c>
      <c r="BA17" s="16">
        <f t="shared" si="17"/>
        <v>1</v>
      </c>
      <c r="BB17" s="16">
        <f t="shared" si="18"/>
        <v>0</v>
      </c>
      <c r="BC17" s="16">
        <f t="shared" si="19"/>
        <v>0</v>
      </c>
      <c r="BD17" s="16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187</v>
      </c>
      <c r="BJ17">
        <v>0.5</v>
      </c>
      <c r="BK17">
        <v>185</v>
      </c>
      <c r="BL17" t="s">
        <v>187</v>
      </c>
      <c r="BM17" s="16">
        <f t="shared" si="21"/>
        <v>0.5</v>
      </c>
      <c r="BN17" s="16">
        <f t="shared" si="44"/>
        <v>0.61898926071133009</v>
      </c>
      <c r="BO17" s="16" t="str">
        <f t="shared" si="22"/>
        <v>Over</v>
      </c>
      <c r="BP17">
        <v>0.4</v>
      </c>
      <c r="BQ17">
        <v>0.4</v>
      </c>
      <c r="BR17" s="16">
        <f t="shared" si="23"/>
        <v>1</v>
      </c>
      <c r="BS17" s="16">
        <f t="shared" si="24"/>
        <v>5</v>
      </c>
      <c r="BT17" s="16">
        <f t="shared" si="25"/>
        <v>0</v>
      </c>
      <c r="BU17" s="16">
        <f t="shared" si="26"/>
        <v>0</v>
      </c>
      <c r="BV17" s="16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187</v>
      </c>
      <c r="CB17">
        <v>0.5</v>
      </c>
      <c r="CC17" t="s">
        <v>187</v>
      </c>
      <c r="CD17" t="s">
        <v>187</v>
      </c>
      <c r="CE17" s="16">
        <f t="shared" si="28"/>
        <v>0.5</v>
      </c>
      <c r="CF17" s="16">
        <f t="shared" si="45"/>
        <v>-0.52774053300000001</v>
      </c>
      <c r="CG17" s="16" t="str">
        <f t="shared" si="29"/>
        <v>Under</v>
      </c>
      <c r="CH17">
        <v>0</v>
      </c>
      <c r="CI17">
        <v>0</v>
      </c>
      <c r="CJ17" s="16">
        <f t="shared" si="47"/>
        <v>2</v>
      </c>
      <c r="CK17" s="16">
        <f t="shared" si="30"/>
        <v>1</v>
      </c>
      <c r="CL17" s="16">
        <f t="shared" si="31"/>
        <v>1</v>
      </c>
      <c r="CM17" s="16">
        <f t="shared" si="32"/>
        <v>1</v>
      </c>
      <c r="CN17" s="16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187</v>
      </c>
      <c r="CU17">
        <v>1.5</v>
      </c>
      <c r="CV17" t="s">
        <v>187</v>
      </c>
      <c r="CW17" s="16">
        <f t="shared" si="34"/>
        <v>1.5</v>
      </c>
      <c r="CX17" s="16">
        <f t="shared" si="46"/>
        <v>-1.46356438</v>
      </c>
      <c r="CY17" s="16" t="str">
        <f t="shared" si="35"/>
        <v>Under</v>
      </c>
      <c r="CZ17">
        <v>0.9</v>
      </c>
      <c r="DA17">
        <v>0.2</v>
      </c>
      <c r="DB17" s="16">
        <f t="shared" si="36"/>
        <v>3</v>
      </c>
      <c r="DC17" s="16">
        <f t="shared" si="37"/>
        <v>3</v>
      </c>
      <c r="DD17" s="16">
        <f t="shared" si="38"/>
        <v>1</v>
      </c>
      <c r="DE17" s="16">
        <f t="shared" si="39"/>
        <v>1</v>
      </c>
      <c r="DF17" s="16">
        <f t="shared" si="40"/>
        <v>8</v>
      </c>
    </row>
    <row r="18" spans="1:111" x14ac:dyDescent="0.3">
      <c r="A18" t="s">
        <v>204</v>
      </c>
      <c r="B18" t="s">
        <v>53</v>
      </c>
      <c r="C18" t="s">
        <v>197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187</v>
      </c>
      <c r="I18">
        <v>0.5</v>
      </c>
      <c r="J18">
        <v>0.5</v>
      </c>
      <c r="K18" s="16">
        <f t="shared" si="0"/>
        <v>0.5</v>
      </c>
      <c r="L18" s="16">
        <f t="shared" si="41"/>
        <v>0.22132657761400198</v>
      </c>
      <c r="M18" s="16" t="str">
        <f t="shared" si="1"/>
        <v>Over</v>
      </c>
      <c r="N18">
        <v>0.5</v>
      </c>
      <c r="O18">
        <v>0.3</v>
      </c>
      <c r="P18" s="16">
        <f t="shared" si="2"/>
        <v>1</v>
      </c>
      <c r="Q18" s="16">
        <f t="shared" si="3"/>
        <v>3</v>
      </c>
      <c r="R18" s="16">
        <f t="shared" si="4"/>
        <v>0</v>
      </c>
      <c r="S18" s="16">
        <f t="shared" si="5"/>
        <v>0</v>
      </c>
      <c r="T18" s="16">
        <f t="shared" si="6"/>
        <v>4</v>
      </c>
      <c r="V18" s="17">
        <v>1.032728155556397</v>
      </c>
      <c r="W18" s="17">
        <v>1.0938229795926599</v>
      </c>
      <c r="X18" s="17">
        <v>0.99807404320313997</v>
      </c>
      <c r="Y18" s="17">
        <v>0.5</v>
      </c>
      <c r="Z18" s="17">
        <v>-350</v>
      </c>
      <c r="AA18" s="17">
        <v>150</v>
      </c>
      <c r="AB18" s="17">
        <v>0.4</v>
      </c>
      <c r="AC18" s="18">
        <f t="shared" si="7"/>
        <v>0.5</v>
      </c>
      <c r="AD18" s="18">
        <f t="shared" si="42"/>
        <v>0.60000000000000009</v>
      </c>
      <c r="AE18" s="18" t="str">
        <f t="shared" si="8"/>
        <v>Over</v>
      </c>
      <c r="AF18" s="17">
        <v>1.1000000000000001</v>
      </c>
      <c r="AG18" s="17">
        <v>0.7</v>
      </c>
      <c r="AH18" s="18">
        <f t="shared" si="9"/>
        <v>3</v>
      </c>
      <c r="AI18" s="18">
        <f t="shared" si="10"/>
        <v>4</v>
      </c>
      <c r="AJ18" s="18">
        <f t="shared" si="11"/>
        <v>1</v>
      </c>
      <c r="AK18" s="18">
        <f t="shared" si="12"/>
        <v>1</v>
      </c>
      <c r="AL18" s="18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187</v>
      </c>
      <c r="AR18">
        <v>0.5</v>
      </c>
      <c r="AS18">
        <v>400</v>
      </c>
      <c r="AT18" t="s">
        <v>187</v>
      </c>
      <c r="AU18" s="16">
        <f t="shared" si="14"/>
        <v>0.5</v>
      </c>
      <c r="AV18" s="16">
        <f t="shared" si="43"/>
        <v>-0.50005681693696091</v>
      </c>
      <c r="AW18" s="16" t="str">
        <f t="shared" si="15"/>
        <v>Under</v>
      </c>
      <c r="AX18">
        <v>0.1</v>
      </c>
      <c r="AY18">
        <v>0.1</v>
      </c>
      <c r="AZ18" s="16">
        <f t="shared" si="16"/>
        <v>3</v>
      </c>
      <c r="BA18" s="16">
        <f t="shared" si="17"/>
        <v>1</v>
      </c>
      <c r="BB18" s="16">
        <f t="shared" si="18"/>
        <v>0</v>
      </c>
      <c r="BC18" s="16">
        <f t="shared" si="19"/>
        <v>0</v>
      </c>
      <c r="BD18" s="16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187</v>
      </c>
      <c r="BJ18">
        <v>0.5</v>
      </c>
      <c r="BK18">
        <v>145</v>
      </c>
      <c r="BL18" t="s">
        <v>187</v>
      </c>
      <c r="BM18" s="16">
        <f t="shared" si="21"/>
        <v>0.5</v>
      </c>
      <c r="BN18" s="16">
        <f t="shared" si="44"/>
        <v>-0.403796196</v>
      </c>
      <c r="BO18" s="16" t="str">
        <f t="shared" si="22"/>
        <v>Under</v>
      </c>
      <c r="BP18">
        <v>0.6</v>
      </c>
      <c r="BQ18">
        <v>0.3</v>
      </c>
      <c r="BR18" s="16">
        <f t="shared" si="23"/>
        <v>2</v>
      </c>
      <c r="BS18" s="16">
        <f t="shared" si="24"/>
        <v>1</v>
      </c>
      <c r="BT18" s="16">
        <f t="shared" si="25"/>
        <v>0</v>
      </c>
      <c r="BU18" s="16">
        <f t="shared" si="26"/>
        <v>1</v>
      </c>
      <c r="BV18" s="16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187</v>
      </c>
      <c r="CB18">
        <v>0.5</v>
      </c>
      <c r="CC18">
        <v>580</v>
      </c>
      <c r="CD18" t="s">
        <v>187</v>
      </c>
      <c r="CE18" s="16">
        <f t="shared" si="28"/>
        <v>0.5</v>
      </c>
      <c r="CF18" s="16">
        <f t="shared" si="45"/>
        <v>-0.4861130575</v>
      </c>
      <c r="CG18" s="16" t="str">
        <f t="shared" si="29"/>
        <v>Under</v>
      </c>
      <c r="CH18">
        <v>0.1</v>
      </c>
      <c r="CI18">
        <v>0.1</v>
      </c>
      <c r="CJ18" s="16">
        <f t="shared" si="47"/>
        <v>2</v>
      </c>
      <c r="CK18" s="16">
        <f t="shared" si="30"/>
        <v>1</v>
      </c>
      <c r="CL18" s="16">
        <f t="shared" si="31"/>
        <v>1</v>
      </c>
      <c r="CM18" s="16">
        <f t="shared" si="32"/>
        <v>1</v>
      </c>
      <c r="CN18" s="16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187</v>
      </c>
      <c r="CU18">
        <v>1.5</v>
      </c>
      <c r="CV18">
        <v>1.5</v>
      </c>
      <c r="CW18" s="16">
        <f t="shared" si="34"/>
        <v>1.5</v>
      </c>
      <c r="CX18" s="16">
        <f t="shared" si="46"/>
        <v>0.5</v>
      </c>
      <c r="CY18" s="16" t="str">
        <f t="shared" si="35"/>
        <v>Over</v>
      </c>
      <c r="CZ18">
        <v>1.8</v>
      </c>
      <c r="DA18">
        <v>0.4</v>
      </c>
      <c r="DB18" s="16">
        <f t="shared" si="36"/>
        <v>3</v>
      </c>
      <c r="DC18" s="16">
        <f t="shared" si="37"/>
        <v>1</v>
      </c>
      <c r="DD18" s="16">
        <f t="shared" si="38"/>
        <v>1</v>
      </c>
      <c r="DE18" s="16">
        <f t="shared" si="39"/>
        <v>0</v>
      </c>
      <c r="DF18" s="16">
        <f t="shared" si="40"/>
        <v>5</v>
      </c>
    </row>
    <row r="19" spans="1:111" x14ac:dyDescent="0.3">
      <c r="A19" t="s">
        <v>205</v>
      </c>
      <c r="B19" t="s">
        <v>53</v>
      </c>
      <c r="C19" t="s">
        <v>197</v>
      </c>
      <c r="D19" s="17">
        <v>0.30517889668417791</v>
      </c>
      <c r="E19" s="17">
        <v>0.41985223257308002</v>
      </c>
      <c r="F19" s="17">
        <v>0.14609179999999999</v>
      </c>
      <c r="G19" s="17">
        <v>0.5</v>
      </c>
      <c r="H19" s="17" t="s">
        <v>187</v>
      </c>
      <c r="I19" s="17">
        <v>0.5</v>
      </c>
      <c r="J19" s="17">
        <v>0.5</v>
      </c>
      <c r="K19" s="18">
        <f t="shared" si="0"/>
        <v>0.5</v>
      </c>
      <c r="L19" s="16">
        <f t="shared" si="41"/>
        <v>-0.35390820000000001</v>
      </c>
      <c r="M19" s="18" t="str">
        <f t="shared" si="1"/>
        <v>Under</v>
      </c>
      <c r="N19" s="17">
        <v>0.3</v>
      </c>
      <c r="O19" s="17">
        <v>0.3</v>
      </c>
      <c r="P19" s="18">
        <f t="shared" si="2"/>
        <v>3</v>
      </c>
      <c r="Q19" s="18">
        <f t="shared" si="3"/>
        <v>4</v>
      </c>
      <c r="R19" s="18">
        <f t="shared" si="4"/>
        <v>1</v>
      </c>
      <c r="S19" s="18">
        <f t="shared" si="5"/>
        <v>1</v>
      </c>
      <c r="T19" s="18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6">
        <f t="shared" si="7"/>
        <v>0.5</v>
      </c>
      <c r="AD19" s="18">
        <f t="shared" si="42"/>
        <v>0.5</v>
      </c>
      <c r="AE19" s="16" t="str">
        <f t="shared" si="8"/>
        <v>Over</v>
      </c>
      <c r="AF19">
        <v>0.7</v>
      </c>
      <c r="AG19">
        <v>0.3</v>
      </c>
      <c r="AH19" s="16">
        <f t="shared" si="9"/>
        <v>3</v>
      </c>
      <c r="AI19" s="16">
        <f t="shared" si="10"/>
        <v>3</v>
      </c>
      <c r="AJ19" s="16">
        <f t="shared" si="11"/>
        <v>1</v>
      </c>
      <c r="AK19" s="16">
        <f t="shared" si="12"/>
        <v>0</v>
      </c>
      <c r="AL19" s="16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187</v>
      </c>
      <c r="AR19">
        <v>0.5</v>
      </c>
      <c r="AS19">
        <v>360</v>
      </c>
      <c r="AT19" t="s">
        <v>187</v>
      </c>
      <c r="AU19" s="16">
        <f t="shared" si="14"/>
        <v>0.5</v>
      </c>
      <c r="AV19" s="16">
        <f t="shared" si="43"/>
        <v>-0.50005940494051127</v>
      </c>
      <c r="AW19" s="16" t="str">
        <f t="shared" si="15"/>
        <v>Under</v>
      </c>
      <c r="AX19">
        <v>0</v>
      </c>
      <c r="AY19">
        <v>0</v>
      </c>
      <c r="AZ19" s="16">
        <f t="shared" si="16"/>
        <v>3</v>
      </c>
      <c r="BA19" s="16">
        <f t="shared" si="17"/>
        <v>1</v>
      </c>
      <c r="BB19" s="16">
        <f t="shared" si="18"/>
        <v>0</v>
      </c>
      <c r="BC19" s="16">
        <f t="shared" si="19"/>
        <v>0</v>
      </c>
      <c r="BD19" s="16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187</v>
      </c>
      <c r="BJ19">
        <v>0.5</v>
      </c>
      <c r="BK19">
        <v>130</v>
      </c>
      <c r="BL19" t="s">
        <v>187</v>
      </c>
      <c r="BM19" s="16">
        <f t="shared" si="21"/>
        <v>0.5</v>
      </c>
      <c r="BN19" s="16">
        <f t="shared" si="44"/>
        <v>0.66280928337676004</v>
      </c>
      <c r="BO19" s="16" t="str">
        <f t="shared" si="22"/>
        <v>Over</v>
      </c>
      <c r="BP19">
        <v>0.5</v>
      </c>
      <c r="BQ19">
        <v>0.3</v>
      </c>
      <c r="BR19" s="16">
        <f t="shared" si="23"/>
        <v>2</v>
      </c>
      <c r="BS19" s="16">
        <f t="shared" si="24"/>
        <v>5</v>
      </c>
      <c r="BT19" s="16">
        <f t="shared" si="25"/>
        <v>0</v>
      </c>
      <c r="BU19" s="16">
        <f t="shared" si="26"/>
        <v>0</v>
      </c>
      <c r="BV19" s="16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187</v>
      </c>
      <c r="CB19">
        <v>0.5</v>
      </c>
      <c r="CC19" t="s">
        <v>187</v>
      </c>
      <c r="CD19" t="s">
        <v>187</v>
      </c>
      <c r="CE19" s="16">
        <f t="shared" si="28"/>
        <v>0.5</v>
      </c>
      <c r="CF19" s="16">
        <f t="shared" si="45"/>
        <v>-0.50917331410941435</v>
      </c>
      <c r="CG19" s="16" t="str">
        <f t="shared" si="29"/>
        <v>Under</v>
      </c>
      <c r="CH19">
        <v>0</v>
      </c>
      <c r="CI19">
        <v>0</v>
      </c>
      <c r="CJ19" s="16">
        <f t="shared" si="47"/>
        <v>2</v>
      </c>
      <c r="CK19" s="16">
        <f t="shared" si="30"/>
        <v>1</v>
      </c>
      <c r="CL19" s="16">
        <f t="shared" si="31"/>
        <v>1</v>
      </c>
      <c r="CM19" s="16">
        <f t="shared" si="32"/>
        <v>1</v>
      </c>
      <c r="CN19" s="16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187</v>
      </c>
      <c r="CU19">
        <v>1.5</v>
      </c>
      <c r="CV19">
        <v>1.5</v>
      </c>
      <c r="CW19" s="16">
        <f t="shared" si="34"/>
        <v>1.5</v>
      </c>
      <c r="CX19" s="16">
        <f t="shared" si="46"/>
        <v>-0.5</v>
      </c>
      <c r="CY19" s="16" t="str">
        <f t="shared" si="35"/>
        <v>Under</v>
      </c>
      <c r="CZ19">
        <v>1</v>
      </c>
      <c r="DA19">
        <v>0.3</v>
      </c>
      <c r="DB19" s="16">
        <f t="shared" si="36"/>
        <v>1</v>
      </c>
      <c r="DC19" s="16">
        <f t="shared" si="37"/>
        <v>1</v>
      </c>
      <c r="DD19" s="16">
        <f t="shared" si="38"/>
        <v>1</v>
      </c>
      <c r="DE19" s="16">
        <f t="shared" si="39"/>
        <v>1</v>
      </c>
      <c r="DF19" s="16">
        <f t="shared" si="40"/>
        <v>4</v>
      </c>
    </row>
    <row r="20" spans="1:111" x14ac:dyDescent="0.3">
      <c r="A20" t="s">
        <v>206</v>
      </c>
      <c r="B20" t="s">
        <v>41</v>
      </c>
      <c r="C20" t="s">
        <v>207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6">
        <f t="shared" si="0"/>
        <v>0.5</v>
      </c>
      <c r="L20" s="16">
        <f t="shared" si="41"/>
        <v>-0.30276450437011099</v>
      </c>
      <c r="M20" s="16" t="str">
        <f t="shared" si="1"/>
        <v>Under</v>
      </c>
      <c r="N20">
        <v>0.6</v>
      </c>
      <c r="O20">
        <v>0.5</v>
      </c>
      <c r="P20" s="16">
        <f t="shared" si="2"/>
        <v>1</v>
      </c>
      <c r="Q20" s="16">
        <f t="shared" si="3"/>
        <v>4</v>
      </c>
      <c r="R20" s="16">
        <f t="shared" si="4"/>
        <v>0</v>
      </c>
      <c r="S20" s="16">
        <f t="shared" si="5"/>
        <v>1</v>
      </c>
      <c r="T20" s="16">
        <f t="shared" si="6"/>
        <v>6</v>
      </c>
      <c r="U20" s="16"/>
      <c r="V20" s="17">
        <v>1.1185040484607309</v>
      </c>
      <c r="W20" s="17">
        <v>1.3330474454227299</v>
      </c>
      <c r="X20" s="17">
        <v>0.99996795192668897</v>
      </c>
      <c r="Y20" s="17">
        <v>0.5</v>
      </c>
      <c r="Z20" s="17" t="s">
        <v>187</v>
      </c>
      <c r="AA20" s="17" t="s">
        <v>187</v>
      </c>
      <c r="AB20" s="17">
        <v>0.3</v>
      </c>
      <c r="AC20" s="18">
        <f t="shared" si="7"/>
        <v>0.5</v>
      </c>
      <c r="AD20" s="18">
        <f t="shared" si="42"/>
        <v>0.8330474454227299</v>
      </c>
      <c r="AE20" s="18" t="str">
        <f t="shared" si="8"/>
        <v>Over</v>
      </c>
      <c r="AF20" s="17">
        <v>1.3</v>
      </c>
      <c r="AG20" s="17">
        <v>0.9</v>
      </c>
      <c r="AH20" s="18">
        <f t="shared" si="9"/>
        <v>3</v>
      </c>
      <c r="AI20" s="18">
        <f t="shared" si="10"/>
        <v>5</v>
      </c>
      <c r="AJ20" s="18">
        <f t="shared" si="11"/>
        <v>1</v>
      </c>
      <c r="AK20" s="18">
        <f t="shared" si="12"/>
        <v>1</v>
      </c>
      <c r="AL20" s="18">
        <f t="shared" si="13"/>
        <v>10</v>
      </c>
      <c r="AM20" s="16"/>
      <c r="AN20">
        <v>6.1838081265682202E-2</v>
      </c>
      <c r="AO20">
        <v>0.21294346678421999</v>
      </c>
      <c r="AP20">
        <v>-1.1636565239200301E-5</v>
      </c>
      <c r="AQ20" t="s">
        <v>187</v>
      </c>
      <c r="AR20">
        <v>0.5</v>
      </c>
      <c r="AS20" t="s">
        <v>187</v>
      </c>
      <c r="AT20" t="s">
        <v>187</v>
      </c>
      <c r="AU20" s="16">
        <f t="shared" si="14"/>
        <v>0.5</v>
      </c>
      <c r="AV20" s="16">
        <f t="shared" si="43"/>
        <v>-0.50001163656523917</v>
      </c>
      <c r="AW20" s="16" t="str">
        <f t="shared" si="15"/>
        <v>Under</v>
      </c>
      <c r="AX20">
        <v>0.1</v>
      </c>
      <c r="AY20">
        <v>0.1</v>
      </c>
      <c r="AZ20" s="16">
        <f t="shared" si="16"/>
        <v>3</v>
      </c>
      <c r="BA20" s="16">
        <f t="shared" si="17"/>
        <v>1</v>
      </c>
      <c r="BB20" s="16">
        <f t="shared" si="18"/>
        <v>0</v>
      </c>
      <c r="BC20" s="16">
        <f t="shared" si="19"/>
        <v>0</v>
      </c>
      <c r="BD20" s="16">
        <f t="shared" si="20"/>
        <v>4</v>
      </c>
      <c r="BE20" s="16"/>
      <c r="BF20">
        <v>0.65097311805951052</v>
      </c>
      <c r="BG20">
        <v>1.1676379978417699</v>
      </c>
      <c r="BH20">
        <v>0.33557369999999997</v>
      </c>
      <c r="BI20" t="s">
        <v>187</v>
      </c>
      <c r="BJ20">
        <v>0.5</v>
      </c>
      <c r="BK20" t="s">
        <v>187</v>
      </c>
      <c r="BL20" t="s">
        <v>187</v>
      </c>
      <c r="BM20" s="16">
        <f t="shared" si="21"/>
        <v>0.5</v>
      </c>
      <c r="BN20" s="16">
        <f t="shared" si="44"/>
        <v>0.66763799784176991</v>
      </c>
      <c r="BO20" s="16" t="str">
        <f t="shared" si="22"/>
        <v>Over</v>
      </c>
      <c r="BP20">
        <v>0.7</v>
      </c>
      <c r="BQ20">
        <v>0.4</v>
      </c>
      <c r="BR20" s="16">
        <f t="shared" si="23"/>
        <v>2</v>
      </c>
      <c r="BS20" s="16">
        <f t="shared" si="24"/>
        <v>5</v>
      </c>
      <c r="BT20" s="16">
        <f t="shared" si="25"/>
        <v>1</v>
      </c>
      <c r="BU20" s="16">
        <f t="shared" si="26"/>
        <v>0</v>
      </c>
      <c r="BV20" s="16">
        <f t="shared" si="27"/>
        <v>8</v>
      </c>
      <c r="BW20" s="16"/>
      <c r="BX20">
        <v>0.20070234384240429</v>
      </c>
      <c r="BY20">
        <v>0.79899581589958102</v>
      </c>
      <c r="BZ20">
        <v>0.03</v>
      </c>
      <c r="CA20" t="s">
        <v>187</v>
      </c>
      <c r="CB20">
        <v>0.5</v>
      </c>
      <c r="CC20" t="s">
        <v>187</v>
      </c>
      <c r="CD20" t="s">
        <v>187</v>
      </c>
      <c r="CE20" s="16">
        <f t="shared" si="28"/>
        <v>0.5</v>
      </c>
      <c r="CF20" s="16">
        <f t="shared" si="45"/>
        <v>-0.5</v>
      </c>
      <c r="CG20" s="16" t="str">
        <f t="shared" si="29"/>
        <v>Under</v>
      </c>
      <c r="CH20">
        <v>0</v>
      </c>
      <c r="CI20">
        <v>0</v>
      </c>
      <c r="CJ20" s="16">
        <f t="shared" si="47"/>
        <v>2</v>
      </c>
      <c r="CK20" s="16">
        <f t="shared" si="30"/>
        <v>1</v>
      </c>
      <c r="CL20" s="16">
        <f t="shared" si="31"/>
        <v>1</v>
      </c>
      <c r="CM20" s="16">
        <f t="shared" si="32"/>
        <v>1</v>
      </c>
      <c r="CN20" s="16">
        <f t="shared" si="33"/>
        <v>5</v>
      </c>
      <c r="CO20" s="16"/>
      <c r="CP20">
        <v>1.931476356115142</v>
      </c>
      <c r="CQ20">
        <v>2</v>
      </c>
      <c r="CR20">
        <v>1.83156173344235</v>
      </c>
      <c r="CS20">
        <v>1.5</v>
      </c>
      <c r="CT20" t="s">
        <v>187</v>
      </c>
      <c r="CU20">
        <v>1.5</v>
      </c>
      <c r="CV20">
        <v>1.5</v>
      </c>
      <c r="CW20" s="16">
        <f t="shared" si="34"/>
        <v>1.5</v>
      </c>
      <c r="CX20" s="16">
        <f t="shared" si="46"/>
        <v>0.5</v>
      </c>
      <c r="CY20" s="16" t="str">
        <f t="shared" si="35"/>
        <v>Over</v>
      </c>
      <c r="CZ20">
        <v>1.7</v>
      </c>
      <c r="DA20">
        <v>0.4</v>
      </c>
      <c r="DB20" s="16">
        <f t="shared" si="36"/>
        <v>3</v>
      </c>
      <c r="DC20" s="16">
        <f t="shared" si="37"/>
        <v>1</v>
      </c>
      <c r="DD20" s="16">
        <f t="shared" si="38"/>
        <v>1</v>
      </c>
      <c r="DE20" s="16">
        <f t="shared" si="39"/>
        <v>0</v>
      </c>
      <c r="DF20" s="16">
        <f t="shared" si="40"/>
        <v>5</v>
      </c>
      <c r="DG20" s="16"/>
    </row>
    <row r="21" spans="1:111" x14ac:dyDescent="0.3">
      <c r="A21" t="s">
        <v>208</v>
      </c>
      <c r="B21" t="s">
        <v>41</v>
      </c>
      <c r="C21" t="s">
        <v>207</v>
      </c>
      <c r="D21" s="17">
        <v>0.69543166470019713</v>
      </c>
      <c r="E21" s="17">
        <v>0.82025737936041399</v>
      </c>
      <c r="F21" s="17">
        <v>0.53335183316956003</v>
      </c>
      <c r="G21" s="17">
        <v>0.5</v>
      </c>
      <c r="H21" s="17">
        <v>0.5</v>
      </c>
      <c r="I21" s="17">
        <v>0.5</v>
      </c>
      <c r="J21" s="17">
        <v>0.5</v>
      </c>
      <c r="K21" s="18">
        <f t="shared" si="0"/>
        <v>0.5</v>
      </c>
      <c r="L21" s="16">
        <f t="shared" si="41"/>
        <v>0.32025737936041399</v>
      </c>
      <c r="M21" s="18" t="str">
        <f t="shared" si="1"/>
        <v>Over</v>
      </c>
      <c r="N21" s="17">
        <v>0.8</v>
      </c>
      <c r="O21" s="17">
        <v>0.6</v>
      </c>
      <c r="P21" s="18">
        <f t="shared" si="2"/>
        <v>3</v>
      </c>
      <c r="Q21" s="18">
        <f t="shared" si="3"/>
        <v>4</v>
      </c>
      <c r="R21" s="18">
        <f t="shared" si="4"/>
        <v>1</v>
      </c>
      <c r="S21" s="18">
        <f t="shared" si="5"/>
        <v>1</v>
      </c>
      <c r="T21" s="18">
        <f t="shared" si="6"/>
        <v>9</v>
      </c>
      <c r="V21" s="17">
        <v>1.063001787876916</v>
      </c>
      <c r="W21" s="17">
        <v>1.18625507996775</v>
      </c>
      <c r="X21" s="17">
        <v>1</v>
      </c>
      <c r="Y21" s="17">
        <v>0.5</v>
      </c>
      <c r="Z21" s="17" t="s">
        <v>187</v>
      </c>
      <c r="AA21" s="17" t="s">
        <v>187</v>
      </c>
      <c r="AB21" s="17">
        <v>0.3</v>
      </c>
      <c r="AC21" s="18">
        <f t="shared" si="7"/>
        <v>0.5</v>
      </c>
      <c r="AD21" s="18">
        <f t="shared" si="42"/>
        <v>0.7</v>
      </c>
      <c r="AE21" s="18" t="str">
        <f t="shared" si="8"/>
        <v>Over</v>
      </c>
      <c r="AF21" s="17">
        <v>1.2</v>
      </c>
      <c r="AG21" s="17">
        <v>0.9</v>
      </c>
      <c r="AH21" s="18">
        <f t="shared" si="9"/>
        <v>3</v>
      </c>
      <c r="AI21" s="18">
        <f t="shared" si="10"/>
        <v>4</v>
      </c>
      <c r="AJ21" s="18">
        <f t="shared" si="11"/>
        <v>1</v>
      </c>
      <c r="AK21" s="18">
        <f t="shared" si="12"/>
        <v>1</v>
      </c>
      <c r="AL21" s="18">
        <f t="shared" si="13"/>
        <v>9</v>
      </c>
      <c r="AN21">
        <v>0.22050688746314731</v>
      </c>
      <c r="AO21">
        <v>0.49498550707319799</v>
      </c>
      <c r="AP21">
        <v>0</v>
      </c>
      <c r="AQ21" t="s">
        <v>187</v>
      </c>
      <c r="AR21">
        <v>0.5</v>
      </c>
      <c r="AS21" t="s">
        <v>187</v>
      </c>
      <c r="AT21" t="s">
        <v>187</v>
      </c>
      <c r="AU21" s="16">
        <f t="shared" si="14"/>
        <v>0.5</v>
      </c>
      <c r="AV21" s="16">
        <f t="shared" si="43"/>
        <v>-0.5</v>
      </c>
      <c r="AW21" s="16" t="str">
        <f t="shared" si="15"/>
        <v>Under</v>
      </c>
      <c r="AX21">
        <v>0.4</v>
      </c>
      <c r="AY21">
        <v>0.4</v>
      </c>
      <c r="AZ21" s="16">
        <f t="shared" si="16"/>
        <v>3</v>
      </c>
      <c r="BA21" s="16">
        <f t="shared" si="17"/>
        <v>1</v>
      </c>
      <c r="BB21" s="16">
        <f t="shared" si="18"/>
        <v>0</v>
      </c>
      <c r="BC21" s="16">
        <f t="shared" si="19"/>
        <v>0</v>
      </c>
      <c r="BD21" s="16">
        <f t="shared" si="20"/>
        <v>4</v>
      </c>
      <c r="BF21" s="17">
        <v>0.65379798299937375</v>
      </c>
      <c r="BG21" s="17">
        <v>1.0436137071650999</v>
      </c>
      <c r="BH21" s="17">
        <v>0.21732649000000001</v>
      </c>
      <c r="BI21" s="17" t="s">
        <v>187</v>
      </c>
      <c r="BJ21" s="17">
        <v>0.5</v>
      </c>
      <c r="BK21" s="17" t="s">
        <v>187</v>
      </c>
      <c r="BL21" s="17" t="s">
        <v>187</v>
      </c>
      <c r="BM21" s="18">
        <f t="shared" si="21"/>
        <v>0.5</v>
      </c>
      <c r="BN21" s="16">
        <f t="shared" si="44"/>
        <v>0.54361370716509994</v>
      </c>
      <c r="BO21" s="18" t="str">
        <f t="shared" si="22"/>
        <v>Over</v>
      </c>
      <c r="BP21" s="17">
        <v>0.8</v>
      </c>
      <c r="BQ21" s="17">
        <v>0.6</v>
      </c>
      <c r="BR21" s="18">
        <f t="shared" si="23"/>
        <v>2</v>
      </c>
      <c r="BS21" s="18">
        <f t="shared" si="24"/>
        <v>5</v>
      </c>
      <c r="BT21" s="18">
        <f t="shared" si="25"/>
        <v>1</v>
      </c>
      <c r="BU21" s="18">
        <f t="shared" si="26"/>
        <v>1</v>
      </c>
      <c r="BV21" s="18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187</v>
      </c>
      <c r="CB21">
        <v>0.5</v>
      </c>
      <c r="CC21" t="s">
        <v>187</v>
      </c>
      <c r="CD21" t="s">
        <v>187</v>
      </c>
      <c r="CE21" s="16">
        <f t="shared" si="28"/>
        <v>0.5</v>
      </c>
      <c r="CF21" s="16">
        <f t="shared" si="45"/>
        <v>-0.53625387999999996</v>
      </c>
      <c r="CG21" s="16" t="str">
        <f t="shared" si="29"/>
        <v>Under</v>
      </c>
      <c r="CH21">
        <v>0</v>
      </c>
      <c r="CI21">
        <v>0</v>
      </c>
      <c r="CJ21" s="16">
        <f t="shared" si="47"/>
        <v>2</v>
      </c>
      <c r="CK21" s="16">
        <f t="shared" si="30"/>
        <v>1</v>
      </c>
      <c r="CL21" s="16">
        <f t="shared" si="31"/>
        <v>1</v>
      </c>
      <c r="CM21" s="16">
        <f t="shared" si="32"/>
        <v>1</v>
      </c>
      <c r="CN21" s="16">
        <f t="shared" si="33"/>
        <v>5</v>
      </c>
      <c r="CP21" s="17">
        <v>2.7639035825003448</v>
      </c>
      <c r="CQ21" s="17">
        <v>3.66566866267465</v>
      </c>
      <c r="CR21" s="17">
        <v>2.0001707</v>
      </c>
      <c r="CS21" s="17">
        <v>1.5</v>
      </c>
      <c r="CT21" s="17" t="s">
        <v>187</v>
      </c>
      <c r="CU21" s="17">
        <v>1.5</v>
      </c>
      <c r="CV21" s="17">
        <v>1.5</v>
      </c>
      <c r="CW21" s="18">
        <f t="shared" si="34"/>
        <v>1.5</v>
      </c>
      <c r="CX21" s="16">
        <f t="shared" si="46"/>
        <v>2.16566866267465</v>
      </c>
      <c r="CY21" s="18" t="str">
        <f t="shared" si="35"/>
        <v>Over</v>
      </c>
      <c r="CZ21" s="17">
        <v>2.5</v>
      </c>
      <c r="DA21" s="17">
        <v>0.6</v>
      </c>
      <c r="DB21" s="18">
        <f t="shared" si="36"/>
        <v>3</v>
      </c>
      <c r="DC21" s="18">
        <f t="shared" si="37"/>
        <v>5</v>
      </c>
      <c r="DD21" s="18">
        <f t="shared" si="38"/>
        <v>1</v>
      </c>
      <c r="DE21" s="18">
        <f t="shared" si="39"/>
        <v>1</v>
      </c>
      <c r="DF21" s="18">
        <f t="shared" si="40"/>
        <v>10</v>
      </c>
    </row>
    <row r="22" spans="1:111" x14ac:dyDescent="0.3">
      <c r="A22" t="s">
        <v>209</v>
      </c>
      <c r="B22" t="s">
        <v>41</v>
      </c>
      <c r="C22" t="s">
        <v>207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6">
        <f t="shared" si="0"/>
        <v>0.5</v>
      </c>
      <c r="L22" s="16">
        <f t="shared" si="41"/>
        <v>-0.34880867999999998</v>
      </c>
      <c r="M22" s="16" t="str">
        <f t="shared" si="1"/>
        <v>Under</v>
      </c>
      <c r="N22">
        <v>0.3</v>
      </c>
      <c r="O22">
        <v>0.2</v>
      </c>
      <c r="P22" s="16">
        <f t="shared" si="2"/>
        <v>2</v>
      </c>
      <c r="Q22" s="16">
        <f t="shared" si="3"/>
        <v>4</v>
      </c>
      <c r="R22" s="16">
        <f t="shared" si="4"/>
        <v>1</v>
      </c>
      <c r="S22" s="16">
        <f t="shared" si="5"/>
        <v>1</v>
      </c>
      <c r="T22" s="16">
        <f t="shared" si="6"/>
        <v>8</v>
      </c>
      <c r="V22" s="17">
        <v>0.97253840293829152</v>
      </c>
      <c r="W22" s="17">
        <v>1.23177570093457</v>
      </c>
      <c r="X22" s="17">
        <v>0.80309111371865605</v>
      </c>
      <c r="Y22" s="17">
        <v>0.5</v>
      </c>
      <c r="Z22" s="17" t="s">
        <v>187</v>
      </c>
      <c r="AA22" s="17" t="s">
        <v>187</v>
      </c>
      <c r="AB22" s="17">
        <v>0.3</v>
      </c>
      <c r="AC22" s="18">
        <f t="shared" si="7"/>
        <v>0.5</v>
      </c>
      <c r="AD22" s="18">
        <f t="shared" si="42"/>
        <v>0.73177570093457001</v>
      </c>
      <c r="AE22" s="18" t="str">
        <f t="shared" si="8"/>
        <v>Over</v>
      </c>
      <c r="AF22" s="17">
        <v>0.9</v>
      </c>
      <c r="AG22" s="17">
        <v>0.6</v>
      </c>
      <c r="AH22" s="18">
        <f t="shared" si="9"/>
        <v>3</v>
      </c>
      <c r="AI22" s="18">
        <f t="shared" si="10"/>
        <v>4</v>
      </c>
      <c r="AJ22" s="18">
        <f t="shared" si="11"/>
        <v>1</v>
      </c>
      <c r="AK22" s="18">
        <f t="shared" si="12"/>
        <v>1</v>
      </c>
      <c r="AL22" s="18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187</v>
      </c>
      <c r="AR22">
        <v>0.5</v>
      </c>
      <c r="AS22" t="s">
        <v>187</v>
      </c>
      <c r="AT22" t="s">
        <v>187</v>
      </c>
      <c r="AU22" s="16">
        <f t="shared" si="14"/>
        <v>0.5</v>
      </c>
      <c r="AV22" s="16">
        <f t="shared" si="43"/>
        <v>-0.50077810936</v>
      </c>
      <c r="AW22" s="16" t="str">
        <f t="shared" si="15"/>
        <v>Under</v>
      </c>
      <c r="AX22">
        <v>0.2</v>
      </c>
      <c r="AY22">
        <v>0.1</v>
      </c>
      <c r="AZ22" s="16">
        <f t="shared" si="16"/>
        <v>3</v>
      </c>
      <c r="BA22" s="16">
        <f t="shared" si="17"/>
        <v>1</v>
      </c>
      <c r="BB22" s="16">
        <f t="shared" si="18"/>
        <v>0</v>
      </c>
      <c r="BC22" s="16">
        <f t="shared" si="19"/>
        <v>0</v>
      </c>
      <c r="BD22" s="16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187</v>
      </c>
      <c r="BJ22">
        <v>0.5</v>
      </c>
      <c r="BK22" t="s">
        <v>187</v>
      </c>
      <c r="BL22" t="s">
        <v>187</v>
      </c>
      <c r="BM22" s="16">
        <f t="shared" si="21"/>
        <v>0.5</v>
      </c>
      <c r="BN22" s="16">
        <f t="shared" si="44"/>
        <v>0.366187050359712</v>
      </c>
      <c r="BO22" s="16" t="str">
        <f t="shared" si="22"/>
        <v>Over</v>
      </c>
      <c r="BP22">
        <v>0.5</v>
      </c>
      <c r="BQ22">
        <v>0.3</v>
      </c>
      <c r="BR22" s="16">
        <f t="shared" si="23"/>
        <v>1</v>
      </c>
      <c r="BS22" s="16">
        <f t="shared" si="24"/>
        <v>4</v>
      </c>
      <c r="BT22" s="16">
        <f t="shared" si="25"/>
        <v>0</v>
      </c>
      <c r="BU22" s="16">
        <f t="shared" si="26"/>
        <v>0</v>
      </c>
      <c r="BV22" s="16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187</v>
      </c>
      <c r="CB22">
        <v>0.5</v>
      </c>
      <c r="CC22" t="s">
        <v>187</v>
      </c>
      <c r="CD22" t="s">
        <v>187</v>
      </c>
      <c r="CE22" s="16">
        <f t="shared" si="28"/>
        <v>0.5</v>
      </c>
      <c r="CF22" s="16">
        <f t="shared" si="45"/>
        <v>-0.5</v>
      </c>
      <c r="CG22" s="16" t="str">
        <f t="shared" si="29"/>
        <v>Under</v>
      </c>
      <c r="CH22">
        <v>0</v>
      </c>
      <c r="CI22">
        <v>0</v>
      </c>
      <c r="CJ22" s="16">
        <f t="shared" si="47"/>
        <v>2</v>
      </c>
      <c r="CK22" s="16">
        <f t="shared" si="30"/>
        <v>1</v>
      </c>
      <c r="CL22" s="16">
        <f t="shared" si="31"/>
        <v>1</v>
      </c>
      <c r="CM22" s="16">
        <f t="shared" si="32"/>
        <v>1</v>
      </c>
      <c r="CN22" s="16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187</v>
      </c>
      <c r="CU22">
        <v>1.5</v>
      </c>
      <c r="CV22">
        <v>1.5</v>
      </c>
      <c r="CW22" s="16">
        <f t="shared" si="34"/>
        <v>1.5</v>
      </c>
      <c r="CX22" s="16">
        <f t="shared" si="46"/>
        <v>0.49081229999999998</v>
      </c>
      <c r="CY22" s="16" t="str">
        <f t="shared" si="35"/>
        <v>Over</v>
      </c>
      <c r="CZ22">
        <v>1.8</v>
      </c>
      <c r="DA22">
        <v>0.4</v>
      </c>
      <c r="DB22" s="16">
        <f t="shared" si="36"/>
        <v>2</v>
      </c>
      <c r="DC22" s="16">
        <f t="shared" si="37"/>
        <v>1</v>
      </c>
      <c r="DD22" s="16">
        <f t="shared" si="38"/>
        <v>1</v>
      </c>
      <c r="DE22" s="16">
        <f t="shared" si="39"/>
        <v>0</v>
      </c>
      <c r="DF22" s="16">
        <f t="shared" si="40"/>
        <v>4</v>
      </c>
    </row>
    <row r="23" spans="1:111" x14ac:dyDescent="0.3">
      <c r="A23" t="s">
        <v>210</v>
      </c>
      <c r="B23" t="s">
        <v>41</v>
      </c>
      <c r="C23" t="s">
        <v>207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187</v>
      </c>
      <c r="K23" s="16">
        <f t="shared" si="0"/>
        <v>0.5</v>
      </c>
      <c r="L23" s="16">
        <f t="shared" si="41"/>
        <v>-0.41837948599999997</v>
      </c>
      <c r="M23" s="16" t="str">
        <f t="shared" si="1"/>
        <v>Under</v>
      </c>
      <c r="N23">
        <v>0.9</v>
      </c>
      <c r="O23">
        <v>0.7</v>
      </c>
      <c r="P23" s="16">
        <f t="shared" si="2"/>
        <v>3</v>
      </c>
      <c r="Q23" s="16">
        <f t="shared" si="3"/>
        <v>4</v>
      </c>
      <c r="R23" s="16">
        <f t="shared" si="4"/>
        <v>0</v>
      </c>
      <c r="S23" s="16">
        <f t="shared" si="5"/>
        <v>0</v>
      </c>
      <c r="T23" s="16">
        <f t="shared" si="6"/>
        <v>7</v>
      </c>
      <c r="U23" s="16"/>
      <c r="V23">
        <v>0.53918076056120612</v>
      </c>
      <c r="W23">
        <v>1</v>
      </c>
      <c r="X23">
        <v>7.9229740000000008E-6</v>
      </c>
      <c r="Y23">
        <v>0.5</v>
      </c>
      <c r="Z23" t="s">
        <v>187</v>
      </c>
      <c r="AA23" t="s">
        <v>187</v>
      </c>
      <c r="AB23">
        <v>0</v>
      </c>
      <c r="AC23" s="16">
        <f t="shared" si="7"/>
        <v>0.5</v>
      </c>
      <c r="AD23" s="18">
        <f t="shared" si="42"/>
        <v>0.5</v>
      </c>
      <c r="AE23" s="16" t="str">
        <f t="shared" si="8"/>
        <v>Over</v>
      </c>
      <c r="AF23">
        <v>0.4</v>
      </c>
      <c r="AG23">
        <v>0.4</v>
      </c>
      <c r="AH23" s="16">
        <f t="shared" si="9"/>
        <v>2</v>
      </c>
      <c r="AI23" s="16">
        <f t="shared" si="10"/>
        <v>3</v>
      </c>
      <c r="AJ23" s="16">
        <f t="shared" si="11"/>
        <v>0</v>
      </c>
      <c r="AK23" s="16">
        <f t="shared" si="12"/>
        <v>0</v>
      </c>
      <c r="AL23" s="16">
        <f t="shared" si="13"/>
        <v>5</v>
      </c>
      <c r="AM23" s="16"/>
      <c r="AN23">
        <v>4.9347039525278719E-2</v>
      </c>
      <c r="AO23">
        <v>0.18343274403082899</v>
      </c>
      <c r="AP23">
        <v>-4.6725508541538203E-5</v>
      </c>
      <c r="AQ23" t="s">
        <v>187</v>
      </c>
      <c r="AR23">
        <v>0.5</v>
      </c>
      <c r="AS23" t="s">
        <v>187</v>
      </c>
      <c r="AT23" t="s">
        <v>187</v>
      </c>
      <c r="AU23" s="16">
        <f t="shared" si="14"/>
        <v>0.5</v>
      </c>
      <c r="AV23" s="16">
        <f t="shared" si="43"/>
        <v>-0.50004672550854157</v>
      </c>
      <c r="AW23" s="16" t="str">
        <f t="shared" si="15"/>
        <v>Under</v>
      </c>
      <c r="AX23">
        <v>0.1</v>
      </c>
      <c r="AY23">
        <v>0.1</v>
      </c>
      <c r="AZ23" s="16">
        <f t="shared" si="16"/>
        <v>3</v>
      </c>
      <c r="BA23" s="16">
        <f t="shared" si="17"/>
        <v>1</v>
      </c>
      <c r="BB23" s="16">
        <f t="shared" si="18"/>
        <v>0</v>
      </c>
      <c r="BC23" s="16">
        <f t="shared" si="19"/>
        <v>0</v>
      </c>
      <c r="BD23" s="16">
        <f t="shared" si="20"/>
        <v>4</v>
      </c>
      <c r="BE23" s="16"/>
      <c r="BF23">
        <v>0.21847078287017219</v>
      </c>
      <c r="BG23">
        <v>0.64861683343142995</v>
      </c>
      <c r="BH23">
        <v>-1.149941E-2</v>
      </c>
      <c r="BI23" t="s">
        <v>187</v>
      </c>
      <c r="BJ23">
        <v>0.5</v>
      </c>
      <c r="BK23" t="s">
        <v>187</v>
      </c>
      <c r="BL23" t="s">
        <v>187</v>
      </c>
      <c r="BM23" s="16">
        <f t="shared" si="21"/>
        <v>0.5</v>
      </c>
      <c r="BN23" s="16">
        <f t="shared" si="44"/>
        <v>-0.51149940999999999</v>
      </c>
      <c r="BO23" s="16" t="str">
        <f t="shared" si="22"/>
        <v>Under</v>
      </c>
      <c r="BP23">
        <v>0.3</v>
      </c>
      <c r="BQ23">
        <v>0.3</v>
      </c>
      <c r="BR23" s="16">
        <f t="shared" si="23"/>
        <v>2</v>
      </c>
      <c r="BS23" s="16">
        <f t="shared" si="24"/>
        <v>1</v>
      </c>
      <c r="BT23" s="16">
        <f t="shared" si="25"/>
        <v>1</v>
      </c>
      <c r="BU23" s="16">
        <f t="shared" si="26"/>
        <v>1</v>
      </c>
      <c r="BV23" s="16">
        <f t="shared" si="27"/>
        <v>5</v>
      </c>
      <c r="BW23" s="16"/>
      <c r="BX23">
        <v>0.1595927180744009</v>
      </c>
      <c r="BY23">
        <v>0.78252032520325199</v>
      </c>
      <c r="BZ23">
        <v>-1.8943062E-2</v>
      </c>
      <c r="CA23" t="s">
        <v>187</v>
      </c>
      <c r="CB23">
        <v>0.5</v>
      </c>
      <c r="CC23" t="s">
        <v>187</v>
      </c>
      <c r="CD23" t="s">
        <v>187</v>
      </c>
      <c r="CE23" s="16">
        <f t="shared" si="28"/>
        <v>0.5</v>
      </c>
      <c r="CF23" s="16">
        <f t="shared" si="45"/>
        <v>-0.51894306199999995</v>
      </c>
      <c r="CG23" s="16" t="str">
        <f t="shared" si="29"/>
        <v>Under</v>
      </c>
      <c r="CH23">
        <v>0</v>
      </c>
      <c r="CI23">
        <v>0</v>
      </c>
      <c r="CJ23" s="16">
        <f t="shared" si="47"/>
        <v>2</v>
      </c>
      <c r="CK23" s="16">
        <f t="shared" si="30"/>
        <v>1</v>
      </c>
      <c r="CL23" s="16">
        <f t="shared" si="31"/>
        <v>1</v>
      </c>
      <c r="CM23" s="16">
        <f t="shared" si="32"/>
        <v>1</v>
      </c>
      <c r="CN23" s="16">
        <f t="shared" si="33"/>
        <v>5</v>
      </c>
      <c r="CO23" s="16"/>
      <c r="CP23">
        <v>0.80003416771747704</v>
      </c>
      <c r="CQ23">
        <v>1.2</v>
      </c>
      <c r="CR23">
        <v>3.6435620000000002E-2</v>
      </c>
      <c r="CS23">
        <v>0.5</v>
      </c>
      <c r="CT23" t="s">
        <v>187</v>
      </c>
      <c r="CU23">
        <v>0.5</v>
      </c>
      <c r="CV23" t="s">
        <v>187</v>
      </c>
      <c r="CW23" s="16">
        <f t="shared" si="34"/>
        <v>0.5</v>
      </c>
      <c r="CX23" s="16">
        <f t="shared" si="46"/>
        <v>0.7</v>
      </c>
      <c r="CY23" s="16" t="str">
        <f t="shared" si="35"/>
        <v>Over</v>
      </c>
      <c r="CZ23">
        <v>0.8</v>
      </c>
      <c r="DA23">
        <v>0.4</v>
      </c>
      <c r="DB23" s="16">
        <f t="shared" si="36"/>
        <v>2</v>
      </c>
      <c r="DC23" s="16">
        <f t="shared" si="37"/>
        <v>2</v>
      </c>
      <c r="DD23" s="16">
        <f t="shared" si="38"/>
        <v>1</v>
      </c>
      <c r="DE23" s="16">
        <f t="shared" si="39"/>
        <v>0</v>
      </c>
      <c r="DF23" s="16">
        <f t="shared" si="40"/>
        <v>5</v>
      </c>
      <c r="DG23" s="16"/>
    </row>
    <row r="24" spans="1:111" x14ac:dyDescent="0.3">
      <c r="A24" t="s">
        <v>211</v>
      </c>
      <c r="B24" t="s">
        <v>41</v>
      </c>
      <c r="C24" t="s">
        <v>207</v>
      </c>
      <c r="D24" s="17">
        <v>0.3277338556574827</v>
      </c>
      <c r="E24" s="17">
        <v>0.479837507783059</v>
      </c>
      <c r="F24" s="17">
        <v>0.168070978920597</v>
      </c>
      <c r="G24" s="17">
        <v>0.5</v>
      </c>
      <c r="H24" s="17">
        <v>0.5</v>
      </c>
      <c r="I24" s="17">
        <v>0.5</v>
      </c>
      <c r="J24" s="17">
        <v>0.5</v>
      </c>
      <c r="K24" s="18">
        <f t="shared" si="0"/>
        <v>0.5</v>
      </c>
      <c r="L24" s="16">
        <f t="shared" si="41"/>
        <v>-0.33192902107940303</v>
      </c>
      <c r="M24" s="18" t="str">
        <f t="shared" si="1"/>
        <v>Under</v>
      </c>
      <c r="N24" s="17">
        <v>0.5</v>
      </c>
      <c r="O24" s="17">
        <v>0.5</v>
      </c>
      <c r="P24" s="18">
        <f t="shared" si="2"/>
        <v>3</v>
      </c>
      <c r="Q24" s="18">
        <f t="shared" si="3"/>
        <v>4</v>
      </c>
      <c r="R24" s="18">
        <f t="shared" si="4"/>
        <v>1</v>
      </c>
      <c r="S24" s="18">
        <f t="shared" si="5"/>
        <v>1</v>
      </c>
      <c r="T24" s="18">
        <f t="shared" si="6"/>
        <v>9</v>
      </c>
      <c r="U24" s="16"/>
      <c r="V24">
        <v>0.53229055708767004</v>
      </c>
      <c r="W24">
        <v>1</v>
      </c>
      <c r="X24">
        <v>7.9229740000000008E-6</v>
      </c>
      <c r="Y24">
        <v>0.5</v>
      </c>
      <c r="Z24" t="s">
        <v>187</v>
      </c>
      <c r="AA24" t="s">
        <v>187</v>
      </c>
      <c r="AB24">
        <v>0</v>
      </c>
      <c r="AC24" s="16">
        <f t="shared" si="7"/>
        <v>0.5</v>
      </c>
      <c r="AD24" s="18">
        <f t="shared" si="42"/>
        <v>0.5</v>
      </c>
      <c r="AE24" s="16" t="str">
        <f t="shared" si="8"/>
        <v>Over</v>
      </c>
      <c r="AF24">
        <v>0.5</v>
      </c>
      <c r="AG24">
        <v>0.5</v>
      </c>
      <c r="AH24" s="16">
        <f t="shared" si="9"/>
        <v>2</v>
      </c>
      <c r="AI24" s="16">
        <f t="shared" si="10"/>
        <v>3</v>
      </c>
      <c r="AJ24" s="16">
        <f t="shared" si="11"/>
        <v>0</v>
      </c>
      <c r="AK24" s="16">
        <f t="shared" si="12"/>
        <v>0</v>
      </c>
      <c r="AL24" s="16">
        <f t="shared" si="13"/>
        <v>5</v>
      </c>
      <c r="AM24" s="16"/>
      <c r="AN24">
        <v>0.16423725201250169</v>
      </c>
      <c r="AO24">
        <v>0.51073024778458498</v>
      </c>
      <c r="AP24">
        <v>-2.4067649552449298E-5</v>
      </c>
      <c r="AQ24" t="s">
        <v>187</v>
      </c>
      <c r="AR24">
        <v>0.5</v>
      </c>
      <c r="AS24" t="s">
        <v>187</v>
      </c>
      <c r="AT24" t="s">
        <v>187</v>
      </c>
      <c r="AU24" s="16">
        <f t="shared" si="14"/>
        <v>0.5</v>
      </c>
      <c r="AV24" s="16">
        <f t="shared" si="43"/>
        <v>-0.50002406764955243</v>
      </c>
      <c r="AW24" s="16" t="str">
        <f t="shared" si="15"/>
        <v>Under</v>
      </c>
      <c r="AX24">
        <v>0.5</v>
      </c>
      <c r="AY24">
        <v>0.5</v>
      </c>
      <c r="AZ24" s="16">
        <f t="shared" si="16"/>
        <v>2</v>
      </c>
      <c r="BA24" s="16">
        <f t="shared" si="17"/>
        <v>1</v>
      </c>
      <c r="BB24" s="16">
        <f t="shared" si="18"/>
        <v>0</v>
      </c>
      <c r="BC24" s="16">
        <f t="shared" si="19"/>
        <v>0</v>
      </c>
      <c r="BD24" s="16">
        <f t="shared" si="20"/>
        <v>3</v>
      </c>
      <c r="BE24" s="16"/>
      <c r="BF24">
        <v>0.52911292792468467</v>
      </c>
      <c r="BG24">
        <v>0.862083873757025</v>
      </c>
      <c r="BH24">
        <v>0.26795218840835699</v>
      </c>
      <c r="BI24" t="s">
        <v>187</v>
      </c>
      <c r="BJ24">
        <v>0.5</v>
      </c>
      <c r="BK24" t="s">
        <v>187</v>
      </c>
      <c r="BL24" t="s">
        <v>187</v>
      </c>
      <c r="BM24" s="16">
        <f t="shared" si="21"/>
        <v>0.5</v>
      </c>
      <c r="BN24" s="16">
        <f t="shared" si="44"/>
        <v>0.5</v>
      </c>
      <c r="BO24" s="16" t="str">
        <f t="shared" si="22"/>
        <v>Over</v>
      </c>
      <c r="BP24">
        <v>1</v>
      </c>
      <c r="BQ24">
        <v>0.5</v>
      </c>
      <c r="BR24" s="16">
        <f t="shared" si="23"/>
        <v>2</v>
      </c>
      <c r="BS24" s="16">
        <f t="shared" si="24"/>
        <v>4</v>
      </c>
      <c r="BT24" s="16">
        <f t="shared" si="25"/>
        <v>1</v>
      </c>
      <c r="BU24" s="16">
        <f t="shared" si="26"/>
        <v>0</v>
      </c>
      <c r="BV24" s="16">
        <f t="shared" si="27"/>
        <v>7</v>
      </c>
      <c r="BW24" s="16"/>
      <c r="BX24">
        <v>0.14039771460020781</v>
      </c>
      <c r="BY24">
        <v>0.79899581589958102</v>
      </c>
      <c r="BZ24">
        <v>-1.3654471E-2</v>
      </c>
      <c r="CA24" t="s">
        <v>187</v>
      </c>
      <c r="CB24">
        <v>0.5</v>
      </c>
      <c r="CC24" t="s">
        <v>187</v>
      </c>
      <c r="CD24" t="s">
        <v>187</v>
      </c>
      <c r="CE24" s="16">
        <f t="shared" si="28"/>
        <v>0.5</v>
      </c>
      <c r="CF24" s="16">
        <f t="shared" si="45"/>
        <v>-0.51365447099999995</v>
      </c>
      <c r="CG24" s="16" t="str">
        <f t="shared" si="29"/>
        <v>Under</v>
      </c>
      <c r="CH24">
        <v>0</v>
      </c>
      <c r="CI24">
        <v>0</v>
      </c>
      <c r="CJ24" s="16">
        <f t="shared" si="47"/>
        <v>2</v>
      </c>
      <c r="CK24" s="16">
        <f t="shared" si="30"/>
        <v>1</v>
      </c>
      <c r="CL24" s="16">
        <f t="shared" si="31"/>
        <v>1</v>
      </c>
      <c r="CM24" s="16">
        <f t="shared" si="32"/>
        <v>1</v>
      </c>
      <c r="CN24" s="16">
        <f t="shared" si="33"/>
        <v>5</v>
      </c>
      <c r="CO24" s="16"/>
      <c r="CP24">
        <v>1.4813713726954101</v>
      </c>
      <c r="CQ24">
        <v>2</v>
      </c>
      <c r="CR24">
        <v>5.6194386999999998E-2</v>
      </c>
      <c r="CS24">
        <v>0.5</v>
      </c>
      <c r="CT24" t="s">
        <v>187</v>
      </c>
      <c r="CU24">
        <v>0.5</v>
      </c>
      <c r="CV24">
        <v>1.5</v>
      </c>
      <c r="CW24" s="16">
        <f t="shared" si="34"/>
        <v>0.5</v>
      </c>
      <c r="CX24" s="16">
        <f t="shared" si="46"/>
        <v>1.5</v>
      </c>
      <c r="CY24" s="16" t="str">
        <f t="shared" si="35"/>
        <v>Over</v>
      </c>
      <c r="CZ24">
        <v>2</v>
      </c>
      <c r="DA24">
        <v>0.5</v>
      </c>
      <c r="DB24" s="16">
        <f t="shared" si="36"/>
        <v>2</v>
      </c>
      <c r="DC24" s="16">
        <f t="shared" si="37"/>
        <v>3</v>
      </c>
      <c r="DD24" s="16">
        <f t="shared" si="38"/>
        <v>1</v>
      </c>
      <c r="DE24" s="16">
        <f t="shared" si="39"/>
        <v>0</v>
      </c>
      <c r="DF24" s="16">
        <f t="shared" si="40"/>
        <v>6</v>
      </c>
      <c r="DG24" s="16"/>
    </row>
    <row r="25" spans="1:111" x14ac:dyDescent="0.3">
      <c r="A25" t="s">
        <v>212</v>
      </c>
      <c r="B25" t="s">
        <v>41</v>
      </c>
      <c r="C25" t="s">
        <v>207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6">
        <f t="shared" si="0"/>
        <v>0.5</v>
      </c>
      <c r="L25" s="16">
        <f t="shared" si="41"/>
        <v>0.69310054690785994</v>
      </c>
      <c r="M25" s="16" t="str">
        <f t="shared" si="1"/>
        <v>Over</v>
      </c>
      <c r="N25">
        <v>0.8</v>
      </c>
      <c r="O25">
        <v>0.5</v>
      </c>
      <c r="P25" s="16">
        <f t="shared" si="2"/>
        <v>2</v>
      </c>
      <c r="Q25" s="16">
        <f t="shared" si="3"/>
        <v>5</v>
      </c>
      <c r="R25" s="16">
        <f t="shared" si="4"/>
        <v>1</v>
      </c>
      <c r="S25" s="16">
        <f t="shared" si="5"/>
        <v>0</v>
      </c>
      <c r="T25" s="16">
        <f t="shared" si="6"/>
        <v>8</v>
      </c>
      <c r="U25" s="16"/>
      <c r="V25" s="17">
        <v>0.94839147778484023</v>
      </c>
      <c r="W25" s="17">
        <v>1.0004710285504199</v>
      </c>
      <c r="X25" s="17">
        <v>0.82919626698034699</v>
      </c>
      <c r="Y25" s="17">
        <v>0.5</v>
      </c>
      <c r="Z25" s="17" t="s">
        <v>187</v>
      </c>
      <c r="AA25" s="17" t="s">
        <v>187</v>
      </c>
      <c r="AB25" s="17">
        <v>0.1</v>
      </c>
      <c r="AC25" s="18">
        <f t="shared" si="7"/>
        <v>0.5</v>
      </c>
      <c r="AD25" s="18">
        <f t="shared" si="42"/>
        <v>0.50047102855041992</v>
      </c>
      <c r="AE25" s="18" t="str">
        <f t="shared" si="8"/>
        <v>Over</v>
      </c>
      <c r="AF25" s="17">
        <v>0.9</v>
      </c>
      <c r="AG25" s="17">
        <v>0.7</v>
      </c>
      <c r="AH25" s="18">
        <f t="shared" si="9"/>
        <v>3</v>
      </c>
      <c r="AI25" s="18">
        <f t="shared" si="10"/>
        <v>4</v>
      </c>
      <c r="AJ25" s="18">
        <f t="shared" si="11"/>
        <v>1</v>
      </c>
      <c r="AK25" s="18">
        <f t="shared" si="12"/>
        <v>1</v>
      </c>
      <c r="AL25" s="18">
        <f t="shared" si="13"/>
        <v>9</v>
      </c>
      <c r="AM25" s="16"/>
      <c r="AN25">
        <v>8.498189898836557E-2</v>
      </c>
      <c r="AO25">
        <v>0.29159051448185702</v>
      </c>
      <c r="AP25">
        <v>-5.9404940511221301E-5</v>
      </c>
      <c r="AQ25" t="s">
        <v>187</v>
      </c>
      <c r="AR25">
        <v>0.5</v>
      </c>
      <c r="AS25" t="s">
        <v>187</v>
      </c>
      <c r="AT25" t="s">
        <v>187</v>
      </c>
      <c r="AU25" s="16">
        <f t="shared" si="14"/>
        <v>0.5</v>
      </c>
      <c r="AV25" s="16">
        <f t="shared" si="43"/>
        <v>-0.50005940494051127</v>
      </c>
      <c r="AW25" s="16" t="str">
        <f t="shared" si="15"/>
        <v>Under</v>
      </c>
      <c r="AX25">
        <v>0.2</v>
      </c>
      <c r="AY25">
        <v>0.2</v>
      </c>
      <c r="AZ25" s="16">
        <f t="shared" si="16"/>
        <v>3</v>
      </c>
      <c r="BA25" s="16">
        <f t="shared" si="17"/>
        <v>1</v>
      </c>
      <c r="BB25" s="16">
        <f t="shared" si="18"/>
        <v>0</v>
      </c>
      <c r="BC25" s="16">
        <f t="shared" si="19"/>
        <v>0</v>
      </c>
      <c r="BD25" s="16">
        <f t="shared" si="20"/>
        <v>4</v>
      </c>
      <c r="BE25" s="16"/>
      <c r="BF25">
        <v>0.46293366763897847</v>
      </c>
      <c r="BG25">
        <v>0.97218543046357597</v>
      </c>
      <c r="BH25">
        <v>0.16604018000000001</v>
      </c>
      <c r="BI25" t="s">
        <v>187</v>
      </c>
      <c r="BJ25">
        <v>0.5</v>
      </c>
      <c r="BK25" t="s">
        <v>187</v>
      </c>
      <c r="BL25" t="s">
        <v>187</v>
      </c>
      <c r="BM25" s="16">
        <f t="shared" si="21"/>
        <v>0.5</v>
      </c>
      <c r="BN25" s="16">
        <f t="shared" si="44"/>
        <v>0.47218543046357597</v>
      </c>
      <c r="BO25" s="16" t="str">
        <f t="shared" si="22"/>
        <v>Over</v>
      </c>
      <c r="BP25">
        <v>0.5</v>
      </c>
      <c r="BQ25">
        <v>0.2</v>
      </c>
      <c r="BR25" s="16">
        <f t="shared" si="23"/>
        <v>1</v>
      </c>
      <c r="BS25" s="16">
        <f t="shared" si="24"/>
        <v>4</v>
      </c>
      <c r="BT25" s="16">
        <f t="shared" si="25"/>
        <v>0</v>
      </c>
      <c r="BU25" s="16">
        <f t="shared" si="26"/>
        <v>0</v>
      </c>
      <c r="BV25" s="16">
        <f t="shared" si="27"/>
        <v>5</v>
      </c>
      <c r="BW25" s="16"/>
      <c r="BX25">
        <v>0.23113685126905059</v>
      </c>
      <c r="BY25">
        <v>0.83069568084404799</v>
      </c>
      <c r="BZ25">
        <v>1.0633544999999999E-2</v>
      </c>
      <c r="CA25" t="s">
        <v>187</v>
      </c>
      <c r="CB25">
        <v>0.5</v>
      </c>
      <c r="CC25" t="s">
        <v>187</v>
      </c>
      <c r="CD25" t="s">
        <v>187</v>
      </c>
      <c r="CE25" s="16">
        <f t="shared" si="28"/>
        <v>0.5</v>
      </c>
      <c r="CF25" s="16">
        <f t="shared" si="45"/>
        <v>-0.48936645499999998</v>
      </c>
      <c r="CG25" s="16" t="str">
        <f t="shared" si="29"/>
        <v>Under</v>
      </c>
      <c r="CH25">
        <v>0.1</v>
      </c>
      <c r="CI25">
        <v>0.1</v>
      </c>
      <c r="CJ25" s="16">
        <f t="shared" si="47"/>
        <v>2</v>
      </c>
      <c r="CK25" s="16">
        <f t="shared" si="30"/>
        <v>1</v>
      </c>
      <c r="CL25" s="16">
        <f t="shared" si="31"/>
        <v>1</v>
      </c>
      <c r="CM25" s="16">
        <f t="shared" si="32"/>
        <v>1</v>
      </c>
      <c r="CN25" s="16">
        <f t="shared" si="33"/>
        <v>5</v>
      </c>
      <c r="CO25" s="16"/>
      <c r="CP25" s="17">
        <v>1.8865223797064179</v>
      </c>
      <c r="CQ25" s="17">
        <v>2</v>
      </c>
      <c r="CR25" s="17">
        <v>1.74533124654711</v>
      </c>
      <c r="CS25" s="17">
        <v>0.5</v>
      </c>
      <c r="CT25" s="17" t="s">
        <v>187</v>
      </c>
      <c r="CU25" s="17">
        <v>0.5</v>
      </c>
      <c r="CV25" s="17">
        <v>1.5</v>
      </c>
      <c r="CW25" s="18">
        <f t="shared" si="34"/>
        <v>0.5</v>
      </c>
      <c r="CX25" s="16">
        <f t="shared" si="46"/>
        <v>1.5</v>
      </c>
      <c r="CY25" s="18" t="str">
        <f t="shared" si="35"/>
        <v>Over</v>
      </c>
      <c r="CZ25" s="17">
        <v>1.8</v>
      </c>
      <c r="DA25" s="17">
        <v>0.7</v>
      </c>
      <c r="DB25" s="18">
        <f t="shared" si="36"/>
        <v>3</v>
      </c>
      <c r="DC25" s="18">
        <f t="shared" si="37"/>
        <v>3</v>
      </c>
      <c r="DD25" s="18">
        <f t="shared" si="38"/>
        <v>1</v>
      </c>
      <c r="DE25" s="18">
        <f t="shared" si="39"/>
        <v>1</v>
      </c>
      <c r="DF25" s="18">
        <f t="shared" si="40"/>
        <v>8</v>
      </c>
      <c r="DG25" s="16"/>
    </row>
    <row r="26" spans="1:111" x14ac:dyDescent="0.3">
      <c r="A26" t="s">
        <v>213</v>
      </c>
      <c r="B26" t="s">
        <v>41</v>
      </c>
      <c r="C26" t="s">
        <v>207</v>
      </c>
      <c r="D26" s="17">
        <v>0.19954971111672759</v>
      </c>
      <c r="E26" s="17">
        <v>0.36614173228346403</v>
      </c>
      <c r="F26" s="17">
        <v>5.2132367999999998E-2</v>
      </c>
      <c r="G26" s="17">
        <v>0.5</v>
      </c>
      <c r="H26" s="17">
        <v>0.5</v>
      </c>
      <c r="I26" s="17">
        <v>0.5</v>
      </c>
      <c r="J26" s="17" t="s">
        <v>187</v>
      </c>
      <c r="K26" s="18">
        <f t="shared" si="0"/>
        <v>0.5</v>
      </c>
      <c r="L26" s="16">
        <f t="shared" si="41"/>
        <v>-0.44786763200000002</v>
      </c>
      <c r="M26" s="18" t="str">
        <f t="shared" si="1"/>
        <v>Under</v>
      </c>
      <c r="N26" s="17">
        <v>0.4</v>
      </c>
      <c r="O26" s="17">
        <v>0.4</v>
      </c>
      <c r="P26" s="18">
        <f t="shared" si="2"/>
        <v>3</v>
      </c>
      <c r="Q26" s="18">
        <f t="shared" si="3"/>
        <v>4</v>
      </c>
      <c r="R26" s="18">
        <f t="shared" si="4"/>
        <v>1</v>
      </c>
      <c r="S26" s="18">
        <f t="shared" si="5"/>
        <v>1</v>
      </c>
      <c r="T26" s="18">
        <f t="shared" si="6"/>
        <v>9</v>
      </c>
      <c r="U26" s="16"/>
      <c r="V26">
        <v>0.58730424622930211</v>
      </c>
      <c r="W26">
        <v>1</v>
      </c>
      <c r="X26">
        <v>7.9229740000000008E-6</v>
      </c>
      <c r="Y26">
        <v>0.5</v>
      </c>
      <c r="Z26" t="s">
        <v>187</v>
      </c>
      <c r="AA26" t="s">
        <v>187</v>
      </c>
      <c r="AB26">
        <v>0</v>
      </c>
      <c r="AC26" s="16">
        <f t="shared" si="7"/>
        <v>0.5</v>
      </c>
      <c r="AD26" s="18">
        <f t="shared" si="42"/>
        <v>0.5</v>
      </c>
      <c r="AE26" s="16" t="str">
        <f t="shared" si="8"/>
        <v>Over</v>
      </c>
      <c r="AF26">
        <v>0.5</v>
      </c>
      <c r="AG26">
        <v>0.5</v>
      </c>
      <c r="AH26" s="16">
        <f t="shared" si="9"/>
        <v>2</v>
      </c>
      <c r="AI26" s="16">
        <f t="shared" si="10"/>
        <v>3</v>
      </c>
      <c r="AJ26" s="16">
        <f t="shared" si="11"/>
        <v>0</v>
      </c>
      <c r="AK26" s="16">
        <f t="shared" si="12"/>
        <v>0</v>
      </c>
      <c r="AL26" s="16">
        <f t="shared" si="13"/>
        <v>5</v>
      </c>
      <c r="AM26" s="16"/>
      <c r="AN26">
        <v>2.3073147906918331E-2</v>
      </c>
      <c r="AO26">
        <v>0.11930801986638399</v>
      </c>
      <c r="AP26">
        <v>-2.4067649552449298E-5</v>
      </c>
      <c r="AQ26" t="s">
        <v>187</v>
      </c>
      <c r="AR26">
        <v>0.5</v>
      </c>
      <c r="AS26" t="s">
        <v>187</v>
      </c>
      <c r="AT26" t="s">
        <v>187</v>
      </c>
      <c r="AU26" s="16">
        <f t="shared" si="14"/>
        <v>0.5</v>
      </c>
      <c r="AV26" s="16">
        <f t="shared" si="43"/>
        <v>-0.50002406764955243</v>
      </c>
      <c r="AW26" s="16" t="str">
        <f t="shared" si="15"/>
        <v>Under</v>
      </c>
      <c r="AX26">
        <v>0</v>
      </c>
      <c r="AY26">
        <v>0</v>
      </c>
      <c r="AZ26" s="16">
        <f t="shared" si="16"/>
        <v>3</v>
      </c>
      <c r="BA26" s="16">
        <f t="shared" si="17"/>
        <v>1</v>
      </c>
      <c r="BB26" s="16">
        <f t="shared" si="18"/>
        <v>0</v>
      </c>
      <c r="BC26" s="16">
        <f t="shared" si="19"/>
        <v>0</v>
      </c>
      <c r="BD26" s="16">
        <f t="shared" si="20"/>
        <v>4</v>
      </c>
      <c r="BE26" s="16"/>
      <c r="BF26">
        <v>0.31419666049160039</v>
      </c>
      <c r="BG26">
        <v>1.0139999232168699</v>
      </c>
      <c r="BH26">
        <v>-6.1919666999999998E-2</v>
      </c>
      <c r="BI26" t="s">
        <v>187</v>
      </c>
      <c r="BJ26">
        <v>0.5</v>
      </c>
      <c r="BK26" t="s">
        <v>187</v>
      </c>
      <c r="BL26" t="s">
        <v>187</v>
      </c>
      <c r="BM26" s="16">
        <f t="shared" si="21"/>
        <v>0.5</v>
      </c>
      <c r="BN26" s="16">
        <f t="shared" si="44"/>
        <v>-0.56191966699999996</v>
      </c>
      <c r="BO26" s="16" t="str">
        <f t="shared" si="22"/>
        <v>Under</v>
      </c>
      <c r="BP26">
        <v>0.2</v>
      </c>
      <c r="BQ26">
        <v>0.2</v>
      </c>
      <c r="BR26" s="16">
        <f t="shared" si="23"/>
        <v>2</v>
      </c>
      <c r="BS26" s="16">
        <f t="shared" si="24"/>
        <v>1</v>
      </c>
      <c r="BT26" s="16">
        <f t="shared" si="25"/>
        <v>1</v>
      </c>
      <c r="BU26" s="16">
        <f t="shared" si="26"/>
        <v>1</v>
      </c>
      <c r="BV26" s="16">
        <f t="shared" si="27"/>
        <v>5</v>
      </c>
      <c r="BW26" s="16"/>
      <c r="BX26">
        <v>0.15252432652736311</v>
      </c>
      <c r="BY26">
        <v>0.79899581589958102</v>
      </c>
      <c r="BZ26">
        <v>-3.1388237999999999E-2</v>
      </c>
      <c r="CA26" t="s">
        <v>187</v>
      </c>
      <c r="CB26">
        <v>0.5</v>
      </c>
      <c r="CC26" t="s">
        <v>187</v>
      </c>
      <c r="CD26" t="s">
        <v>187</v>
      </c>
      <c r="CE26" s="16">
        <f t="shared" si="28"/>
        <v>0.5</v>
      </c>
      <c r="CF26" s="16">
        <f t="shared" si="45"/>
        <v>-0.53138823800000001</v>
      </c>
      <c r="CG26" s="16" t="str">
        <f t="shared" si="29"/>
        <v>Under</v>
      </c>
      <c r="CH26">
        <v>0</v>
      </c>
      <c r="CI26">
        <v>0</v>
      </c>
      <c r="CJ26" s="16">
        <f t="shared" si="47"/>
        <v>2</v>
      </c>
      <c r="CK26" s="16">
        <f t="shared" si="30"/>
        <v>1</v>
      </c>
      <c r="CL26" s="16">
        <f t="shared" si="31"/>
        <v>1</v>
      </c>
      <c r="CM26" s="16">
        <f t="shared" si="32"/>
        <v>1</v>
      </c>
      <c r="CN26" s="16">
        <f t="shared" si="33"/>
        <v>5</v>
      </c>
      <c r="CO26" s="16"/>
      <c r="CP26">
        <v>0.7706849301989297</v>
      </c>
      <c r="CQ26">
        <v>1.2</v>
      </c>
      <c r="CR26">
        <v>1.3620934E-5</v>
      </c>
      <c r="CS26">
        <v>1.5</v>
      </c>
      <c r="CT26" t="s">
        <v>187</v>
      </c>
      <c r="CU26">
        <v>1.5</v>
      </c>
      <c r="CV26" t="s">
        <v>187</v>
      </c>
      <c r="CW26" s="16">
        <f t="shared" si="34"/>
        <v>1.5</v>
      </c>
      <c r="CX26" s="16">
        <f t="shared" si="46"/>
        <v>-1.499986379066</v>
      </c>
      <c r="CY26" s="16" t="str">
        <f t="shared" si="35"/>
        <v>Under</v>
      </c>
      <c r="CZ26">
        <v>0.6</v>
      </c>
      <c r="DA26">
        <v>0.1</v>
      </c>
      <c r="DB26" s="16">
        <f t="shared" si="36"/>
        <v>3</v>
      </c>
      <c r="DC26" s="16">
        <f t="shared" si="37"/>
        <v>3</v>
      </c>
      <c r="DD26" s="16">
        <f t="shared" si="38"/>
        <v>1</v>
      </c>
      <c r="DE26" s="16">
        <f t="shared" si="39"/>
        <v>1</v>
      </c>
      <c r="DF26" s="16">
        <f t="shared" si="40"/>
        <v>8</v>
      </c>
      <c r="DG26" s="16"/>
    </row>
    <row r="27" spans="1:111" x14ac:dyDescent="0.3">
      <c r="A27" t="s">
        <v>214</v>
      </c>
      <c r="B27" t="s">
        <v>41</v>
      </c>
      <c r="C27" t="s">
        <v>207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6">
        <f t="shared" si="0"/>
        <v>0.5</v>
      </c>
      <c r="L27" s="16">
        <f t="shared" si="41"/>
        <v>-0.22862603000969101</v>
      </c>
      <c r="M27" s="16" t="str">
        <f t="shared" si="1"/>
        <v>Under</v>
      </c>
      <c r="N27">
        <v>0.6</v>
      </c>
      <c r="O27">
        <v>0.5</v>
      </c>
      <c r="P27" s="16">
        <f t="shared" si="2"/>
        <v>2</v>
      </c>
      <c r="Q27" s="16">
        <f t="shared" si="3"/>
        <v>3</v>
      </c>
      <c r="R27" s="16">
        <f t="shared" si="4"/>
        <v>0</v>
      </c>
      <c r="S27" s="16">
        <f t="shared" si="5"/>
        <v>1</v>
      </c>
      <c r="T27" s="16">
        <f t="shared" si="6"/>
        <v>6</v>
      </c>
      <c r="U27" s="16"/>
      <c r="V27" s="17">
        <v>1.0635679373800471</v>
      </c>
      <c r="W27" s="17">
        <v>1.1903978915809299</v>
      </c>
      <c r="X27" s="17">
        <v>0.99996795192668897</v>
      </c>
      <c r="Y27" s="17">
        <v>0.5</v>
      </c>
      <c r="Z27" s="17" t="s">
        <v>187</v>
      </c>
      <c r="AA27" s="17" t="s">
        <v>187</v>
      </c>
      <c r="AB27" s="17">
        <v>0.3</v>
      </c>
      <c r="AC27" s="18">
        <f t="shared" si="7"/>
        <v>0.5</v>
      </c>
      <c r="AD27" s="18">
        <f t="shared" si="42"/>
        <v>0.7</v>
      </c>
      <c r="AE27" s="18" t="str">
        <f t="shared" si="8"/>
        <v>Over</v>
      </c>
      <c r="AF27" s="17">
        <v>1.2</v>
      </c>
      <c r="AG27" s="17">
        <v>0.8</v>
      </c>
      <c r="AH27" s="18">
        <f t="shared" si="9"/>
        <v>3</v>
      </c>
      <c r="AI27" s="18">
        <f t="shared" si="10"/>
        <v>4</v>
      </c>
      <c r="AJ27" s="18">
        <f t="shared" si="11"/>
        <v>1</v>
      </c>
      <c r="AK27" s="18">
        <f t="shared" si="12"/>
        <v>1</v>
      </c>
      <c r="AL27" s="18">
        <f t="shared" si="13"/>
        <v>9</v>
      </c>
      <c r="AM27" s="16"/>
      <c r="AN27">
        <v>8.5719866816739848E-2</v>
      </c>
      <c r="AO27">
        <v>0.28929499002362502</v>
      </c>
      <c r="AP27">
        <v>-7.9474795950039702E-5</v>
      </c>
      <c r="AQ27" t="s">
        <v>187</v>
      </c>
      <c r="AR27">
        <v>0.5</v>
      </c>
      <c r="AS27" t="s">
        <v>187</v>
      </c>
      <c r="AT27" t="s">
        <v>187</v>
      </c>
      <c r="AU27" s="16">
        <f t="shared" si="14"/>
        <v>0.5</v>
      </c>
      <c r="AV27" s="16">
        <f t="shared" si="43"/>
        <v>-0.50007947479595005</v>
      </c>
      <c r="AW27" s="16" t="str">
        <f t="shared" si="15"/>
        <v>Under</v>
      </c>
      <c r="AX27">
        <v>0.2</v>
      </c>
      <c r="AY27">
        <v>0.2</v>
      </c>
      <c r="AZ27" s="16">
        <f t="shared" si="16"/>
        <v>3</v>
      </c>
      <c r="BA27" s="16">
        <f t="shared" si="17"/>
        <v>1</v>
      </c>
      <c r="BB27" s="16">
        <f t="shared" si="18"/>
        <v>0</v>
      </c>
      <c r="BC27" s="16">
        <f t="shared" si="19"/>
        <v>0</v>
      </c>
      <c r="BD27" s="16">
        <f t="shared" si="20"/>
        <v>4</v>
      </c>
      <c r="BE27" s="16"/>
      <c r="BF27">
        <v>0.47610458661817551</v>
      </c>
      <c r="BG27">
        <v>0.862083873757025</v>
      </c>
      <c r="BH27">
        <v>0.21130922912170999</v>
      </c>
      <c r="BI27" t="s">
        <v>187</v>
      </c>
      <c r="BJ27">
        <v>0.5</v>
      </c>
      <c r="BK27" t="s">
        <v>187</v>
      </c>
      <c r="BL27" t="s">
        <v>187</v>
      </c>
      <c r="BM27" s="16">
        <f t="shared" si="21"/>
        <v>0.5</v>
      </c>
      <c r="BN27" s="16">
        <f t="shared" si="44"/>
        <v>0.362083873757025</v>
      </c>
      <c r="BO27" s="16" t="str">
        <f t="shared" si="22"/>
        <v>Over</v>
      </c>
      <c r="BP27">
        <v>0.7</v>
      </c>
      <c r="BQ27">
        <v>0.5</v>
      </c>
      <c r="BR27" s="16">
        <f t="shared" si="23"/>
        <v>1</v>
      </c>
      <c r="BS27" s="16">
        <f t="shared" si="24"/>
        <v>4</v>
      </c>
      <c r="BT27" s="16">
        <f t="shared" si="25"/>
        <v>1</v>
      </c>
      <c r="BU27" s="16">
        <f t="shared" si="26"/>
        <v>0</v>
      </c>
      <c r="BV27" s="16">
        <f t="shared" si="27"/>
        <v>6</v>
      </c>
      <c r="BW27" s="16"/>
      <c r="BX27">
        <v>0.17878282044328589</v>
      </c>
      <c r="BY27">
        <v>0.79899581589958102</v>
      </c>
      <c r="BZ27">
        <v>-4.5045726000000001E-2</v>
      </c>
      <c r="CA27" t="s">
        <v>187</v>
      </c>
      <c r="CB27">
        <v>0.5</v>
      </c>
      <c r="CC27" t="s">
        <v>187</v>
      </c>
      <c r="CD27" t="s">
        <v>187</v>
      </c>
      <c r="CE27" s="16">
        <f t="shared" si="28"/>
        <v>0.5</v>
      </c>
      <c r="CF27" s="16">
        <f t="shared" si="45"/>
        <v>-0.54504572600000001</v>
      </c>
      <c r="CG27" s="16" t="str">
        <f t="shared" si="29"/>
        <v>Under</v>
      </c>
      <c r="CH27">
        <v>0.1</v>
      </c>
      <c r="CI27">
        <v>0.1</v>
      </c>
      <c r="CJ27" s="16">
        <f t="shared" si="47"/>
        <v>2</v>
      </c>
      <c r="CK27" s="16">
        <f t="shared" si="30"/>
        <v>1</v>
      </c>
      <c r="CL27" s="16">
        <f t="shared" si="31"/>
        <v>1</v>
      </c>
      <c r="CM27" s="16">
        <f t="shared" si="32"/>
        <v>1</v>
      </c>
      <c r="CN27" s="16">
        <f t="shared" si="33"/>
        <v>5</v>
      </c>
      <c r="CO27" s="16"/>
      <c r="CP27">
        <v>1.9599675852003731</v>
      </c>
      <c r="CQ27">
        <v>2.00493443204474</v>
      </c>
      <c r="CR27">
        <v>1.83156173344235</v>
      </c>
      <c r="CS27">
        <v>1.5</v>
      </c>
      <c r="CT27" t="s">
        <v>187</v>
      </c>
      <c r="CU27">
        <v>1.5</v>
      </c>
      <c r="CV27">
        <v>1.5</v>
      </c>
      <c r="CW27" s="16">
        <f t="shared" si="34"/>
        <v>1.5</v>
      </c>
      <c r="CX27" s="16">
        <f t="shared" si="46"/>
        <v>0.50493443204473998</v>
      </c>
      <c r="CY27" s="16" t="str">
        <f t="shared" si="35"/>
        <v>Over</v>
      </c>
      <c r="CZ27">
        <v>2</v>
      </c>
      <c r="DA27">
        <v>0.5</v>
      </c>
      <c r="DB27" s="16">
        <f t="shared" si="36"/>
        <v>3</v>
      </c>
      <c r="DC27" s="16">
        <f t="shared" si="37"/>
        <v>2</v>
      </c>
      <c r="DD27" s="16">
        <f t="shared" si="38"/>
        <v>1</v>
      </c>
      <c r="DE27" s="16">
        <f t="shared" si="39"/>
        <v>0</v>
      </c>
      <c r="DF27" s="16">
        <f t="shared" si="40"/>
        <v>6</v>
      </c>
      <c r="DG27" s="16"/>
    </row>
    <row r="28" spans="1:111" x14ac:dyDescent="0.3">
      <c r="A28" t="s">
        <v>215</v>
      </c>
      <c r="B28" t="s">
        <v>41</v>
      </c>
      <c r="C28" t="s">
        <v>207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6">
        <f t="shared" si="0"/>
        <v>0.5</v>
      </c>
      <c r="L28" s="16">
        <f t="shared" si="41"/>
        <v>0.35936489999999999</v>
      </c>
      <c r="M28" s="16" t="str">
        <f t="shared" si="1"/>
        <v>Over</v>
      </c>
      <c r="N28">
        <v>0.7</v>
      </c>
      <c r="O28">
        <v>0.3</v>
      </c>
      <c r="P28" s="16">
        <f t="shared" si="2"/>
        <v>2</v>
      </c>
      <c r="Q28" s="16">
        <f t="shared" si="3"/>
        <v>4</v>
      </c>
      <c r="R28" s="16">
        <f t="shared" si="4"/>
        <v>1</v>
      </c>
      <c r="S28" s="16">
        <f t="shared" si="5"/>
        <v>0</v>
      </c>
      <c r="T28" s="16">
        <f t="shared" si="6"/>
        <v>7</v>
      </c>
      <c r="U28" s="16"/>
      <c r="V28" s="17">
        <v>1.085661473873555</v>
      </c>
      <c r="W28" s="17">
        <v>1.2489418933338501</v>
      </c>
      <c r="X28" s="17">
        <v>1</v>
      </c>
      <c r="Y28" s="17">
        <v>0.5</v>
      </c>
      <c r="Z28" s="17" t="s">
        <v>187</v>
      </c>
      <c r="AA28" s="17" t="s">
        <v>187</v>
      </c>
      <c r="AB28" s="17">
        <v>0.5</v>
      </c>
      <c r="AC28" s="18">
        <f t="shared" si="7"/>
        <v>0.5</v>
      </c>
      <c r="AD28" s="18">
        <f t="shared" si="42"/>
        <v>0.8</v>
      </c>
      <c r="AE28" s="18" t="str">
        <f t="shared" si="8"/>
        <v>Over</v>
      </c>
      <c r="AF28" s="17">
        <v>1.3</v>
      </c>
      <c r="AG28" s="17">
        <v>0.7</v>
      </c>
      <c r="AH28" s="18">
        <f t="shared" si="9"/>
        <v>3</v>
      </c>
      <c r="AI28" s="18">
        <f t="shared" si="10"/>
        <v>5</v>
      </c>
      <c r="AJ28" s="18">
        <f t="shared" si="11"/>
        <v>1</v>
      </c>
      <c r="AK28" s="18">
        <f t="shared" si="12"/>
        <v>1</v>
      </c>
      <c r="AL28" s="18">
        <f t="shared" si="13"/>
        <v>10</v>
      </c>
      <c r="AM28" s="16"/>
      <c r="AN28">
        <v>0.2069577818310204</v>
      </c>
      <c r="AO28">
        <v>0.489673550966022</v>
      </c>
      <c r="AP28">
        <v>-2.4215993821527599E-3</v>
      </c>
      <c r="AQ28" t="s">
        <v>187</v>
      </c>
      <c r="AR28">
        <v>0.5</v>
      </c>
      <c r="AS28" t="s">
        <v>187</v>
      </c>
      <c r="AT28" t="s">
        <v>187</v>
      </c>
      <c r="AU28" s="16">
        <f t="shared" si="14"/>
        <v>0.5</v>
      </c>
      <c r="AV28" s="16">
        <f t="shared" si="43"/>
        <v>-0.50242159938215281</v>
      </c>
      <c r="AW28" s="16" t="str">
        <f t="shared" si="15"/>
        <v>Under</v>
      </c>
      <c r="AX28">
        <v>0.4</v>
      </c>
      <c r="AY28">
        <v>0.2</v>
      </c>
      <c r="AZ28" s="16">
        <f t="shared" si="16"/>
        <v>3</v>
      </c>
      <c r="BA28" s="16">
        <f t="shared" si="17"/>
        <v>1</v>
      </c>
      <c r="BB28" s="16">
        <f t="shared" si="18"/>
        <v>0</v>
      </c>
      <c r="BC28" s="16">
        <f t="shared" si="19"/>
        <v>0</v>
      </c>
      <c r="BD28" s="16">
        <f t="shared" si="20"/>
        <v>4</v>
      </c>
      <c r="BE28" s="16"/>
      <c r="BF28">
        <v>0.53984156651216919</v>
      </c>
      <c r="BG28">
        <v>0.862083873757025</v>
      </c>
      <c r="BH28">
        <v>0.15115143</v>
      </c>
      <c r="BI28" t="s">
        <v>187</v>
      </c>
      <c r="BJ28">
        <v>0.5</v>
      </c>
      <c r="BK28" t="s">
        <v>187</v>
      </c>
      <c r="BL28" t="s">
        <v>187</v>
      </c>
      <c r="BM28" s="16">
        <f t="shared" si="21"/>
        <v>0.5</v>
      </c>
      <c r="BN28" s="16">
        <f t="shared" si="44"/>
        <v>0.5</v>
      </c>
      <c r="BO28" s="16" t="str">
        <f t="shared" si="22"/>
        <v>Over</v>
      </c>
      <c r="BP28">
        <v>1</v>
      </c>
      <c r="BQ28">
        <v>0.3</v>
      </c>
      <c r="BR28" s="16">
        <f t="shared" si="23"/>
        <v>2</v>
      </c>
      <c r="BS28" s="16">
        <f t="shared" si="24"/>
        <v>4</v>
      </c>
      <c r="BT28" s="16">
        <f t="shared" si="25"/>
        <v>1</v>
      </c>
      <c r="BU28" s="16">
        <f t="shared" si="26"/>
        <v>0</v>
      </c>
      <c r="BV28" s="16">
        <f t="shared" si="27"/>
        <v>7</v>
      </c>
      <c r="BW28" s="16"/>
      <c r="BX28">
        <v>0.18687341691147319</v>
      </c>
      <c r="BY28">
        <v>0.83010903974674599</v>
      </c>
      <c r="BZ28">
        <v>-5.0667692E-2</v>
      </c>
      <c r="CA28" t="s">
        <v>187</v>
      </c>
      <c r="CB28">
        <v>0.5</v>
      </c>
      <c r="CC28" t="s">
        <v>187</v>
      </c>
      <c r="CD28" t="s">
        <v>187</v>
      </c>
      <c r="CE28" s="16">
        <f t="shared" si="28"/>
        <v>0.5</v>
      </c>
      <c r="CF28" s="16">
        <f t="shared" si="45"/>
        <v>-0.55066769199999999</v>
      </c>
      <c r="CG28" s="16" t="str">
        <f t="shared" si="29"/>
        <v>Under</v>
      </c>
      <c r="CH28">
        <v>0</v>
      </c>
      <c r="CI28">
        <v>0</v>
      </c>
      <c r="CJ28" s="16">
        <f t="shared" si="47"/>
        <v>2</v>
      </c>
      <c r="CK28" s="16">
        <f t="shared" si="30"/>
        <v>1</v>
      </c>
      <c r="CL28" s="16">
        <f t="shared" si="31"/>
        <v>1</v>
      </c>
      <c r="CM28" s="16">
        <f t="shared" si="32"/>
        <v>1</v>
      </c>
      <c r="CN28" s="16">
        <f t="shared" si="33"/>
        <v>5</v>
      </c>
      <c r="CO28" s="16"/>
      <c r="CP28" s="17">
        <v>2.8182240522391</v>
      </c>
      <c r="CQ28" s="17">
        <v>2.9938471</v>
      </c>
      <c r="CR28" s="17">
        <v>2.5918108094797798</v>
      </c>
      <c r="CS28" s="17">
        <v>1.5</v>
      </c>
      <c r="CT28" s="17" t="s">
        <v>187</v>
      </c>
      <c r="CU28" s="17">
        <v>1.5</v>
      </c>
      <c r="CV28" s="17">
        <v>1.5</v>
      </c>
      <c r="CW28" s="18">
        <f t="shared" si="34"/>
        <v>1.5</v>
      </c>
      <c r="CX28" s="16">
        <f t="shared" si="46"/>
        <v>1.4938471</v>
      </c>
      <c r="CY28" s="18" t="str">
        <f t="shared" si="35"/>
        <v>Over</v>
      </c>
      <c r="CZ28" s="17">
        <v>2.8</v>
      </c>
      <c r="DA28" s="17">
        <v>0.6</v>
      </c>
      <c r="DB28" s="18">
        <f t="shared" si="36"/>
        <v>3</v>
      </c>
      <c r="DC28" s="18">
        <f t="shared" si="37"/>
        <v>3</v>
      </c>
      <c r="DD28" s="18">
        <f t="shared" si="38"/>
        <v>1</v>
      </c>
      <c r="DE28" s="18">
        <f t="shared" si="39"/>
        <v>1</v>
      </c>
      <c r="DF28" s="18">
        <f t="shared" si="40"/>
        <v>8</v>
      </c>
      <c r="DG28" s="16"/>
    </row>
    <row r="29" spans="1:111" x14ac:dyDescent="0.3">
      <c r="A29" t="s">
        <v>216</v>
      </c>
      <c r="B29" t="s">
        <v>54</v>
      </c>
      <c r="C29" t="s">
        <v>217</v>
      </c>
      <c r="D29" s="17">
        <v>0.26300954262656479</v>
      </c>
      <c r="E29" s="17">
        <v>0.41985223257308002</v>
      </c>
      <c r="F29" s="17">
        <v>4.6354629350052502E-2</v>
      </c>
      <c r="G29" s="17">
        <v>0.5</v>
      </c>
      <c r="H29" s="17" t="s">
        <v>187</v>
      </c>
      <c r="I29" s="17">
        <v>0.5</v>
      </c>
      <c r="J29" s="17" t="s">
        <v>187</v>
      </c>
      <c r="K29" s="18">
        <f t="shared" si="0"/>
        <v>0.5</v>
      </c>
      <c r="L29" s="16">
        <f t="shared" si="41"/>
        <v>-0.45364537064994748</v>
      </c>
      <c r="M29" s="18" t="str">
        <f t="shared" si="1"/>
        <v>Under</v>
      </c>
      <c r="N29" s="17">
        <v>0.5</v>
      </c>
      <c r="O29" s="17">
        <v>0.3</v>
      </c>
      <c r="P29" s="18">
        <f t="shared" si="2"/>
        <v>3</v>
      </c>
      <c r="Q29" s="18">
        <f t="shared" si="3"/>
        <v>4</v>
      </c>
      <c r="R29" s="18">
        <f t="shared" si="4"/>
        <v>1</v>
      </c>
      <c r="S29" s="18">
        <f t="shared" si="5"/>
        <v>1</v>
      </c>
      <c r="T29" s="18">
        <f t="shared" si="6"/>
        <v>9</v>
      </c>
      <c r="U29" s="16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6">
        <f t="shared" si="7"/>
        <v>0.5</v>
      </c>
      <c r="AD29" s="18">
        <f t="shared" si="42"/>
        <v>0.5001835685012801</v>
      </c>
      <c r="AE29" s="16" t="str">
        <f t="shared" si="8"/>
        <v>Over</v>
      </c>
      <c r="AF29">
        <v>0.7</v>
      </c>
      <c r="AG29">
        <v>0.5</v>
      </c>
      <c r="AH29" s="16">
        <f t="shared" si="9"/>
        <v>3</v>
      </c>
      <c r="AI29" s="16">
        <f t="shared" si="10"/>
        <v>4</v>
      </c>
      <c r="AJ29" s="16">
        <f t="shared" si="11"/>
        <v>1</v>
      </c>
      <c r="AK29" s="16">
        <f t="shared" si="12"/>
        <v>0</v>
      </c>
      <c r="AL29" s="16">
        <f t="shared" si="13"/>
        <v>8</v>
      </c>
      <c r="AM29" s="16"/>
      <c r="AN29">
        <v>6.1099536540434901E-2</v>
      </c>
      <c r="AO29">
        <v>0.164411982463537</v>
      </c>
      <c r="AP29">
        <v>-2.4067649552449298E-5</v>
      </c>
      <c r="AQ29" t="s">
        <v>187</v>
      </c>
      <c r="AR29">
        <v>0.5</v>
      </c>
      <c r="AS29">
        <v>560</v>
      </c>
      <c r="AT29" t="s">
        <v>187</v>
      </c>
      <c r="AU29" s="16">
        <f t="shared" si="14"/>
        <v>0.5</v>
      </c>
      <c r="AV29" s="16">
        <f t="shared" si="43"/>
        <v>-0.50002406764955243</v>
      </c>
      <c r="AW29" s="16" t="str">
        <f t="shared" si="15"/>
        <v>Under</v>
      </c>
      <c r="AX29">
        <v>0.2</v>
      </c>
      <c r="AY29">
        <v>0.1</v>
      </c>
      <c r="AZ29" s="16">
        <f t="shared" si="16"/>
        <v>3</v>
      </c>
      <c r="BA29" s="16">
        <f t="shared" si="17"/>
        <v>1</v>
      </c>
      <c r="BB29" s="16">
        <f t="shared" si="18"/>
        <v>0</v>
      </c>
      <c r="BC29" s="16">
        <f t="shared" si="19"/>
        <v>0</v>
      </c>
      <c r="BD29" s="16">
        <f t="shared" si="20"/>
        <v>4</v>
      </c>
      <c r="BE29" s="16"/>
      <c r="BF29">
        <v>0.43095518564229002</v>
      </c>
      <c r="BG29">
        <v>0.862083873757025</v>
      </c>
      <c r="BH29">
        <v>0.26</v>
      </c>
      <c r="BI29" t="s">
        <v>187</v>
      </c>
      <c r="BJ29">
        <v>0.5</v>
      </c>
      <c r="BK29">
        <v>160</v>
      </c>
      <c r="BL29" t="s">
        <v>187</v>
      </c>
      <c r="BM29" s="16">
        <f t="shared" si="21"/>
        <v>0.5</v>
      </c>
      <c r="BN29" s="16">
        <f t="shared" si="44"/>
        <v>0.362083873757025</v>
      </c>
      <c r="BO29" s="16" t="str">
        <f t="shared" si="22"/>
        <v>Over</v>
      </c>
      <c r="BP29">
        <v>0.5</v>
      </c>
      <c r="BQ29">
        <v>0.1</v>
      </c>
      <c r="BR29" s="16">
        <f t="shared" si="23"/>
        <v>1</v>
      </c>
      <c r="BS29" s="16">
        <f t="shared" si="24"/>
        <v>4</v>
      </c>
      <c r="BT29" s="16">
        <f t="shared" si="25"/>
        <v>0</v>
      </c>
      <c r="BU29" s="16">
        <f t="shared" si="26"/>
        <v>0</v>
      </c>
      <c r="BV29" s="16">
        <f t="shared" si="27"/>
        <v>5</v>
      </c>
      <c r="BW29" s="16"/>
      <c r="BX29">
        <v>0.19113963476108239</v>
      </c>
      <c r="BY29">
        <v>0.83010903974674599</v>
      </c>
      <c r="BZ29">
        <v>0.04</v>
      </c>
      <c r="CA29" t="s">
        <v>187</v>
      </c>
      <c r="CB29">
        <v>0.5</v>
      </c>
      <c r="CC29">
        <v>280</v>
      </c>
      <c r="CD29" t="s">
        <v>187</v>
      </c>
      <c r="CE29" s="16">
        <f t="shared" si="28"/>
        <v>0.5</v>
      </c>
      <c r="CF29" s="16">
        <f t="shared" si="45"/>
        <v>-0.46</v>
      </c>
      <c r="CG29" s="16" t="str">
        <f t="shared" si="29"/>
        <v>Under</v>
      </c>
      <c r="CH29">
        <v>0.2</v>
      </c>
      <c r="CI29">
        <v>0.2</v>
      </c>
      <c r="CJ29" s="16">
        <f t="shared" si="47"/>
        <v>2</v>
      </c>
      <c r="CK29" s="16">
        <f t="shared" si="30"/>
        <v>1</v>
      </c>
      <c r="CL29" s="16">
        <f t="shared" si="31"/>
        <v>1</v>
      </c>
      <c r="CM29" s="16">
        <f t="shared" si="32"/>
        <v>1</v>
      </c>
      <c r="CN29" s="16">
        <f t="shared" si="33"/>
        <v>5</v>
      </c>
      <c r="CO29" s="16"/>
      <c r="CP29">
        <v>1.540016074077162</v>
      </c>
      <c r="CQ29">
        <v>2</v>
      </c>
      <c r="CR29">
        <v>1.1049751842441899</v>
      </c>
      <c r="CS29">
        <v>1.5</v>
      </c>
      <c r="CT29" t="s">
        <v>187</v>
      </c>
      <c r="CU29">
        <v>1.5</v>
      </c>
      <c r="CV29" t="s">
        <v>187</v>
      </c>
      <c r="CW29" s="16">
        <f t="shared" si="34"/>
        <v>1.5</v>
      </c>
      <c r="CX29" s="16">
        <f t="shared" si="46"/>
        <v>0.5</v>
      </c>
      <c r="CY29" s="16" t="str">
        <f t="shared" si="35"/>
        <v>Over</v>
      </c>
      <c r="CZ29">
        <v>1.4</v>
      </c>
      <c r="DA29">
        <v>0.2</v>
      </c>
      <c r="DB29" s="16">
        <f t="shared" si="36"/>
        <v>2</v>
      </c>
      <c r="DC29" s="16">
        <f t="shared" si="37"/>
        <v>1</v>
      </c>
      <c r="DD29" s="16">
        <f t="shared" si="38"/>
        <v>0</v>
      </c>
      <c r="DE29" s="16">
        <f t="shared" si="39"/>
        <v>0</v>
      </c>
      <c r="DF29" s="16">
        <f t="shared" si="40"/>
        <v>3</v>
      </c>
      <c r="DG29" s="16"/>
    </row>
    <row r="30" spans="1:111" x14ac:dyDescent="0.3">
      <c r="A30" t="s">
        <v>218</v>
      </c>
      <c r="B30" t="s">
        <v>54</v>
      </c>
      <c r="C30" t="s">
        <v>217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187</v>
      </c>
      <c r="I30">
        <v>0.5</v>
      </c>
      <c r="J30">
        <v>0.5</v>
      </c>
      <c r="K30" s="16">
        <f t="shared" si="0"/>
        <v>0.5</v>
      </c>
      <c r="L30" s="16">
        <f t="shared" si="41"/>
        <v>-0.25976809800843303</v>
      </c>
      <c r="M30" s="16" t="str">
        <f t="shared" si="1"/>
        <v>Under</v>
      </c>
      <c r="N30">
        <v>0.4</v>
      </c>
      <c r="O30">
        <v>0.4</v>
      </c>
      <c r="P30" s="16">
        <f t="shared" si="2"/>
        <v>2</v>
      </c>
      <c r="Q30" s="16">
        <f t="shared" si="3"/>
        <v>4</v>
      </c>
      <c r="R30" s="16">
        <f t="shared" si="4"/>
        <v>1</v>
      </c>
      <c r="S30" s="16">
        <f t="shared" si="5"/>
        <v>1</v>
      </c>
      <c r="T30" s="16">
        <f t="shared" si="6"/>
        <v>8</v>
      </c>
      <c r="U30" s="16"/>
      <c r="V30" s="17">
        <v>0.95601168838945982</v>
      </c>
      <c r="W30" s="17">
        <v>1.00009928278742</v>
      </c>
      <c r="X30" s="17">
        <v>0.88120102200271999</v>
      </c>
      <c r="Y30" s="17">
        <v>0.5</v>
      </c>
      <c r="Z30" s="17">
        <v>-220</v>
      </c>
      <c r="AA30" s="17">
        <v>270</v>
      </c>
      <c r="AB30" s="17">
        <v>0.1</v>
      </c>
      <c r="AC30" s="18">
        <f t="shared" si="7"/>
        <v>0.5</v>
      </c>
      <c r="AD30" s="18">
        <f t="shared" si="42"/>
        <v>0.50009928278742</v>
      </c>
      <c r="AE30" s="18" t="str">
        <f t="shared" si="8"/>
        <v>Over</v>
      </c>
      <c r="AF30" s="17">
        <v>0.9</v>
      </c>
      <c r="AG30" s="17">
        <v>0.7</v>
      </c>
      <c r="AH30" s="18">
        <f t="shared" si="9"/>
        <v>3</v>
      </c>
      <c r="AI30" s="18">
        <f t="shared" si="10"/>
        <v>4</v>
      </c>
      <c r="AJ30" s="18">
        <f t="shared" si="11"/>
        <v>1</v>
      </c>
      <c r="AK30" s="18">
        <f t="shared" si="12"/>
        <v>1</v>
      </c>
      <c r="AL30" s="18">
        <f t="shared" si="13"/>
        <v>9</v>
      </c>
      <c r="AM30" s="16"/>
      <c r="AN30">
        <v>-3.6805998595606602E-3</v>
      </c>
      <c r="AO30">
        <v>1.35951661631419E-2</v>
      </c>
      <c r="AP30">
        <v>-1.5596092406141999E-2</v>
      </c>
      <c r="AQ30" t="s">
        <v>187</v>
      </c>
      <c r="AR30">
        <v>0.5</v>
      </c>
      <c r="AS30">
        <v>800</v>
      </c>
      <c r="AT30" t="s">
        <v>187</v>
      </c>
      <c r="AU30" s="16">
        <f t="shared" si="14"/>
        <v>0.5</v>
      </c>
      <c r="AV30" s="16">
        <f t="shared" si="43"/>
        <v>-0.51559609240614201</v>
      </c>
      <c r="AW30" s="16" t="str">
        <f t="shared" si="15"/>
        <v>Under</v>
      </c>
      <c r="AX30">
        <v>0</v>
      </c>
      <c r="AY30">
        <v>0</v>
      </c>
      <c r="AZ30" s="16">
        <f t="shared" si="16"/>
        <v>3</v>
      </c>
      <c r="BA30" s="16">
        <f t="shared" si="17"/>
        <v>1</v>
      </c>
      <c r="BB30" s="16">
        <f t="shared" si="18"/>
        <v>0</v>
      </c>
      <c r="BC30" s="16">
        <f t="shared" si="19"/>
        <v>0</v>
      </c>
      <c r="BD30" s="16">
        <f t="shared" si="20"/>
        <v>4</v>
      </c>
      <c r="BE30" s="16"/>
      <c r="BF30">
        <v>0.312939104249018</v>
      </c>
      <c r="BG30">
        <v>0.862083873757025</v>
      </c>
      <c r="BH30">
        <v>0.14280926999999999</v>
      </c>
      <c r="BI30" t="s">
        <v>187</v>
      </c>
      <c r="BJ30">
        <v>0.5</v>
      </c>
      <c r="BK30">
        <v>175</v>
      </c>
      <c r="BL30" t="s">
        <v>187</v>
      </c>
      <c r="BM30" s="16">
        <f t="shared" si="21"/>
        <v>0.5</v>
      </c>
      <c r="BN30" s="16">
        <f t="shared" si="44"/>
        <v>-0.4</v>
      </c>
      <c r="BO30" s="16" t="str">
        <f t="shared" si="22"/>
        <v>Under</v>
      </c>
      <c r="BP30">
        <v>0.1</v>
      </c>
      <c r="BQ30">
        <v>0.1</v>
      </c>
      <c r="BR30" s="16">
        <f t="shared" si="23"/>
        <v>2</v>
      </c>
      <c r="BS30" s="16">
        <f t="shared" si="24"/>
        <v>1</v>
      </c>
      <c r="BT30" s="16">
        <f t="shared" si="25"/>
        <v>1</v>
      </c>
      <c r="BU30" s="16">
        <f t="shared" si="26"/>
        <v>1</v>
      </c>
      <c r="BV30" s="16">
        <f t="shared" si="27"/>
        <v>5</v>
      </c>
      <c r="BW30" s="16"/>
      <c r="BX30">
        <v>0.25680528065747671</v>
      </c>
      <c r="BY30">
        <v>0.85759860788863096</v>
      </c>
      <c r="BZ30">
        <v>8.4857901329443097E-2</v>
      </c>
      <c r="CA30" t="s">
        <v>187</v>
      </c>
      <c r="CB30">
        <v>0.5</v>
      </c>
      <c r="CC30">
        <v>182</v>
      </c>
      <c r="CD30" t="s">
        <v>187</v>
      </c>
      <c r="CE30" s="16">
        <f t="shared" si="28"/>
        <v>0.5</v>
      </c>
      <c r="CF30" s="16">
        <f t="shared" si="45"/>
        <v>-0.4151420986705569</v>
      </c>
      <c r="CG30" s="16" t="str">
        <f t="shared" si="29"/>
        <v>Under</v>
      </c>
      <c r="CH30">
        <v>0.4</v>
      </c>
      <c r="CI30">
        <v>0.3</v>
      </c>
      <c r="CJ30" s="16"/>
      <c r="CK30" s="16">
        <f t="shared" si="30"/>
        <v>1</v>
      </c>
      <c r="CL30" s="16">
        <f t="shared" si="31"/>
        <v>1</v>
      </c>
      <c r="CM30" s="16">
        <f t="shared" si="32"/>
        <v>1</v>
      </c>
      <c r="CN30" s="16">
        <f t="shared" si="33"/>
        <v>3</v>
      </c>
      <c r="CO30" s="16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187</v>
      </c>
      <c r="CU30">
        <v>0.5</v>
      </c>
      <c r="CV30">
        <v>1.5</v>
      </c>
      <c r="CW30" s="16">
        <f t="shared" si="34"/>
        <v>0.5</v>
      </c>
      <c r="CX30" s="16">
        <f t="shared" si="46"/>
        <v>1.35521385369721</v>
      </c>
      <c r="CY30" s="16" t="str">
        <f t="shared" si="35"/>
        <v>Over</v>
      </c>
      <c r="CZ30">
        <v>1</v>
      </c>
      <c r="DA30">
        <v>0.7</v>
      </c>
      <c r="DB30" s="16">
        <f t="shared" si="36"/>
        <v>3</v>
      </c>
      <c r="DC30" s="16">
        <f t="shared" si="37"/>
        <v>3</v>
      </c>
      <c r="DD30" s="16">
        <f t="shared" si="38"/>
        <v>1</v>
      </c>
      <c r="DE30" s="16">
        <f t="shared" si="39"/>
        <v>1</v>
      </c>
      <c r="DF30" s="16">
        <f t="shared" si="40"/>
        <v>8</v>
      </c>
      <c r="DG30" s="16"/>
    </row>
    <row r="31" spans="1:111" x14ac:dyDescent="0.3">
      <c r="A31" t="s">
        <v>219</v>
      </c>
      <c r="B31" t="s">
        <v>54</v>
      </c>
      <c r="C31" t="s">
        <v>217</v>
      </c>
      <c r="D31" s="17">
        <v>0.34340609371549591</v>
      </c>
      <c r="E31" s="17">
        <v>0.48</v>
      </c>
      <c r="F31" s="17">
        <v>8.8765709999999998E-2</v>
      </c>
      <c r="G31" s="17">
        <v>0.5</v>
      </c>
      <c r="H31" s="17" t="s">
        <v>187</v>
      </c>
      <c r="I31" s="17">
        <v>0.5</v>
      </c>
      <c r="J31" s="17">
        <v>0.5</v>
      </c>
      <c r="K31" s="18">
        <f t="shared" si="0"/>
        <v>0.5</v>
      </c>
      <c r="L31" s="16">
        <f t="shared" si="41"/>
        <v>-0.41123429</v>
      </c>
      <c r="M31" s="18" t="str">
        <f t="shared" si="1"/>
        <v>Under</v>
      </c>
      <c r="N31" s="17">
        <v>0.5</v>
      </c>
      <c r="O31" s="17">
        <v>0.5</v>
      </c>
      <c r="P31" s="18">
        <f t="shared" si="2"/>
        <v>3</v>
      </c>
      <c r="Q31" s="18">
        <f t="shared" si="3"/>
        <v>4</v>
      </c>
      <c r="R31" s="18">
        <f t="shared" si="4"/>
        <v>1</v>
      </c>
      <c r="S31" s="18">
        <f t="shared" si="5"/>
        <v>1</v>
      </c>
      <c r="T31" s="18">
        <f t="shared" si="6"/>
        <v>9</v>
      </c>
      <c r="U31" s="16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6">
        <f t="shared" si="7"/>
        <v>0.5</v>
      </c>
      <c r="AD31" s="18">
        <f t="shared" si="42"/>
        <v>0.50018458197634996</v>
      </c>
      <c r="AE31" s="16" t="str">
        <f t="shared" si="8"/>
        <v>Over</v>
      </c>
      <c r="AF31">
        <v>0.7</v>
      </c>
      <c r="AG31">
        <v>0.5</v>
      </c>
      <c r="AH31" s="16">
        <f t="shared" si="9"/>
        <v>3</v>
      </c>
      <c r="AI31" s="16">
        <f t="shared" si="10"/>
        <v>4</v>
      </c>
      <c r="AJ31" s="16">
        <f t="shared" si="11"/>
        <v>1</v>
      </c>
      <c r="AK31" s="16">
        <f t="shared" si="12"/>
        <v>0</v>
      </c>
      <c r="AL31" s="16">
        <f t="shared" si="13"/>
        <v>8</v>
      </c>
      <c r="AM31" s="16"/>
      <c r="AN31">
        <v>3.500880765054995E-2</v>
      </c>
      <c r="AO31">
        <v>9.2079385331695005E-2</v>
      </c>
      <c r="AP31">
        <v>-5.9404940511221301E-5</v>
      </c>
      <c r="AQ31" t="s">
        <v>187</v>
      </c>
      <c r="AR31">
        <v>0.5</v>
      </c>
      <c r="AS31">
        <v>520</v>
      </c>
      <c r="AT31" t="s">
        <v>187</v>
      </c>
      <c r="AU31" s="16">
        <f t="shared" si="14"/>
        <v>0.5</v>
      </c>
      <c r="AV31" s="16">
        <f t="shared" si="43"/>
        <v>-0.50005940494051127</v>
      </c>
      <c r="AW31" s="16" t="str">
        <f t="shared" si="15"/>
        <v>Under</v>
      </c>
      <c r="AX31">
        <v>0.1</v>
      </c>
      <c r="AY31">
        <v>0.1</v>
      </c>
      <c r="AZ31" s="16">
        <f t="shared" si="16"/>
        <v>3</v>
      </c>
      <c r="BA31" s="16">
        <f t="shared" si="17"/>
        <v>1</v>
      </c>
      <c r="BB31" s="16">
        <f t="shared" si="18"/>
        <v>0</v>
      </c>
      <c r="BC31" s="16">
        <f t="shared" si="19"/>
        <v>0</v>
      </c>
      <c r="BD31" s="16">
        <f t="shared" si="20"/>
        <v>4</v>
      </c>
      <c r="BE31" s="16"/>
      <c r="BF31">
        <v>0.36332442915848151</v>
      </c>
      <c r="BG31">
        <v>0.65933044017358899</v>
      </c>
      <c r="BH31">
        <v>0.12</v>
      </c>
      <c r="BI31" t="s">
        <v>187</v>
      </c>
      <c r="BJ31">
        <v>0.5</v>
      </c>
      <c r="BK31">
        <v>155</v>
      </c>
      <c r="BL31" t="s">
        <v>187</v>
      </c>
      <c r="BM31" s="16">
        <f t="shared" si="21"/>
        <v>0.5</v>
      </c>
      <c r="BN31" s="16">
        <f t="shared" si="44"/>
        <v>-0.38</v>
      </c>
      <c r="BO31" s="16" t="str">
        <f t="shared" si="22"/>
        <v>Under</v>
      </c>
      <c r="BP31">
        <v>0.5</v>
      </c>
      <c r="BQ31">
        <v>0.5</v>
      </c>
      <c r="BR31" s="16">
        <f t="shared" si="23"/>
        <v>2</v>
      </c>
      <c r="BS31" s="16">
        <f t="shared" si="24"/>
        <v>1</v>
      </c>
      <c r="BT31" s="16">
        <f t="shared" si="25"/>
        <v>1</v>
      </c>
      <c r="BU31" s="16">
        <f t="shared" si="26"/>
        <v>1</v>
      </c>
      <c r="BV31" s="16">
        <f t="shared" si="27"/>
        <v>5</v>
      </c>
      <c r="BW31" s="16"/>
      <c r="BX31">
        <v>0.17352151343297059</v>
      </c>
      <c r="BY31">
        <v>0.79899581589958102</v>
      </c>
      <c r="BZ31">
        <v>2.16450321021813E-2</v>
      </c>
      <c r="CA31" t="s">
        <v>187</v>
      </c>
      <c r="CB31">
        <v>0.5</v>
      </c>
      <c r="CC31" t="s">
        <v>187</v>
      </c>
      <c r="CD31" t="s">
        <v>187</v>
      </c>
      <c r="CE31" s="16">
        <f t="shared" si="28"/>
        <v>0.5</v>
      </c>
      <c r="CF31" s="16">
        <f t="shared" si="45"/>
        <v>-0.5</v>
      </c>
      <c r="CG31" s="16" t="str">
        <f t="shared" si="29"/>
        <v>Under</v>
      </c>
      <c r="CH31">
        <v>0</v>
      </c>
      <c r="CI31">
        <v>0</v>
      </c>
      <c r="CJ31" s="16"/>
      <c r="CK31" s="16">
        <f t="shared" si="30"/>
        <v>1</v>
      </c>
      <c r="CL31" s="16">
        <f t="shared" si="31"/>
        <v>1</v>
      </c>
      <c r="CM31" s="16">
        <f t="shared" si="32"/>
        <v>1</v>
      </c>
      <c r="CN31" s="16">
        <f t="shared" si="33"/>
        <v>3</v>
      </c>
      <c r="CO31" s="16"/>
      <c r="CP31">
        <v>1.125217900057659</v>
      </c>
      <c r="CQ31">
        <v>1.2337372</v>
      </c>
      <c r="CR31">
        <v>0.99070484498325695</v>
      </c>
      <c r="CS31">
        <v>1.5</v>
      </c>
      <c r="CT31" t="s">
        <v>187</v>
      </c>
      <c r="CU31">
        <v>1.5</v>
      </c>
      <c r="CV31">
        <v>1.5</v>
      </c>
      <c r="CW31" s="16">
        <f t="shared" si="34"/>
        <v>1.5</v>
      </c>
      <c r="CX31" s="16">
        <f t="shared" si="46"/>
        <v>-0.50929515501674305</v>
      </c>
      <c r="CY31" s="16" t="str">
        <f t="shared" si="35"/>
        <v>Under</v>
      </c>
      <c r="CZ31">
        <v>1.2</v>
      </c>
      <c r="DA31">
        <v>0.3</v>
      </c>
      <c r="DB31" s="16">
        <f t="shared" si="36"/>
        <v>3</v>
      </c>
      <c r="DC31" s="16">
        <f t="shared" si="37"/>
        <v>1</v>
      </c>
      <c r="DD31" s="16">
        <f t="shared" si="38"/>
        <v>1</v>
      </c>
      <c r="DE31" s="16">
        <f t="shared" si="39"/>
        <v>1</v>
      </c>
      <c r="DF31" s="16">
        <f t="shared" si="40"/>
        <v>6</v>
      </c>
      <c r="DG31" s="16"/>
    </row>
    <row r="32" spans="1:111" x14ac:dyDescent="0.3">
      <c r="A32" t="s">
        <v>220</v>
      </c>
      <c r="B32" t="s">
        <v>54</v>
      </c>
      <c r="C32" t="s">
        <v>217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187</v>
      </c>
      <c r="I32">
        <v>0.5</v>
      </c>
      <c r="J32">
        <v>0.5</v>
      </c>
      <c r="K32" s="16">
        <f t="shared" si="0"/>
        <v>0.5</v>
      </c>
      <c r="L32" s="16">
        <f t="shared" si="41"/>
        <v>-0.38059501000000001</v>
      </c>
      <c r="M32" s="16" t="str">
        <f t="shared" si="1"/>
        <v>Under</v>
      </c>
      <c r="N32">
        <v>0.625</v>
      </c>
      <c r="O32">
        <v>0.375</v>
      </c>
      <c r="P32" s="16">
        <f t="shared" si="2"/>
        <v>3</v>
      </c>
      <c r="Q32" s="16">
        <f t="shared" si="3"/>
        <v>4</v>
      </c>
      <c r="R32" s="16">
        <f t="shared" si="4"/>
        <v>0</v>
      </c>
      <c r="S32" s="16">
        <f t="shared" si="5"/>
        <v>1</v>
      </c>
      <c r="T32" s="16">
        <f t="shared" si="6"/>
        <v>8</v>
      </c>
      <c r="U32" s="16"/>
      <c r="V32" s="17">
        <v>0.96792590242728682</v>
      </c>
      <c r="W32" s="17">
        <v>1.00000711147865</v>
      </c>
      <c r="X32" s="17">
        <v>0.91202741062463999</v>
      </c>
      <c r="Y32" s="17">
        <v>0.5</v>
      </c>
      <c r="Z32" s="17">
        <v>-390</v>
      </c>
      <c r="AA32" s="17">
        <v>135</v>
      </c>
      <c r="AB32" s="17">
        <v>0.125</v>
      </c>
      <c r="AC32" s="18">
        <f t="shared" si="7"/>
        <v>0.5</v>
      </c>
      <c r="AD32" s="18">
        <f t="shared" si="42"/>
        <v>0.50000711147864996</v>
      </c>
      <c r="AE32" s="18" t="str">
        <f t="shared" si="8"/>
        <v>Over</v>
      </c>
      <c r="AF32" s="17">
        <v>1</v>
      </c>
      <c r="AG32" s="17">
        <v>0.75</v>
      </c>
      <c r="AH32" s="18">
        <f t="shared" si="9"/>
        <v>3</v>
      </c>
      <c r="AI32" s="18">
        <f t="shared" si="10"/>
        <v>4</v>
      </c>
      <c r="AJ32" s="18">
        <f t="shared" si="11"/>
        <v>1</v>
      </c>
      <c r="AK32" s="18">
        <f t="shared" si="12"/>
        <v>1</v>
      </c>
      <c r="AL32" s="18">
        <f t="shared" si="13"/>
        <v>9</v>
      </c>
      <c r="AM32" s="16"/>
      <c r="AN32">
        <v>6.8882234080024862E-2</v>
      </c>
      <c r="AO32">
        <v>0.19246914129576101</v>
      </c>
      <c r="AP32">
        <v>-7.7810936E-4</v>
      </c>
      <c r="AQ32" t="s">
        <v>187</v>
      </c>
      <c r="AR32">
        <v>0.5</v>
      </c>
      <c r="AS32" t="s">
        <v>187</v>
      </c>
      <c r="AT32" t="s">
        <v>187</v>
      </c>
      <c r="AU32" s="16">
        <f t="shared" si="14"/>
        <v>0.5</v>
      </c>
      <c r="AV32" s="16">
        <f t="shared" si="43"/>
        <v>-0.50077810936</v>
      </c>
      <c r="AW32" s="16" t="str">
        <f t="shared" si="15"/>
        <v>Under</v>
      </c>
      <c r="AX32">
        <v>0.25</v>
      </c>
      <c r="AY32">
        <v>0.125</v>
      </c>
      <c r="AZ32" s="16">
        <f t="shared" si="16"/>
        <v>3</v>
      </c>
      <c r="BA32" s="16">
        <f t="shared" si="17"/>
        <v>1</v>
      </c>
      <c r="BB32" s="16">
        <f t="shared" si="18"/>
        <v>0</v>
      </c>
      <c r="BC32" s="16">
        <f t="shared" si="19"/>
        <v>0</v>
      </c>
      <c r="BD32" s="16">
        <f t="shared" si="20"/>
        <v>4</v>
      </c>
      <c r="BE32" s="16"/>
      <c r="BF32">
        <v>0.48232799389354958</v>
      </c>
      <c r="BG32">
        <v>0.862083873757025</v>
      </c>
      <c r="BH32">
        <v>0.34281096802419597</v>
      </c>
      <c r="BI32" t="s">
        <v>187</v>
      </c>
      <c r="BJ32">
        <v>0.5</v>
      </c>
      <c r="BK32">
        <v>100</v>
      </c>
      <c r="BL32" t="s">
        <v>187</v>
      </c>
      <c r="BM32" s="16">
        <f t="shared" si="21"/>
        <v>0.5</v>
      </c>
      <c r="BN32" s="16">
        <f t="shared" si="44"/>
        <v>0.362083873757025</v>
      </c>
      <c r="BO32" s="16" t="str">
        <f t="shared" si="22"/>
        <v>Over</v>
      </c>
      <c r="BP32">
        <v>0.75</v>
      </c>
      <c r="BQ32">
        <v>0.5</v>
      </c>
      <c r="BR32" s="16">
        <f t="shared" si="23"/>
        <v>1</v>
      </c>
      <c r="BS32" s="16">
        <f t="shared" si="24"/>
        <v>4</v>
      </c>
      <c r="BT32" s="16">
        <f t="shared" si="25"/>
        <v>1</v>
      </c>
      <c r="BU32" s="16">
        <f t="shared" si="26"/>
        <v>0</v>
      </c>
      <c r="BV32" s="16">
        <f t="shared" si="27"/>
        <v>6</v>
      </c>
      <c r="BW32" s="16"/>
      <c r="BX32">
        <v>0.14229376433631361</v>
      </c>
      <c r="BY32">
        <v>0.78252032520325199</v>
      </c>
      <c r="BZ32">
        <v>-3.8661182439685002E-4</v>
      </c>
      <c r="CA32" t="s">
        <v>187</v>
      </c>
      <c r="CB32">
        <v>0.5</v>
      </c>
      <c r="CC32">
        <v>390</v>
      </c>
      <c r="CD32" t="s">
        <v>187</v>
      </c>
      <c r="CE32" s="16">
        <f t="shared" si="28"/>
        <v>0.5</v>
      </c>
      <c r="CF32" s="16">
        <f t="shared" si="45"/>
        <v>-0.50038661182439681</v>
      </c>
      <c r="CG32" s="16" t="str">
        <f t="shared" si="29"/>
        <v>Under</v>
      </c>
      <c r="CH32">
        <v>0</v>
      </c>
      <c r="CI32">
        <v>0</v>
      </c>
      <c r="CJ32" s="16"/>
      <c r="CK32" s="16">
        <f t="shared" si="30"/>
        <v>1</v>
      </c>
      <c r="CL32" s="16">
        <f t="shared" si="31"/>
        <v>1</v>
      </c>
      <c r="CM32" s="16">
        <f t="shared" si="32"/>
        <v>1</v>
      </c>
      <c r="CN32" s="16">
        <f t="shared" si="33"/>
        <v>3</v>
      </c>
      <c r="CO32" s="16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187</v>
      </c>
      <c r="CU32">
        <v>1.5</v>
      </c>
      <c r="CV32">
        <v>1.5</v>
      </c>
      <c r="CW32" s="16">
        <f t="shared" si="34"/>
        <v>1.5</v>
      </c>
      <c r="CX32" s="16">
        <f t="shared" si="46"/>
        <v>0.625</v>
      </c>
      <c r="CY32" s="16" t="str">
        <f t="shared" si="35"/>
        <v>Over</v>
      </c>
      <c r="CZ32">
        <v>2.125</v>
      </c>
      <c r="DA32">
        <v>0.375</v>
      </c>
      <c r="DB32" s="16">
        <f t="shared" si="36"/>
        <v>3</v>
      </c>
      <c r="DC32" s="16">
        <f t="shared" si="37"/>
        <v>2</v>
      </c>
      <c r="DD32" s="16">
        <f t="shared" si="38"/>
        <v>1</v>
      </c>
      <c r="DE32" s="16">
        <f t="shared" si="39"/>
        <v>0</v>
      </c>
      <c r="DF32" s="16">
        <f t="shared" si="40"/>
        <v>6</v>
      </c>
      <c r="DG32" s="16"/>
    </row>
    <row r="33" spans="1:111" x14ac:dyDescent="0.3">
      <c r="A33" t="s">
        <v>221</v>
      </c>
      <c r="B33" t="s">
        <v>54</v>
      </c>
      <c r="C33" t="s">
        <v>217</v>
      </c>
      <c r="D33">
        <v>0.40932001395621892</v>
      </c>
      <c r="E33">
        <v>0.71</v>
      </c>
      <c r="F33">
        <v>0.183924362997722</v>
      </c>
      <c r="G33">
        <v>0.5</v>
      </c>
      <c r="H33" t="s">
        <v>187</v>
      </c>
      <c r="I33">
        <v>0.5</v>
      </c>
      <c r="J33">
        <v>0.5</v>
      </c>
      <c r="K33" s="16">
        <f t="shared" si="0"/>
        <v>0.5</v>
      </c>
      <c r="L33" s="16">
        <f t="shared" si="41"/>
        <v>-0.31607563700227803</v>
      </c>
      <c r="M33" s="16" t="str">
        <f t="shared" si="1"/>
        <v>Under</v>
      </c>
      <c r="N33">
        <v>0.5</v>
      </c>
      <c r="O33">
        <v>0.3</v>
      </c>
      <c r="P33" s="16">
        <f t="shared" si="2"/>
        <v>2</v>
      </c>
      <c r="Q33" s="16">
        <f t="shared" si="3"/>
        <v>4</v>
      </c>
      <c r="R33" s="16">
        <f t="shared" si="4"/>
        <v>1</v>
      </c>
      <c r="S33" s="16">
        <f t="shared" si="5"/>
        <v>1</v>
      </c>
      <c r="T33" s="16">
        <f t="shared" si="6"/>
        <v>8</v>
      </c>
      <c r="U33" s="16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6">
        <f t="shared" si="7"/>
        <v>0.5</v>
      </c>
      <c r="AD33" s="18">
        <f t="shared" si="42"/>
        <v>0.5</v>
      </c>
      <c r="AE33" s="16" t="str">
        <f t="shared" si="8"/>
        <v>Over</v>
      </c>
      <c r="AF33">
        <v>0.8</v>
      </c>
      <c r="AG33">
        <v>0.5</v>
      </c>
      <c r="AH33" s="16">
        <f t="shared" si="9"/>
        <v>3</v>
      </c>
      <c r="AI33" s="16">
        <f t="shared" si="10"/>
        <v>3</v>
      </c>
      <c r="AJ33" s="16">
        <f t="shared" si="11"/>
        <v>1</v>
      </c>
      <c r="AK33" s="16">
        <f t="shared" si="12"/>
        <v>0</v>
      </c>
      <c r="AL33" s="16">
        <f t="shared" si="13"/>
        <v>7</v>
      </c>
      <c r="AM33" s="16"/>
      <c r="AN33">
        <v>2.9008439385661881E-2</v>
      </c>
      <c r="AO33">
        <v>7.7790575864359904E-2</v>
      </c>
      <c r="AP33">
        <v>-8.1114492467110003E-3</v>
      </c>
      <c r="AQ33" t="s">
        <v>187</v>
      </c>
      <c r="AR33">
        <v>0.5</v>
      </c>
      <c r="AS33">
        <v>500</v>
      </c>
      <c r="AT33" t="s">
        <v>187</v>
      </c>
      <c r="AU33" s="16">
        <f t="shared" si="14"/>
        <v>0.5</v>
      </c>
      <c r="AV33" s="16">
        <f t="shared" si="43"/>
        <v>-0.50811144924671103</v>
      </c>
      <c r="AW33" s="16" t="str">
        <f t="shared" si="15"/>
        <v>Under</v>
      </c>
      <c r="AX33">
        <v>0.1</v>
      </c>
      <c r="AY33">
        <v>0.1</v>
      </c>
      <c r="AZ33" s="16">
        <f t="shared" si="16"/>
        <v>3</v>
      </c>
      <c r="BA33" s="16">
        <f t="shared" si="17"/>
        <v>1</v>
      </c>
      <c r="BB33" s="16">
        <f t="shared" si="18"/>
        <v>0</v>
      </c>
      <c r="BC33" s="16">
        <f t="shared" si="19"/>
        <v>0</v>
      </c>
      <c r="BD33" s="16">
        <f t="shared" si="20"/>
        <v>4</v>
      </c>
      <c r="BE33" s="16"/>
      <c r="BF33">
        <v>0.22929221091178081</v>
      </c>
      <c r="BG33">
        <v>0.65933044017358899</v>
      </c>
      <c r="BH33">
        <v>-0.28088956236409701</v>
      </c>
      <c r="BI33" t="s">
        <v>187</v>
      </c>
      <c r="BJ33">
        <v>0.5</v>
      </c>
      <c r="BK33">
        <v>135</v>
      </c>
      <c r="BL33" t="s">
        <v>187</v>
      </c>
      <c r="BM33" s="16">
        <f t="shared" si="21"/>
        <v>0.5</v>
      </c>
      <c r="BN33" s="16">
        <f t="shared" si="44"/>
        <v>-0.78088956236409701</v>
      </c>
      <c r="BO33" s="16" t="str">
        <f t="shared" si="22"/>
        <v>Under</v>
      </c>
      <c r="BP33">
        <v>0.4</v>
      </c>
      <c r="BQ33">
        <v>0.4</v>
      </c>
      <c r="BR33" s="16">
        <f t="shared" si="23"/>
        <v>2</v>
      </c>
      <c r="BS33" s="16">
        <f t="shared" si="24"/>
        <v>1</v>
      </c>
      <c r="BT33" s="16">
        <f t="shared" si="25"/>
        <v>1</v>
      </c>
      <c r="BU33" s="16">
        <f t="shared" si="26"/>
        <v>1</v>
      </c>
      <c r="BV33" s="16">
        <f t="shared" si="27"/>
        <v>5</v>
      </c>
      <c r="BW33" s="16"/>
      <c r="BX33">
        <v>0.1616836640687899</v>
      </c>
      <c r="BY33">
        <v>0.78252032520325199</v>
      </c>
      <c r="BZ33">
        <v>0</v>
      </c>
      <c r="CA33" t="s">
        <v>187</v>
      </c>
      <c r="CB33">
        <v>0.5</v>
      </c>
      <c r="CC33">
        <v>265</v>
      </c>
      <c r="CD33" t="s">
        <v>187</v>
      </c>
      <c r="CE33" s="16">
        <f t="shared" si="28"/>
        <v>0.5</v>
      </c>
      <c r="CF33" s="16">
        <f t="shared" si="45"/>
        <v>-0.5</v>
      </c>
      <c r="CG33" s="16" t="str">
        <f t="shared" si="29"/>
        <v>Under</v>
      </c>
      <c r="CH33">
        <v>0</v>
      </c>
      <c r="CI33">
        <v>0</v>
      </c>
      <c r="CJ33" s="16"/>
      <c r="CK33" s="16">
        <f t="shared" si="30"/>
        <v>1</v>
      </c>
      <c r="CL33" s="16">
        <f t="shared" si="31"/>
        <v>1</v>
      </c>
      <c r="CM33" s="16">
        <f t="shared" si="32"/>
        <v>1</v>
      </c>
      <c r="CN33" s="16">
        <f t="shared" si="33"/>
        <v>3</v>
      </c>
      <c r="CO33" s="16"/>
      <c r="CP33">
        <v>1.216495399041188</v>
      </c>
      <c r="CQ33">
        <v>1.4233667469886599</v>
      </c>
      <c r="CR33">
        <v>1.00736502633006</v>
      </c>
      <c r="CS33">
        <v>1.5</v>
      </c>
      <c r="CT33" t="s">
        <v>187</v>
      </c>
      <c r="CU33">
        <v>1.5</v>
      </c>
      <c r="CV33">
        <v>1.5</v>
      </c>
      <c r="CW33" s="16">
        <f t="shared" si="34"/>
        <v>1.5</v>
      </c>
      <c r="CX33" s="16">
        <f t="shared" si="46"/>
        <v>-0.49263497366994002</v>
      </c>
      <c r="CY33" s="16" t="str">
        <f t="shared" si="35"/>
        <v>Under</v>
      </c>
      <c r="CZ33">
        <v>1.5</v>
      </c>
      <c r="DA33">
        <v>0.4</v>
      </c>
      <c r="DB33" s="16">
        <f t="shared" si="36"/>
        <v>3</v>
      </c>
      <c r="DC33" s="16">
        <f t="shared" si="37"/>
        <v>1</v>
      </c>
      <c r="DD33" s="16">
        <f t="shared" si="38"/>
        <v>1</v>
      </c>
      <c r="DE33" s="16">
        <f t="shared" si="39"/>
        <v>1</v>
      </c>
      <c r="DF33" s="16">
        <f t="shared" si="40"/>
        <v>6</v>
      </c>
      <c r="DG33" s="16"/>
    </row>
    <row r="34" spans="1:111" x14ac:dyDescent="0.3">
      <c r="A34" t="s">
        <v>222</v>
      </c>
      <c r="B34" t="s">
        <v>54</v>
      </c>
      <c r="C34" t="s">
        <v>217</v>
      </c>
      <c r="D34">
        <v>0.61593477235972216</v>
      </c>
      <c r="E34">
        <v>0.79713201180936299</v>
      </c>
      <c r="F34">
        <v>0.36</v>
      </c>
      <c r="G34">
        <v>0.5</v>
      </c>
      <c r="H34" t="s">
        <v>187</v>
      </c>
      <c r="I34">
        <v>0.5</v>
      </c>
      <c r="J34">
        <v>0.5</v>
      </c>
      <c r="K34" s="16">
        <f t="shared" si="0"/>
        <v>0.5</v>
      </c>
      <c r="L34" s="16">
        <f t="shared" si="41"/>
        <v>0.29713201180936299</v>
      </c>
      <c r="M34" s="16" t="str">
        <f t="shared" si="1"/>
        <v>Over</v>
      </c>
      <c r="N34">
        <v>0.7</v>
      </c>
      <c r="O34">
        <v>0.5</v>
      </c>
      <c r="P34" s="16">
        <f t="shared" si="2"/>
        <v>2</v>
      </c>
      <c r="Q34" s="16">
        <f t="shared" si="3"/>
        <v>4</v>
      </c>
      <c r="R34" s="16">
        <f t="shared" si="4"/>
        <v>1</v>
      </c>
      <c r="S34" s="16">
        <f t="shared" si="5"/>
        <v>0</v>
      </c>
      <c r="T34" s="16">
        <f t="shared" si="6"/>
        <v>7</v>
      </c>
      <c r="U34" s="16"/>
      <c r="V34" s="17">
        <v>1.05971474276254</v>
      </c>
      <c r="W34" s="17">
        <v>1.1555251428058799</v>
      </c>
      <c r="X34" s="17">
        <v>1</v>
      </c>
      <c r="Y34" s="17">
        <v>0.5</v>
      </c>
      <c r="Z34" s="17">
        <v>-310</v>
      </c>
      <c r="AA34" s="17">
        <v>175</v>
      </c>
      <c r="AB34" s="17">
        <v>0.3</v>
      </c>
      <c r="AC34" s="18">
        <f t="shared" si="7"/>
        <v>0.5</v>
      </c>
      <c r="AD34" s="18">
        <f t="shared" si="42"/>
        <v>0.7</v>
      </c>
      <c r="AE34" s="18" t="str">
        <f t="shared" si="8"/>
        <v>Over</v>
      </c>
      <c r="AF34" s="17">
        <v>1.2</v>
      </c>
      <c r="AG34" s="17">
        <v>0.7</v>
      </c>
      <c r="AH34" s="18">
        <f t="shared" si="9"/>
        <v>3</v>
      </c>
      <c r="AI34" s="18">
        <f t="shared" si="10"/>
        <v>4</v>
      </c>
      <c r="AJ34" s="18">
        <f t="shared" si="11"/>
        <v>1</v>
      </c>
      <c r="AK34" s="18">
        <f t="shared" si="12"/>
        <v>1</v>
      </c>
      <c r="AL34" s="18">
        <f t="shared" si="13"/>
        <v>9</v>
      </c>
      <c r="AM34" s="16"/>
      <c r="AN34">
        <v>0.1568943603962468</v>
      </c>
      <c r="AO34">
        <v>0.48631797713889802</v>
      </c>
      <c r="AP34">
        <v>-3.3571192433046502E-4</v>
      </c>
      <c r="AQ34" t="s">
        <v>187</v>
      </c>
      <c r="AR34">
        <v>0.5</v>
      </c>
      <c r="AS34">
        <v>240</v>
      </c>
      <c r="AT34" t="s">
        <v>187</v>
      </c>
      <c r="AU34" s="16">
        <f t="shared" si="14"/>
        <v>0.5</v>
      </c>
      <c r="AV34" s="16">
        <f t="shared" si="43"/>
        <v>-0.50033571192433046</v>
      </c>
      <c r="AW34" s="16" t="str">
        <f t="shared" si="15"/>
        <v>Under</v>
      </c>
      <c r="AX34">
        <v>0.3</v>
      </c>
      <c r="AY34">
        <v>0.2</v>
      </c>
      <c r="AZ34" s="16">
        <f t="shared" si="16"/>
        <v>3</v>
      </c>
      <c r="BA34" s="16">
        <f t="shared" si="17"/>
        <v>1</v>
      </c>
      <c r="BB34" s="16">
        <f t="shared" si="18"/>
        <v>0</v>
      </c>
      <c r="BC34" s="16">
        <f t="shared" si="19"/>
        <v>0</v>
      </c>
      <c r="BD34" s="16">
        <f t="shared" si="20"/>
        <v>4</v>
      </c>
      <c r="BE34" s="16"/>
      <c r="BF34">
        <v>0.71883282964964379</v>
      </c>
      <c r="BG34">
        <v>1.0138088250100099</v>
      </c>
      <c r="BH34">
        <v>0.32</v>
      </c>
      <c r="BI34" t="s">
        <v>187</v>
      </c>
      <c r="BJ34">
        <v>0.5</v>
      </c>
      <c r="BK34">
        <v>-125</v>
      </c>
      <c r="BL34" t="s">
        <v>187</v>
      </c>
      <c r="BM34" s="16">
        <f t="shared" si="21"/>
        <v>0.5</v>
      </c>
      <c r="BN34" s="16">
        <f t="shared" si="44"/>
        <v>0.51380882501000991</v>
      </c>
      <c r="BO34" s="16" t="str">
        <f t="shared" si="22"/>
        <v>Over</v>
      </c>
      <c r="BP34">
        <v>0.9</v>
      </c>
      <c r="BQ34">
        <v>0.5</v>
      </c>
      <c r="BR34" s="16">
        <f t="shared" si="23"/>
        <v>2</v>
      </c>
      <c r="BS34" s="16">
        <f t="shared" si="24"/>
        <v>5</v>
      </c>
      <c r="BT34" s="16">
        <f t="shared" si="25"/>
        <v>1</v>
      </c>
      <c r="BU34" s="16">
        <f t="shared" si="26"/>
        <v>0</v>
      </c>
      <c r="BV34" s="16">
        <f t="shared" si="27"/>
        <v>8</v>
      </c>
      <c r="BW34" s="16"/>
      <c r="BX34">
        <v>0.19080513389550541</v>
      </c>
      <c r="BY34">
        <v>0.83069568084404799</v>
      </c>
      <c r="BZ34">
        <v>1.0989367E-2</v>
      </c>
      <c r="CA34" t="s">
        <v>187</v>
      </c>
      <c r="CB34">
        <v>0.5</v>
      </c>
      <c r="CC34" t="s">
        <v>187</v>
      </c>
      <c r="CD34" t="s">
        <v>187</v>
      </c>
      <c r="CE34" s="16">
        <f t="shared" si="28"/>
        <v>0.5</v>
      </c>
      <c r="CF34" s="16">
        <f t="shared" si="45"/>
        <v>-0.5</v>
      </c>
      <c r="CG34" s="16" t="str">
        <f t="shared" si="29"/>
        <v>Under</v>
      </c>
      <c r="CH34">
        <v>0</v>
      </c>
      <c r="CI34">
        <v>0</v>
      </c>
      <c r="CJ34" s="16"/>
      <c r="CK34" s="16">
        <f t="shared" si="30"/>
        <v>1</v>
      </c>
      <c r="CL34" s="16">
        <f t="shared" si="31"/>
        <v>1</v>
      </c>
      <c r="CM34" s="16">
        <f t="shared" si="32"/>
        <v>1</v>
      </c>
      <c r="CN34" s="16">
        <f t="shared" si="33"/>
        <v>3</v>
      </c>
      <c r="CO34" s="16"/>
      <c r="CP34">
        <v>2.1285617978761722</v>
      </c>
      <c r="CQ34">
        <v>2.4212145086994199</v>
      </c>
      <c r="CR34">
        <v>2</v>
      </c>
      <c r="CS34">
        <v>1.5</v>
      </c>
      <c r="CT34" t="s">
        <v>187</v>
      </c>
      <c r="CU34">
        <v>1.5</v>
      </c>
      <c r="CV34">
        <v>1.5</v>
      </c>
      <c r="CW34" s="16">
        <f t="shared" si="34"/>
        <v>1.5</v>
      </c>
      <c r="CX34" s="16">
        <f t="shared" si="46"/>
        <v>1.1000000000000001</v>
      </c>
      <c r="CY34" s="16" t="str">
        <f t="shared" si="35"/>
        <v>Over</v>
      </c>
      <c r="CZ34">
        <v>2.6</v>
      </c>
      <c r="DA34">
        <v>0.4</v>
      </c>
      <c r="DB34" s="16">
        <f t="shared" si="36"/>
        <v>3</v>
      </c>
      <c r="DC34" s="16">
        <f t="shared" si="37"/>
        <v>3</v>
      </c>
      <c r="DD34" s="16">
        <f t="shared" si="38"/>
        <v>1</v>
      </c>
      <c r="DE34" s="16">
        <f t="shared" si="39"/>
        <v>0</v>
      </c>
      <c r="DF34" s="16">
        <f t="shared" si="40"/>
        <v>7</v>
      </c>
      <c r="DG34" s="16"/>
    </row>
    <row r="35" spans="1:111" x14ac:dyDescent="0.3">
      <c r="A35" t="s">
        <v>223</v>
      </c>
      <c r="B35" t="s">
        <v>54</v>
      </c>
      <c r="C35" t="s">
        <v>217</v>
      </c>
      <c r="D35" s="17">
        <v>0.29113541336048959</v>
      </c>
      <c r="E35" s="17">
        <v>0.443520782396088</v>
      </c>
      <c r="F35" s="17">
        <v>0.20568924999999999</v>
      </c>
      <c r="G35" s="17">
        <v>0.5</v>
      </c>
      <c r="H35" s="17" t="s">
        <v>187</v>
      </c>
      <c r="I35" s="17">
        <v>0.5</v>
      </c>
      <c r="J35" s="17" t="s">
        <v>187</v>
      </c>
      <c r="K35" s="18">
        <f t="shared" si="0"/>
        <v>0.5</v>
      </c>
      <c r="L35" s="16">
        <f t="shared" si="41"/>
        <v>-0.4</v>
      </c>
      <c r="M35" s="18" t="str">
        <f t="shared" si="1"/>
        <v>Under</v>
      </c>
      <c r="N35" s="17">
        <v>0.1</v>
      </c>
      <c r="O35" s="17">
        <v>0.1</v>
      </c>
      <c r="P35" s="18">
        <f t="shared" si="2"/>
        <v>3</v>
      </c>
      <c r="Q35" s="18">
        <f t="shared" si="3"/>
        <v>4</v>
      </c>
      <c r="R35" s="18">
        <f t="shared" si="4"/>
        <v>1</v>
      </c>
      <c r="S35" s="18">
        <f t="shared" si="5"/>
        <v>1</v>
      </c>
      <c r="T35" s="18">
        <f t="shared" si="6"/>
        <v>9</v>
      </c>
      <c r="U35" s="16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6">
        <f t="shared" si="7"/>
        <v>0.5</v>
      </c>
      <c r="AD35" s="18">
        <f t="shared" si="42"/>
        <v>0.5</v>
      </c>
      <c r="AE35" s="16" t="str">
        <f t="shared" si="8"/>
        <v>Over</v>
      </c>
      <c r="AF35">
        <v>0.4</v>
      </c>
      <c r="AG35">
        <v>0.3</v>
      </c>
      <c r="AH35" s="16">
        <f t="shared" si="9"/>
        <v>2</v>
      </c>
      <c r="AI35" s="16">
        <f t="shared" si="10"/>
        <v>3</v>
      </c>
      <c r="AJ35" s="16">
        <f t="shared" si="11"/>
        <v>0</v>
      </c>
      <c r="AK35" s="16">
        <f t="shared" si="12"/>
        <v>0</v>
      </c>
      <c r="AL35" s="16">
        <f t="shared" si="13"/>
        <v>5</v>
      </c>
      <c r="AM35" s="16"/>
      <c r="AN35">
        <v>4.4323188011232299E-2</v>
      </c>
      <c r="AO35">
        <v>0.111067006703084</v>
      </c>
      <c r="AP35">
        <v>-2.4067649552449298E-5</v>
      </c>
      <c r="AQ35" t="s">
        <v>187</v>
      </c>
      <c r="AR35">
        <v>0.5</v>
      </c>
      <c r="AS35">
        <v>800</v>
      </c>
      <c r="AT35" t="s">
        <v>187</v>
      </c>
      <c r="AU35" s="16">
        <f t="shared" si="14"/>
        <v>0.5</v>
      </c>
      <c r="AV35" s="16">
        <f t="shared" si="43"/>
        <v>-0.50002406764955243</v>
      </c>
      <c r="AW35" s="16" t="str">
        <f t="shared" si="15"/>
        <v>Under</v>
      </c>
      <c r="AX35">
        <v>0.1</v>
      </c>
      <c r="AY35">
        <v>0.1</v>
      </c>
      <c r="AZ35" s="16">
        <f t="shared" si="16"/>
        <v>3</v>
      </c>
      <c r="BA35" s="16">
        <f t="shared" si="17"/>
        <v>1</v>
      </c>
      <c r="BB35" s="16">
        <f t="shared" si="18"/>
        <v>0</v>
      </c>
      <c r="BC35" s="16">
        <f t="shared" si="19"/>
        <v>0</v>
      </c>
      <c r="BD35" s="16">
        <f t="shared" si="20"/>
        <v>4</v>
      </c>
      <c r="BE35" s="16"/>
      <c r="BF35">
        <v>0.42134007122976808</v>
      </c>
      <c r="BG35">
        <v>1.08092286335209</v>
      </c>
      <c r="BH35">
        <v>-5.9535492000000002E-2</v>
      </c>
      <c r="BI35" t="s">
        <v>187</v>
      </c>
      <c r="BJ35">
        <v>0.5</v>
      </c>
      <c r="BK35">
        <v>165</v>
      </c>
      <c r="BL35" t="s">
        <v>187</v>
      </c>
      <c r="BM35" s="16">
        <f t="shared" si="21"/>
        <v>0.5</v>
      </c>
      <c r="BN35" s="16">
        <f t="shared" si="44"/>
        <v>0.58092286335208998</v>
      </c>
      <c r="BO35" s="16" t="str">
        <f t="shared" si="22"/>
        <v>Over</v>
      </c>
      <c r="BP35">
        <v>0.3</v>
      </c>
      <c r="BQ35">
        <v>0.3</v>
      </c>
      <c r="BR35" s="16">
        <f t="shared" si="23"/>
        <v>1</v>
      </c>
      <c r="BS35" s="16">
        <f t="shared" si="24"/>
        <v>5</v>
      </c>
      <c r="BT35" s="16">
        <f t="shared" si="25"/>
        <v>0</v>
      </c>
      <c r="BU35" s="16">
        <f t="shared" si="26"/>
        <v>0</v>
      </c>
      <c r="BV35" s="16">
        <f t="shared" si="27"/>
        <v>6</v>
      </c>
      <c r="BW35" s="16"/>
      <c r="BX35">
        <v>0.17284815461930539</v>
      </c>
      <c r="BY35">
        <v>0.83010903974674599</v>
      </c>
      <c r="BZ35">
        <v>0.01</v>
      </c>
      <c r="CA35" t="s">
        <v>187</v>
      </c>
      <c r="CB35">
        <v>0.5</v>
      </c>
      <c r="CC35">
        <v>750</v>
      </c>
      <c r="CD35" t="s">
        <v>187</v>
      </c>
      <c r="CE35" s="16">
        <f t="shared" si="28"/>
        <v>0.5</v>
      </c>
      <c r="CF35" s="16">
        <f t="shared" si="45"/>
        <v>-0.5</v>
      </c>
      <c r="CG35" s="16" t="str">
        <f t="shared" si="29"/>
        <v>Under</v>
      </c>
      <c r="CH35">
        <v>0</v>
      </c>
      <c r="CI35">
        <v>0</v>
      </c>
      <c r="CJ35" s="16"/>
      <c r="CK35" s="16">
        <f t="shared" si="30"/>
        <v>1</v>
      </c>
      <c r="CL35" s="16">
        <f t="shared" si="31"/>
        <v>1</v>
      </c>
      <c r="CM35" s="16">
        <f t="shared" si="32"/>
        <v>1</v>
      </c>
      <c r="CN35" s="16">
        <f t="shared" si="33"/>
        <v>3</v>
      </c>
      <c r="CO35" s="16"/>
      <c r="CP35">
        <v>0.79600848514626266</v>
      </c>
      <c r="CQ35">
        <v>1.2</v>
      </c>
      <c r="CR35">
        <v>3.6435620000000002E-2</v>
      </c>
      <c r="CS35">
        <v>0.5</v>
      </c>
      <c r="CT35" t="s">
        <v>187</v>
      </c>
      <c r="CU35">
        <v>0.5</v>
      </c>
      <c r="CV35" t="s">
        <v>187</v>
      </c>
      <c r="CW35" s="16">
        <f t="shared" si="34"/>
        <v>0.5</v>
      </c>
      <c r="CX35" s="16">
        <f t="shared" si="46"/>
        <v>0.7</v>
      </c>
      <c r="CY35" s="16" t="str">
        <f t="shared" si="35"/>
        <v>Over</v>
      </c>
      <c r="CZ35">
        <v>0.7</v>
      </c>
      <c r="DA35">
        <v>0.3</v>
      </c>
      <c r="DB35" s="16">
        <f t="shared" si="36"/>
        <v>2</v>
      </c>
      <c r="DC35" s="16">
        <f t="shared" si="37"/>
        <v>2</v>
      </c>
      <c r="DD35" s="16">
        <f t="shared" si="38"/>
        <v>1</v>
      </c>
      <c r="DE35" s="16">
        <f t="shared" si="39"/>
        <v>0</v>
      </c>
      <c r="DF35" s="16">
        <f t="shared" si="40"/>
        <v>5</v>
      </c>
      <c r="DG35" s="16"/>
    </row>
    <row r="36" spans="1:111" x14ac:dyDescent="0.3">
      <c r="A36" t="s">
        <v>224</v>
      </c>
      <c r="B36" t="s">
        <v>54</v>
      </c>
      <c r="C36" t="s">
        <v>217</v>
      </c>
      <c r="D36" s="17">
        <v>0.32716975250002372</v>
      </c>
      <c r="E36" s="17">
        <v>0.48045449233374599</v>
      </c>
      <c r="F36" s="17">
        <v>0.13868235000000001</v>
      </c>
      <c r="G36" s="17">
        <v>0.5</v>
      </c>
      <c r="H36" s="17" t="s">
        <v>187</v>
      </c>
      <c r="I36" s="17">
        <v>0.5</v>
      </c>
      <c r="J36" s="17" t="s">
        <v>187</v>
      </c>
      <c r="K36" s="18">
        <f t="shared" si="0"/>
        <v>0.5</v>
      </c>
      <c r="L36" s="16">
        <f t="shared" si="41"/>
        <v>-0.36131764999999999</v>
      </c>
      <c r="M36" s="18" t="str">
        <f t="shared" si="1"/>
        <v>Under</v>
      </c>
      <c r="N36" s="17">
        <v>0.3</v>
      </c>
      <c r="O36" s="17">
        <v>0.2</v>
      </c>
      <c r="P36" s="18">
        <f t="shared" si="2"/>
        <v>3</v>
      </c>
      <c r="Q36" s="18">
        <f t="shared" si="3"/>
        <v>4</v>
      </c>
      <c r="R36" s="18">
        <f t="shared" si="4"/>
        <v>1</v>
      </c>
      <c r="S36" s="18">
        <f t="shared" si="5"/>
        <v>1</v>
      </c>
      <c r="T36" s="18">
        <f t="shared" si="6"/>
        <v>9</v>
      </c>
      <c r="U36" s="16"/>
      <c r="V36" s="17">
        <v>1.031108833478267</v>
      </c>
      <c r="W36" s="17">
        <v>1.08475552280819</v>
      </c>
      <c r="X36" s="17">
        <v>0.99807404320313997</v>
      </c>
      <c r="Y36" s="17">
        <v>0.5</v>
      </c>
      <c r="Z36" s="17">
        <v>-240</v>
      </c>
      <c r="AA36" s="17">
        <v>220</v>
      </c>
      <c r="AB36" s="17">
        <v>0.3</v>
      </c>
      <c r="AC36" s="18">
        <f t="shared" si="7"/>
        <v>0.5</v>
      </c>
      <c r="AD36" s="18">
        <f t="shared" si="42"/>
        <v>0.60000000000000009</v>
      </c>
      <c r="AE36" s="18" t="str">
        <f t="shared" si="8"/>
        <v>Over</v>
      </c>
      <c r="AF36" s="17">
        <v>1.1000000000000001</v>
      </c>
      <c r="AG36" s="17">
        <v>0.8</v>
      </c>
      <c r="AH36" s="18">
        <f t="shared" si="9"/>
        <v>3</v>
      </c>
      <c r="AI36" s="18">
        <f t="shared" si="10"/>
        <v>4</v>
      </c>
      <c r="AJ36" s="18">
        <f t="shared" si="11"/>
        <v>1</v>
      </c>
      <c r="AK36" s="18">
        <f t="shared" si="12"/>
        <v>1</v>
      </c>
      <c r="AL36" s="18">
        <f t="shared" si="13"/>
        <v>9</v>
      </c>
      <c r="AM36" s="16"/>
      <c r="AN36">
        <v>3.2196163493846422E-2</v>
      </c>
      <c r="AO36">
        <v>8.2989544319472197E-2</v>
      </c>
      <c r="AP36">
        <v>-7.9474795950039702E-5</v>
      </c>
      <c r="AQ36" t="s">
        <v>187</v>
      </c>
      <c r="AR36">
        <v>0.5</v>
      </c>
      <c r="AS36">
        <v>750</v>
      </c>
      <c r="AT36" t="s">
        <v>187</v>
      </c>
      <c r="AU36" s="16">
        <f t="shared" si="14"/>
        <v>0.5</v>
      </c>
      <c r="AV36" s="16">
        <f t="shared" si="43"/>
        <v>-0.50007947479595005</v>
      </c>
      <c r="AW36" s="16" t="str">
        <f t="shared" si="15"/>
        <v>Under</v>
      </c>
      <c r="AX36">
        <v>0.1</v>
      </c>
      <c r="AY36">
        <v>0.1</v>
      </c>
      <c r="AZ36" s="16">
        <f t="shared" si="16"/>
        <v>3</v>
      </c>
      <c r="BA36" s="16">
        <f t="shared" si="17"/>
        <v>1</v>
      </c>
      <c r="BB36" s="16">
        <f t="shared" si="18"/>
        <v>0</v>
      </c>
      <c r="BC36" s="16">
        <f t="shared" si="19"/>
        <v>0</v>
      </c>
      <c r="BD36" s="16">
        <f t="shared" si="20"/>
        <v>4</v>
      </c>
      <c r="BE36" s="16"/>
      <c r="BF36">
        <v>0.42357807593677482</v>
      </c>
      <c r="BG36">
        <v>0.80392156862745101</v>
      </c>
      <c r="BH36">
        <v>0.33746338669610998</v>
      </c>
      <c r="BI36" t="s">
        <v>187</v>
      </c>
      <c r="BJ36">
        <v>0.5</v>
      </c>
      <c r="BK36">
        <v>145</v>
      </c>
      <c r="BL36" t="s">
        <v>187</v>
      </c>
      <c r="BM36" s="16">
        <f t="shared" si="21"/>
        <v>0.5</v>
      </c>
      <c r="BN36" s="16">
        <f t="shared" si="44"/>
        <v>0.30392156862745101</v>
      </c>
      <c r="BO36" s="16" t="str">
        <f t="shared" si="22"/>
        <v>Over</v>
      </c>
      <c r="BP36">
        <v>0.3</v>
      </c>
      <c r="BQ36">
        <v>0.2</v>
      </c>
      <c r="BR36" s="16">
        <f t="shared" si="23"/>
        <v>1</v>
      </c>
      <c r="BS36" s="16">
        <f t="shared" si="24"/>
        <v>4</v>
      </c>
      <c r="BT36" s="16">
        <f t="shared" si="25"/>
        <v>0</v>
      </c>
      <c r="BU36" s="16">
        <f t="shared" si="26"/>
        <v>0</v>
      </c>
      <c r="BV36" s="16">
        <f t="shared" si="27"/>
        <v>5</v>
      </c>
      <c r="BW36" s="16"/>
      <c r="BX36">
        <v>0.17401186372224109</v>
      </c>
      <c r="BY36">
        <v>0.83069568084404799</v>
      </c>
      <c r="BZ36">
        <v>-1.1642954E-2</v>
      </c>
      <c r="CA36" t="s">
        <v>187</v>
      </c>
      <c r="CB36">
        <v>0.5</v>
      </c>
      <c r="CC36">
        <v>800</v>
      </c>
      <c r="CD36" t="s">
        <v>187</v>
      </c>
      <c r="CE36" s="16">
        <f t="shared" si="28"/>
        <v>0.5</v>
      </c>
      <c r="CF36" s="16">
        <f t="shared" si="45"/>
        <v>-0.51164295400000004</v>
      </c>
      <c r="CG36" s="16" t="str">
        <f t="shared" si="29"/>
        <v>Under</v>
      </c>
      <c r="CH36">
        <v>0</v>
      </c>
      <c r="CI36">
        <v>0</v>
      </c>
      <c r="CJ36" s="16"/>
      <c r="CK36" s="16">
        <f t="shared" si="30"/>
        <v>1</v>
      </c>
      <c r="CL36" s="16">
        <f t="shared" si="31"/>
        <v>1</v>
      </c>
      <c r="CM36" s="16">
        <f t="shared" si="32"/>
        <v>1</v>
      </c>
      <c r="CN36" s="16">
        <f t="shared" si="33"/>
        <v>3</v>
      </c>
      <c r="CO36" s="16"/>
      <c r="CP36">
        <v>1.820581919793643</v>
      </c>
      <c r="CQ36">
        <v>2</v>
      </c>
      <c r="CR36">
        <v>1.60581431100362</v>
      </c>
      <c r="CS36">
        <v>1.5</v>
      </c>
      <c r="CT36" t="s">
        <v>187</v>
      </c>
      <c r="CU36">
        <v>1.5</v>
      </c>
      <c r="CV36">
        <v>1.5</v>
      </c>
      <c r="CW36" s="16">
        <f t="shared" si="34"/>
        <v>1.5</v>
      </c>
      <c r="CX36" s="16">
        <f t="shared" si="46"/>
        <v>0.5</v>
      </c>
      <c r="CY36" s="16" t="str">
        <f t="shared" si="35"/>
        <v>Over</v>
      </c>
      <c r="CZ36">
        <v>1.7</v>
      </c>
      <c r="DA36">
        <v>0.4</v>
      </c>
      <c r="DB36" s="16">
        <f t="shared" si="36"/>
        <v>3</v>
      </c>
      <c r="DC36" s="16">
        <f t="shared" si="37"/>
        <v>1</v>
      </c>
      <c r="DD36" s="16">
        <f t="shared" si="38"/>
        <v>1</v>
      </c>
      <c r="DE36" s="16">
        <f t="shared" si="39"/>
        <v>0</v>
      </c>
      <c r="DF36" s="16">
        <f t="shared" si="40"/>
        <v>5</v>
      </c>
      <c r="DG36" s="16"/>
    </row>
    <row r="37" spans="1:111" x14ac:dyDescent="0.3">
      <c r="A37" t="s">
        <v>225</v>
      </c>
      <c r="B37" t="s">
        <v>54</v>
      </c>
      <c r="C37" t="s">
        <v>217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187</v>
      </c>
      <c r="I37">
        <v>0.5</v>
      </c>
      <c r="J37">
        <v>0.5</v>
      </c>
      <c r="K37" s="16">
        <f t="shared" si="0"/>
        <v>0.5</v>
      </c>
      <c r="L37" s="16">
        <f t="shared" si="41"/>
        <v>-0.24495532690823302</v>
      </c>
      <c r="M37" s="16" t="str">
        <f t="shared" si="1"/>
        <v>Under</v>
      </c>
      <c r="N37">
        <v>0.6</v>
      </c>
      <c r="O37">
        <v>0.4</v>
      </c>
      <c r="P37" s="16">
        <f t="shared" si="2"/>
        <v>3</v>
      </c>
      <c r="Q37" s="16">
        <f t="shared" si="3"/>
        <v>3</v>
      </c>
      <c r="R37" s="16">
        <f t="shared" si="4"/>
        <v>0</v>
      </c>
      <c r="S37" s="16">
        <f t="shared" si="5"/>
        <v>1</v>
      </c>
      <c r="T37" s="16">
        <f t="shared" si="6"/>
        <v>7</v>
      </c>
      <c r="U37" s="16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6">
        <f t="shared" si="7"/>
        <v>0.5</v>
      </c>
      <c r="AD37" s="18">
        <f t="shared" si="42"/>
        <v>0.5</v>
      </c>
      <c r="AE37" s="16" t="str">
        <f t="shared" si="8"/>
        <v>Over</v>
      </c>
      <c r="AF37">
        <v>0.7</v>
      </c>
      <c r="AG37">
        <v>0.5</v>
      </c>
      <c r="AH37" s="16">
        <f t="shared" si="9"/>
        <v>3</v>
      </c>
      <c r="AI37" s="16">
        <f t="shared" si="10"/>
        <v>3</v>
      </c>
      <c r="AJ37" s="16">
        <f t="shared" si="11"/>
        <v>1</v>
      </c>
      <c r="AK37" s="16">
        <f t="shared" si="12"/>
        <v>0</v>
      </c>
      <c r="AL37" s="16">
        <f t="shared" si="13"/>
        <v>7</v>
      </c>
      <c r="AM37" s="16"/>
      <c r="AN37">
        <v>4.9067014560005492E-2</v>
      </c>
      <c r="AO37">
        <v>0.122744278749953</v>
      </c>
      <c r="AP37">
        <v>-2.1479646002178798E-5</v>
      </c>
      <c r="AQ37" t="s">
        <v>187</v>
      </c>
      <c r="AR37">
        <v>0.5</v>
      </c>
      <c r="AS37">
        <v>290</v>
      </c>
      <c r="AT37" t="s">
        <v>187</v>
      </c>
      <c r="AU37" s="16">
        <f t="shared" si="14"/>
        <v>0.5</v>
      </c>
      <c r="AV37" s="16">
        <f t="shared" si="43"/>
        <v>-0.50002147964600219</v>
      </c>
      <c r="AW37" s="16" t="str">
        <f t="shared" si="15"/>
        <v>Under</v>
      </c>
      <c r="AX37">
        <v>0.1</v>
      </c>
      <c r="AY37">
        <v>0.1</v>
      </c>
      <c r="AZ37" s="16">
        <f t="shared" si="16"/>
        <v>3</v>
      </c>
      <c r="BA37" s="16">
        <f t="shared" si="17"/>
        <v>1</v>
      </c>
      <c r="BB37" s="16">
        <f t="shared" si="18"/>
        <v>0</v>
      </c>
      <c r="BC37" s="16">
        <f t="shared" si="19"/>
        <v>0</v>
      </c>
      <c r="BD37" s="16">
        <f t="shared" si="20"/>
        <v>4</v>
      </c>
      <c r="BE37" s="16"/>
      <c r="BF37">
        <v>0.28583841451799191</v>
      </c>
      <c r="BG37">
        <v>0.64861683343142995</v>
      </c>
      <c r="BH37">
        <v>0.1</v>
      </c>
      <c r="BI37" t="s">
        <v>187</v>
      </c>
      <c r="BJ37">
        <v>0.5</v>
      </c>
      <c r="BK37">
        <v>110</v>
      </c>
      <c r="BL37" t="s">
        <v>187</v>
      </c>
      <c r="BM37" s="16">
        <f t="shared" si="21"/>
        <v>0.5</v>
      </c>
      <c r="BN37" s="16">
        <f t="shared" si="44"/>
        <v>-0.4</v>
      </c>
      <c r="BO37" s="16" t="str">
        <f t="shared" si="22"/>
        <v>Under</v>
      </c>
      <c r="BP37">
        <v>0.2</v>
      </c>
      <c r="BQ37">
        <v>0.2</v>
      </c>
      <c r="BR37" s="16">
        <f t="shared" si="23"/>
        <v>2</v>
      </c>
      <c r="BS37" s="16">
        <f t="shared" si="24"/>
        <v>1</v>
      </c>
      <c r="BT37" s="16">
        <f t="shared" si="25"/>
        <v>1</v>
      </c>
      <c r="BU37" s="16">
        <f t="shared" si="26"/>
        <v>1</v>
      </c>
      <c r="BV37" s="16">
        <f t="shared" si="27"/>
        <v>5</v>
      </c>
      <c r="BW37" s="16"/>
      <c r="BX37">
        <v>0.1931132859500706</v>
      </c>
      <c r="BY37">
        <v>0.79899581589958102</v>
      </c>
      <c r="BZ37">
        <v>4.687765E-2</v>
      </c>
      <c r="CA37" t="s">
        <v>187</v>
      </c>
      <c r="CB37">
        <v>0.5</v>
      </c>
      <c r="CC37">
        <v>880</v>
      </c>
      <c r="CD37" t="s">
        <v>187</v>
      </c>
      <c r="CE37" s="16">
        <f t="shared" si="28"/>
        <v>0.5</v>
      </c>
      <c r="CF37" s="16">
        <f t="shared" si="45"/>
        <v>-0.5</v>
      </c>
      <c r="CG37" s="16" t="str">
        <f t="shared" si="29"/>
        <v>Under</v>
      </c>
      <c r="CH37">
        <v>0</v>
      </c>
      <c r="CI37">
        <v>0</v>
      </c>
      <c r="CJ37" s="16"/>
      <c r="CK37" s="16">
        <f t="shared" si="30"/>
        <v>1</v>
      </c>
      <c r="CL37" s="16">
        <f t="shared" si="31"/>
        <v>1</v>
      </c>
      <c r="CM37" s="16">
        <f t="shared" si="32"/>
        <v>1</v>
      </c>
      <c r="CN37" s="16">
        <f t="shared" si="33"/>
        <v>3</v>
      </c>
      <c r="CO37" s="16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187</v>
      </c>
      <c r="CU37">
        <v>1.5</v>
      </c>
      <c r="CV37">
        <v>1.5</v>
      </c>
      <c r="CW37" s="16">
        <f t="shared" si="34"/>
        <v>1.5</v>
      </c>
      <c r="CX37" s="16">
        <f t="shared" si="46"/>
        <v>-0.50797308911441896</v>
      </c>
      <c r="CY37" s="16" t="str">
        <f t="shared" si="35"/>
        <v>Under</v>
      </c>
      <c r="CZ37">
        <v>1</v>
      </c>
      <c r="DA37">
        <v>0.2</v>
      </c>
      <c r="DB37" s="16">
        <f t="shared" si="36"/>
        <v>3</v>
      </c>
      <c r="DC37" s="16">
        <f t="shared" si="37"/>
        <v>1</v>
      </c>
      <c r="DD37" s="16">
        <f t="shared" si="38"/>
        <v>1</v>
      </c>
      <c r="DE37" s="16">
        <f t="shared" si="39"/>
        <v>1</v>
      </c>
      <c r="DF37" s="16">
        <f t="shared" si="40"/>
        <v>6</v>
      </c>
      <c r="DG37" s="16"/>
    </row>
    <row r="38" spans="1:111" x14ac:dyDescent="0.3">
      <c r="A38" t="s">
        <v>226</v>
      </c>
      <c r="B38" t="s">
        <v>56</v>
      </c>
      <c r="C38" t="s">
        <v>227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187</v>
      </c>
      <c r="I38">
        <v>0.5</v>
      </c>
      <c r="J38">
        <v>0.5</v>
      </c>
      <c r="K38" s="16">
        <f t="shared" si="0"/>
        <v>0.5</v>
      </c>
      <c r="L38" s="16">
        <f t="shared" si="41"/>
        <v>0.22132657761400198</v>
      </c>
      <c r="M38" s="16" t="str">
        <f t="shared" si="1"/>
        <v>Over</v>
      </c>
      <c r="N38">
        <v>0.6</v>
      </c>
      <c r="O38">
        <v>0.5</v>
      </c>
      <c r="P38" s="16">
        <f t="shared" si="2"/>
        <v>2</v>
      </c>
      <c r="Q38" s="16">
        <f t="shared" si="3"/>
        <v>3</v>
      </c>
      <c r="R38" s="16">
        <f t="shared" si="4"/>
        <v>1</v>
      </c>
      <c r="S38" s="16">
        <f t="shared" si="5"/>
        <v>0</v>
      </c>
      <c r="T38" s="16">
        <f t="shared" si="6"/>
        <v>6</v>
      </c>
      <c r="U38" s="16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6">
        <f t="shared" si="7"/>
        <v>0.5</v>
      </c>
      <c r="AD38" s="18">
        <f t="shared" si="42"/>
        <v>0.5</v>
      </c>
      <c r="AE38" s="16" t="str">
        <f t="shared" si="8"/>
        <v>Over</v>
      </c>
      <c r="AF38">
        <v>0.6</v>
      </c>
      <c r="AG38">
        <v>0.4</v>
      </c>
      <c r="AH38" s="16">
        <f t="shared" si="9"/>
        <v>2</v>
      </c>
      <c r="AI38" s="16">
        <f t="shared" si="10"/>
        <v>3</v>
      </c>
      <c r="AJ38" s="16">
        <f t="shared" si="11"/>
        <v>1</v>
      </c>
      <c r="AK38" s="16">
        <f t="shared" si="12"/>
        <v>0</v>
      </c>
      <c r="AL38" s="16">
        <f t="shared" si="13"/>
        <v>6</v>
      </c>
      <c r="AM38" s="16"/>
      <c r="AN38">
        <v>5.8275918531097023E-2</v>
      </c>
      <c r="AO38">
        <v>0.15977314714492699</v>
      </c>
      <c r="AP38">
        <v>-4.6725508541538203E-5</v>
      </c>
      <c r="AQ38" t="s">
        <v>187</v>
      </c>
      <c r="AR38">
        <v>0.5</v>
      </c>
      <c r="AS38">
        <v>285</v>
      </c>
      <c r="AT38" t="s">
        <v>187</v>
      </c>
      <c r="AU38" s="16">
        <f t="shared" si="14"/>
        <v>0.5</v>
      </c>
      <c r="AV38" s="16">
        <f t="shared" si="43"/>
        <v>-0.50004672550854157</v>
      </c>
      <c r="AW38" s="16" t="str">
        <f t="shared" si="15"/>
        <v>Under</v>
      </c>
      <c r="AX38">
        <v>0.2</v>
      </c>
      <c r="AY38">
        <v>0.2</v>
      </c>
      <c r="AZ38" s="16">
        <f t="shared" si="16"/>
        <v>3</v>
      </c>
      <c r="BA38" s="16">
        <f t="shared" si="17"/>
        <v>1</v>
      </c>
      <c r="BB38" s="16">
        <f t="shared" si="18"/>
        <v>0</v>
      </c>
      <c r="BC38" s="16">
        <f t="shared" si="19"/>
        <v>0</v>
      </c>
      <c r="BD38" s="16">
        <f t="shared" si="20"/>
        <v>4</v>
      </c>
      <c r="BE38" s="16"/>
      <c r="BF38">
        <v>0.29835898902614427</v>
      </c>
      <c r="BG38">
        <v>0.65933044017358899</v>
      </c>
      <c r="BH38">
        <v>0.1009727</v>
      </c>
      <c r="BI38" t="s">
        <v>187</v>
      </c>
      <c r="BJ38">
        <v>0.5</v>
      </c>
      <c r="BK38">
        <v>115</v>
      </c>
      <c r="BL38" t="s">
        <v>187</v>
      </c>
      <c r="BM38" s="16">
        <f t="shared" si="21"/>
        <v>0.5</v>
      </c>
      <c r="BN38" s="16">
        <f t="shared" si="44"/>
        <v>-0.39902729999999997</v>
      </c>
      <c r="BO38" s="16" t="str">
        <f t="shared" si="22"/>
        <v>Under</v>
      </c>
      <c r="BP38">
        <v>0.4</v>
      </c>
      <c r="BQ38">
        <v>0.3</v>
      </c>
      <c r="BR38" s="16">
        <f t="shared" si="23"/>
        <v>2</v>
      </c>
      <c r="BS38" s="16">
        <f t="shared" si="24"/>
        <v>1</v>
      </c>
      <c r="BT38" s="16">
        <f t="shared" si="25"/>
        <v>1</v>
      </c>
      <c r="BU38" s="16">
        <f t="shared" si="26"/>
        <v>1</v>
      </c>
      <c r="BV38" s="16">
        <f t="shared" si="27"/>
        <v>5</v>
      </c>
      <c r="BW38" s="16"/>
      <c r="BX38">
        <v>0.22833103062457849</v>
      </c>
      <c r="BY38">
        <v>0.83069568084404799</v>
      </c>
      <c r="BZ38">
        <v>3.4109354000000001E-2</v>
      </c>
      <c r="CA38" t="s">
        <v>187</v>
      </c>
      <c r="CB38">
        <v>0.5</v>
      </c>
      <c r="CC38">
        <v>430</v>
      </c>
      <c r="CD38" t="s">
        <v>187</v>
      </c>
      <c r="CE38" s="16">
        <f t="shared" si="28"/>
        <v>0.5</v>
      </c>
      <c r="CF38" s="16">
        <f t="shared" si="45"/>
        <v>-0.46589064600000002</v>
      </c>
      <c r="CG38" s="16" t="str">
        <f t="shared" si="29"/>
        <v>Under</v>
      </c>
      <c r="CH38">
        <v>0.2</v>
      </c>
      <c r="CI38">
        <v>0.2</v>
      </c>
      <c r="CJ38" s="16"/>
      <c r="CK38" s="16">
        <f t="shared" si="30"/>
        <v>1</v>
      </c>
      <c r="CL38" s="16">
        <f t="shared" si="31"/>
        <v>1</v>
      </c>
      <c r="CM38" s="16">
        <f t="shared" si="32"/>
        <v>1</v>
      </c>
      <c r="CN38" s="16">
        <f t="shared" si="33"/>
        <v>3</v>
      </c>
      <c r="CO38" s="16"/>
      <c r="CP38">
        <v>0.89074605105335491</v>
      </c>
      <c r="CQ38">
        <v>1.2</v>
      </c>
      <c r="CR38">
        <v>3.6495822999999997E-2</v>
      </c>
      <c r="CS38">
        <v>1.5</v>
      </c>
      <c r="CT38" t="s">
        <v>187</v>
      </c>
      <c r="CU38">
        <v>1.5</v>
      </c>
      <c r="CV38">
        <v>1.5</v>
      </c>
      <c r="CW38" s="16">
        <f t="shared" si="34"/>
        <v>1.5</v>
      </c>
      <c r="CX38" s="16">
        <f t="shared" si="46"/>
        <v>-1.4635041769999999</v>
      </c>
      <c r="CY38" s="16" t="str">
        <f t="shared" si="35"/>
        <v>Under</v>
      </c>
      <c r="CZ38">
        <v>1.2</v>
      </c>
      <c r="DA38">
        <v>0.2</v>
      </c>
      <c r="DB38" s="16">
        <f t="shared" si="36"/>
        <v>3</v>
      </c>
      <c r="DC38" s="16">
        <f t="shared" si="37"/>
        <v>3</v>
      </c>
      <c r="DD38" s="16">
        <f t="shared" si="38"/>
        <v>1</v>
      </c>
      <c r="DE38" s="16">
        <f t="shared" si="39"/>
        <v>1</v>
      </c>
      <c r="DF38" s="16">
        <f t="shared" si="40"/>
        <v>8</v>
      </c>
      <c r="DG38" s="16"/>
    </row>
    <row r="39" spans="1:111" x14ac:dyDescent="0.3">
      <c r="A39" t="s">
        <v>228</v>
      </c>
      <c r="B39" t="s">
        <v>56</v>
      </c>
      <c r="C39" t="s">
        <v>227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187</v>
      </c>
      <c r="I39">
        <v>0.5</v>
      </c>
      <c r="J39">
        <v>0.5</v>
      </c>
      <c r="K39" s="16">
        <f t="shared" si="0"/>
        <v>0.5</v>
      </c>
      <c r="L39" s="16">
        <f t="shared" si="41"/>
        <v>-0.47819136068712731</v>
      </c>
      <c r="M39" s="16" t="str">
        <f t="shared" si="1"/>
        <v>Under</v>
      </c>
      <c r="N39">
        <v>0.6</v>
      </c>
      <c r="O39">
        <v>0.4</v>
      </c>
      <c r="P39" s="16">
        <f t="shared" si="2"/>
        <v>2</v>
      </c>
      <c r="Q39" s="16">
        <f t="shared" si="3"/>
        <v>4</v>
      </c>
      <c r="R39" s="16">
        <f t="shared" si="4"/>
        <v>0</v>
      </c>
      <c r="S39" s="16">
        <f t="shared" si="5"/>
        <v>1</v>
      </c>
      <c r="T39" s="16">
        <f t="shared" si="6"/>
        <v>7</v>
      </c>
      <c r="U39" s="16"/>
      <c r="V39" s="17">
        <v>1.079477762328152</v>
      </c>
      <c r="W39" s="17">
        <v>1.2135730225318799</v>
      </c>
      <c r="X39" s="17">
        <v>0.99996795192668897</v>
      </c>
      <c r="Y39" s="17">
        <v>0.5</v>
      </c>
      <c r="Z39" s="17">
        <v>-260</v>
      </c>
      <c r="AA39" s="17">
        <v>200</v>
      </c>
      <c r="AB39" s="17">
        <v>0.5</v>
      </c>
      <c r="AC39" s="18">
        <f t="shared" si="7"/>
        <v>0.5</v>
      </c>
      <c r="AD39" s="18">
        <f t="shared" si="42"/>
        <v>0.71357302253187993</v>
      </c>
      <c r="AE39" s="18" t="str">
        <f t="shared" si="8"/>
        <v>Over</v>
      </c>
      <c r="AF39" s="17">
        <v>1.2</v>
      </c>
      <c r="AG39" s="17">
        <v>0.6</v>
      </c>
      <c r="AH39" s="18">
        <f t="shared" si="9"/>
        <v>3</v>
      </c>
      <c r="AI39" s="18">
        <f t="shared" si="10"/>
        <v>4</v>
      </c>
      <c r="AJ39" s="18">
        <f t="shared" si="11"/>
        <v>1</v>
      </c>
      <c r="AK39" s="18">
        <f t="shared" si="12"/>
        <v>1</v>
      </c>
      <c r="AL39" s="18">
        <f t="shared" si="13"/>
        <v>9</v>
      </c>
      <c r="AM39" s="16"/>
      <c r="AN39">
        <v>4.2039590705540711E-2</v>
      </c>
      <c r="AO39">
        <v>0.11357302253187899</v>
      </c>
      <c r="AP39">
        <v>-6.9631715187061196E-5</v>
      </c>
      <c r="AQ39" t="s">
        <v>187</v>
      </c>
      <c r="AR39">
        <v>0.5</v>
      </c>
      <c r="AS39">
        <v>320</v>
      </c>
      <c r="AT39" t="s">
        <v>187</v>
      </c>
      <c r="AU39" s="16">
        <f t="shared" si="14"/>
        <v>0.5</v>
      </c>
      <c r="AV39" s="16">
        <f t="shared" si="43"/>
        <v>-0.50006963171518704</v>
      </c>
      <c r="AW39" s="16" t="str">
        <f t="shared" si="15"/>
        <v>Under</v>
      </c>
      <c r="AX39">
        <v>0.1</v>
      </c>
      <c r="AY39">
        <v>0.1</v>
      </c>
      <c r="AZ39" s="16">
        <f t="shared" si="16"/>
        <v>3</v>
      </c>
      <c r="BA39" s="16">
        <f t="shared" si="17"/>
        <v>1</v>
      </c>
      <c r="BB39" s="16">
        <f t="shared" si="18"/>
        <v>0</v>
      </c>
      <c r="BC39" s="16">
        <f t="shared" si="19"/>
        <v>0</v>
      </c>
      <c r="BD39" s="16">
        <f t="shared" si="20"/>
        <v>4</v>
      </c>
      <c r="BE39" s="16"/>
      <c r="BF39">
        <v>0.60132598471642573</v>
      </c>
      <c r="BG39">
        <v>1.15620957499599</v>
      </c>
      <c r="BH39">
        <v>0.27</v>
      </c>
      <c r="BI39" t="s">
        <v>187</v>
      </c>
      <c r="BJ39">
        <v>0.5</v>
      </c>
      <c r="BK39">
        <v>115</v>
      </c>
      <c r="BL39" t="s">
        <v>187</v>
      </c>
      <c r="BM39" s="16">
        <f t="shared" si="21"/>
        <v>0.5</v>
      </c>
      <c r="BN39" s="16">
        <f t="shared" si="44"/>
        <v>0.65620957499598997</v>
      </c>
      <c r="BO39" s="16" t="str">
        <f t="shared" si="22"/>
        <v>Over</v>
      </c>
      <c r="BP39">
        <v>0.6</v>
      </c>
      <c r="BQ39">
        <v>0.5</v>
      </c>
      <c r="BR39" s="16">
        <f t="shared" si="23"/>
        <v>2</v>
      </c>
      <c r="BS39" s="16">
        <f t="shared" si="24"/>
        <v>5</v>
      </c>
      <c r="BT39" s="16">
        <f t="shared" si="25"/>
        <v>1</v>
      </c>
      <c r="BU39" s="16">
        <f t="shared" si="26"/>
        <v>0</v>
      </c>
      <c r="BV39" s="16">
        <f t="shared" si="27"/>
        <v>8</v>
      </c>
      <c r="BW39" s="16"/>
      <c r="BX39">
        <v>0.1839391243991714</v>
      </c>
      <c r="BY39">
        <v>0.78620843561704901</v>
      </c>
      <c r="BZ39">
        <v>-2.0820232999999998E-3</v>
      </c>
      <c r="CA39" t="s">
        <v>187</v>
      </c>
      <c r="CB39">
        <v>0.5</v>
      </c>
      <c r="CC39">
        <v>490</v>
      </c>
      <c r="CD39" t="s">
        <v>187</v>
      </c>
      <c r="CE39" s="16">
        <f t="shared" si="28"/>
        <v>0.5</v>
      </c>
      <c r="CF39" s="16">
        <f t="shared" si="45"/>
        <v>-0.50208202329999996</v>
      </c>
      <c r="CG39" s="16" t="str">
        <f t="shared" si="29"/>
        <v>Under</v>
      </c>
      <c r="CH39">
        <v>0.2</v>
      </c>
      <c r="CI39">
        <v>0.2</v>
      </c>
      <c r="CJ39" s="16"/>
      <c r="CK39" s="16">
        <f t="shared" si="30"/>
        <v>1</v>
      </c>
      <c r="CL39" s="16">
        <f t="shared" si="31"/>
        <v>1</v>
      </c>
      <c r="CM39" s="16">
        <f t="shared" si="32"/>
        <v>1</v>
      </c>
      <c r="CN39" s="16">
        <f t="shared" si="33"/>
        <v>3</v>
      </c>
      <c r="CO39" s="16"/>
      <c r="CP39">
        <v>1.908584009582267</v>
      </c>
      <c r="CQ39">
        <v>2</v>
      </c>
      <c r="CR39">
        <v>1.8048056004991599</v>
      </c>
      <c r="CS39">
        <v>1.5</v>
      </c>
      <c r="CT39" t="s">
        <v>187</v>
      </c>
      <c r="CU39">
        <v>1.5</v>
      </c>
      <c r="CV39">
        <v>1.5</v>
      </c>
      <c r="CW39" s="16">
        <f t="shared" si="34"/>
        <v>1.5</v>
      </c>
      <c r="CX39" s="16">
        <f t="shared" si="46"/>
        <v>0.5</v>
      </c>
      <c r="CY39" s="16" t="str">
        <f t="shared" si="35"/>
        <v>Over</v>
      </c>
      <c r="CZ39">
        <v>1.8</v>
      </c>
      <c r="DA39">
        <v>0.5</v>
      </c>
      <c r="DB39" s="16">
        <f t="shared" si="36"/>
        <v>3</v>
      </c>
      <c r="DC39" s="16">
        <f t="shared" si="37"/>
        <v>1</v>
      </c>
      <c r="DD39" s="16">
        <f t="shared" si="38"/>
        <v>1</v>
      </c>
      <c r="DE39" s="16">
        <f t="shared" si="39"/>
        <v>0</v>
      </c>
      <c r="DF39" s="16">
        <f t="shared" si="40"/>
        <v>5</v>
      </c>
      <c r="DG39" s="16"/>
    </row>
    <row r="40" spans="1:111" x14ac:dyDescent="0.3">
      <c r="A40" t="s">
        <v>229</v>
      </c>
      <c r="B40" t="s">
        <v>56</v>
      </c>
      <c r="C40" t="s">
        <v>227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187</v>
      </c>
      <c r="I40">
        <v>0.5</v>
      </c>
      <c r="J40">
        <v>0.5</v>
      </c>
      <c r="K40" s="16">
        <f t="shared" si="0"/>
        <v>0.5</v>
      </c>
      <c r="L40" s="16">
        <f t="shared" si="41"/>
        <v>-0.24012810369604898</v>
      </c>
      <c r="M40" s="16" t="str">
        <f t="shared" si="1"/>
        <v>Under</v>
      </c>
      <c r="N40">
        <v>0.4</v>
      </c>
      <c r="O40">
        <v>0.2</v>
      </c>
      <c r="P40" s="16">
        <f t="shared" si="2"/>
        <v>3</v>
      </c>
      <c r="Q40" s="16">
        <f t="shared" si="3"/>
        <v>3</v>
      </c>
      <c r="R40" s="16">
        <f t="shared" si="4"/>
        <v>1</v>
      </c>
      <c r="S40" s="16">
        <f t="shared" si="5"/>
        <v>1</v>
      </c>
      <c r="T40" s="16">
        <f t="shared" si="6"/>
        <v>8</v>
      </c>
      <c r="U40" s="16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6">
        <f t="shared" si="7"/>
        <v>0.5</v>
      </c>
      <c r="AD40" s="18">
        <f t="shared" si="42"/>
        <v>0.5</v>
      </c>
      <c r="AE40" s="16" t="str">
        <f t="shared" si="8"/>
        <v>Over</v>
      </c>
      <c r="AF40">
        <v>0.6</v>
      </c>
      <c r="AG40">
        <v>0.5</v>
      </c>
      <c r="AH40" s="16">
        <f t="shared" si="9"/>
        <v>3</v>
      </c>
      <c r="AI40" s="16">
        <f t="shared" si="10"/>
        <v>3</v>
      </c>
      <c r="AJ40" s="16">
        <f t="shared" si="11"/>
        <v>1</v>
      </c>
      <c r="AK40" s="16">
        <f t="shared" si="12"/>
        <v>0</v>
      </c>
      <c r="AL40" s="16">
        <f t="shared" si="13"/>
        <v>7</v>
      </c>
      <c r="AM40" s="16"/>
      <c r="AN40">
        <v>4.4247362963758197E-2</v>
      </c>
      <c r="AO40">
        <v>0.11321241340304899</v>
      </c>
      <c r="AP40">
        <v>-8.2062799500310195E-5</v>
      </c>
      <c r="AQ40" t="s">
        <v>187</v>
      </c>
      <c r="AR40">
        <v>0.5</v>
      </c>
      <c r="AS40">
        <v>440</v>
      </c>
      <c r="AT40" t="s">
        <v>187</v>
      </c>
      <c r="AU40" s="16">
        <f t="shared" si="14"/>
        <v>0.5</v>
      </c>
      <c r="AV40" s="16">
        <f t="shared" si="43"/>
        <v>-0.50008206279950029</v>
      </c>
      <c r="AW40" s="16" t="str">
        <f t="shared" si="15"/>
        <v>Under</v>
      </c>
      <c r="AX40">
        <v>0.1</v>
      </c>
      <c r="AY40">
        <v>0.1</v>
      </c>
      <c r="AZ40" s="16">
        <f t="shared" si="16"/>
        <v>3</v>
      </c>
      <c r="BA40" s="16">
        <f t="shared" si="17"/>
        <v>1</v>
      </c>
      <c r="BB40" s="16">
        <f t="shared" si="18"/>
        <v>0</v>
      </c>
      <c r="BC40" s="16">
        <f t="shared" si="19"/>
        <v>0</v>
      </c>
      <c r="BD40" s="16">
        <f t="shared" si="20"/>
        <v>4</v>
      </c>
      <c r="BE40" s="16"/>
      <c r="BF40">
        <v>0.31876722741718078</v>
      </c>
      <c r="BG40">
        <v>0.65933044017358899</v>
      </c>
      <c r="BH40">
        <v>0.15437044</v>
      </c>
      <c r="BI40" t="s">
        <v>187</v>
      </c>
      <c r="BJ40">
        <v>0.5</v>
      </c>
      <c r="BK40">
        <v>155</v>
      </c>
      <c r="BL40" t="s">
        <v>187</v>
      </c>
      <c r="BM40" s="16">
        <f t="shared" si="21"/>
        <v>0.5</v>
      </c>
      <c r="BN40" s="16">
        <f t="shared" si="44"/>
        <v>-0.34562956</v>
      </c>
      <c r="BO40" s="16" t="str">
        <f t="shared" si="22"/>
        <v>Under</v>
      </c>
      <c r="BP40">
        <v>0.4</v>
      </c>
      <c r="BQ40">
        <v>0.3</v>
      </c>
      <c r="BR40" s="16">
        <f t="shared" si="23"/>
        <v>2</v>
      </c>
      <c r="BS40" s="16">
        <f t="shared" si="24"/>
        <v>1</v>
      </c>
      <c r="BT40" s="16">
        <f t="shared" si="25"/>
        <v>1</v>
      </c>
      <c r="BU40" s="16">
        <f t="shared" si="26"/>
        <v>1</v>
      </c>
      <c r="BV40" s="16">
        <f t="shared" si="27"/>
        <v>5</v>
      </c>
      <c r="BW40" s="16"/>
      <c r="BX40">
        <v>0.16828764957996131</v>
      </c>
      <c r="BY40">
        <v>0.77874915938130396</v>
      </c>
      <c r="BZ40">
        <v>0.02</v>
      </c>
      <c r="CA40" t="s">
        <v>187</v>
      </c>
      <c r="CB40">
        <v>0.5</v>
      </c>
      <c r="CC40">
        <v>640</v>
      </c>
      <c r="CD40" t="s">
        <v>187</v>
      </c>
      <c r="CE40" s="16">
        <f t="shared" si="28"/>
        <v>0.5</v>
      </c>
      <c r="CF40" s="16">
        <f t="shared" si="45"/>
        <v>-0.5</v>
      </c>
      <c r="CG40" s="16" t="str">
        <f t="shared" si="29"/>
        <v>Under</v>
      </c>
      <c r="CH40">
        <v>0</v>
      </c>
      <c r="CI40">
        <v>0</v>
      </c>
      <c r="CJ40" s="16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6">
        <f t="shared" si="30"/>
        <v>1</v>
      </c>
      <c r="CL40" s="16">
        <f t="shared" si="31"/>
        <v>1</v>
      </c>
      <c r="CM40" s="16">
        <f t="shared" si="32"/>
        <v>1</v>
      </c>
      <c r="CN40" s="16">
        <f t="shared" si="33"/>
        <v>5</v>
      </c>
      <c r="CO40" s="16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187</v>
      </c>
      <c r="CU40">
        <v>0.5</v>
      </c>
      <c r="CV40">
        <v>1.5</v>
      </c>
      <c r="CW40" s="16">
        <f t="shared" si="34"/>
        <v>0.5</v>
      </c>
      <c r="CX40" s="16">
        <f t="shared" si="46"/>
        <v>0.73523040000000006</v>
      </c>
      <c r="CY40" s="16" t="str">
        <f t="shared" si="35"/>
        <v>Over</v>
      </c>
      <c r="CZ40">
        <v>1.1000000000000001</v>
      </c>
      <c r="DA40">
        <v>0.5</v>
      </c>
      <c r="DB40" s="16">
        <f t="shared" si="36"/>
        <v>3</v>
      </c>
      <c r="DC40" s="16">
        <f t="shared" si="37"/>
        <v>2</v>
      </c>
      <c r="DD40" s="16">
        <f t="shared" si="38"/>
        <v>1</v>
      </c>
      <c r="DE40" s="16">
        <f t="shared" si="39"/>
        <v>0</v>
      </c>
      <c r="DF40" s="16">
        <f t="shared" si="40"/>
        <v>6</v>
      </c>
      <c r="DG40" s="16"/>
    </row>
    <row r="41" spans="1:111" x14ac:dyDescent="0.3">
      <c r="A41" t="s">
        <v>230</v>
      </c>
      <c r="B41" t="s">
        <v>56</v>
      </c>
      <c r="C41" t="s">
        <v>227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187</v>
      </c>
      <c r="I41">
        <v>0.5</v>
      </c>
      <c r="J41">
        <v>0.5</v>
      </c>
      <c r="K41" s="16">
        <f t="shared" si="0"/>
        <v>0.5</v>
      </c>
      <c r="L41" s="16">
        <f t="shared" si="41"/>
        <v>0.30000000000000004</v>
      </c>
      <c r="M41" s="16" t="str">
        <f t="shared" si="1"/>
        <v>Over</v>
      </c>
      <c r="N41">
        <v>0.8</v>
      </c>
      <c r="O41">
        <v>0.5</v>
      </c>
      <c r="P41" s="16">
        <f t="shared" si="2"/>
        <v>2</v>
      </c>
      <c r="Q41" s="16">
        <f t="shared" si="3"/>
        <v>4</v>
      </c>
      <c r="R41" s="16">
        <f t="shared" si="4"/>
        <v>1</v>
      </c>
      <c r="S41" s="16">
        <f t="shared" si="5"/>
        <v>0</v>
      </c>
      <c r="T41" s="16">
        <f t="shared" si="6"/>
        <v>7</v>
      </c>
      <c r="U41" s="16"/>
      <c r="V41" s="17">
        <v>1.019461334411226</v>
      </c>
      <c r="W41" s="17">
        <v>1.0677922491074801</v>
      </c>
      <c r="X41" s="17">
        <v>0.99804737551165901</v>
      </c>
      <c r="Y41" s="17">
        <v>0.5</v>
      </c>
      <c r="Z41" s="17">
        <v>-170</v>
      </c>
      <c r="AA41" s="17">
        <v>350</v>
      </c>
      <c r="AB41" s="17">
        <v>0.3</v>
      </c>
      <c r="AC41" s="18">
        <f t="shared" si="7"/>
        <v>0.5</v>
      </c>
      <c r="AD41" s="18">
        <f t="shared" si="42"/>
        <v>0.60000000000000009</v>
      </c>
      <c r="AE41" s="18" t="str">
        <f t="shared" si="8"/>
        <v>Over</v>
      </c>
      <c r="AF41" s="17">
        <v>1.1000000000000001</v>
      </c>
      <c r="AG41" s="17">
        <v>0.7</v>
      </c>
      <c r="AH41" s="18">
        <f t="shared" si="9"/>
        <v>3</v>
      </c>
      <c r="AI41" s="18">
        <f t="shared" si="10"/>
        <v>4</v>
      </c>
      <c r="AJ41" s="18">
        <f t="shared" si="11"/>
        <v>1</v>
      </c>
      <c r="AK41" s="18">
        <f t="shared" si="12"/>
        <v>1</v>
      </c>
      <c r="AL41" s="18">
        <f t="shared" si="13"/>
        <v>9</v>
      </c>
      <c r="AM41" s="16"/>
      <c r="AN41">
        <v>0.20061243138038909</v>
      </c>
      <c r="AO41">
        <v>0.489673550966022</v>
      </c>
      <c r="AP41">
        <v>0</v>
      </c>
      <c r="AQ41" t="s">
        <v>187</v>
      </c>
      <c r="AR41">
        <v>0.5</v>
      </c>
      <c r="AS41">
        <v>420</v>
      </c>
      <c r="AT41" t="s">
        <v>187</v>
      </c>
      <c r="AU41" s="16">
        <f t="shared" si="14"/>
        <v>0.5</v>
      </c>
      <c r="AV41" s="16">
        <f t="shared" si="43"/>
        <v>-0.5</v>
      </c>
      <c r="AW41" s="16" t="str">
        <f t="shared" si="15"/>
        <v>Under</v>
      </c>
      <c r="AX41">
        <v>0.4</v>
      </c>
      <c r="AY41">
        <v>0.3</v>
      </c>
      <c r="AZ41" s="16">
        <f t="shared" si="16"/>
        <v>3</v>
      </c>
      <c r="BA41" s="16">
        <f t="shared" si="17"/>
        <v>1</v>
      </c>
      <c r="BB41" s="16">
        <f t="shared" si="18"/>
        <v>0</v>
      </c>
      <c r="BC41" s="16">
        <f t="shared" si="19"/>
        <v>0</v>
      </c>
      <c r="BD41" s="16">
        <f t="shared" si="20"/>
        <v>4</v>
      </c>
      <c r="BE41" s="16"/>
      <c r="BF41" s="17">
        <v>0.82187228477654983</v>
      </c>
      <c r="BG41" s="17">
        <v>1.33780213885656</v>
      </c>
      <c r="BH41" s="17">
        <v>0.23083076</v>
      </c>
      <c r="BI41" s="17" t="s">
        <v>187</v>
      </c>
      <c r="BJ41" s="17">
        <v>0.5</v>
      </c>
      <c r="BK41" s="17">
        <v>160</v>
      </c>
      <c r="BL41" s="17" t="s">
        <v>187</v>
      </c>
      <c r="BM41" s="18">
        <f t="shared" si="21"/>
        <v>0.5</v>
      </c>
      <c r="BN41" s="16">
        <f t="shared" si="44"/>
        <v>0.83780213885655996</v>
      </c>
      <c r="BO41" s="18" t="str">
        <f t="shared" si="22"/>
        <v>Over</v>
      </c>
      <c r="BP41" s="17">
        <v>1.3</v>
      </c>
      <c r="BQ41" s="17">
        <v>0.6</v>
      </c>
      <c r="BR41" s="18">
        <f t="shared" si="23"/>
        <v>2</v>
      </c>
      <c r="BS41" s="18">
        <f t="shared" si="24"/>
        <v>5</v>
      </c>
      <c r="BT41" s="18">
        <f t="shared" si="25"/>
        <v>1</v>
      </c>
      <c r="BU41" s="18">
        <f t="shared" si="26"/>
        <v>1</v>
      </c>
      <c r="BV41" s="18">
        <f t="shared" si="27"/>
        <v>9</v>
      </c>
      <c r="BW41" s="16"/>
      <c r="BX41">
        <v>0.16804802329009311</v>
      </c>
      <c r="BY41">
        <v>0.76686283386147502</v>
      </c>
      <c r="BZ41">
        <v>2.0298528344298201E-2</v>
      </c>
      <c r="CA41" t="s">
        <v>187</v>
      </c>
      <c r="CB41">
        <v>0.5</v>
      </c>
      <c r="CC41">
        <v>680</v>
      </c>
      <c r="CD41" t="s">
        <v>187</v>
      </c>
      <c r="CE41" s="16">
        <f t="shared" si="28"/>
        <v>0.5</v>
      </c>
      <c r="CF41" s="16">
        <f t="shared" si="45"/>
        <v>-0.47970147165570182</v>
      </c>
      <c r="CG41" s="16" t="str">
        <f t="shared" si="29"/>
        <v>Under</v>
      </c>
      <c r="CH41">
        <v>0.1</v>
      </c>
      <c r="CI41">
        <v>0.1</v>
      </c>
      <c r="CJ41" s="16">
        <f t="shared" si="48"/>
        <v>2</v>
      </c>
      <c r="CK41" s="16">
        <f t="shared" si="30"/>
        <v>1</v>
      </c>
      <c r="CL41" s="16">
        <f t="shared" si="31"/>
        <v>1</v>
      </c>
      <c r="CM41" s="16">
        <f t="shared" si="32"/>
        <v>1</v>
      </c>
      <c r="CN41" s="16">
        <f t="shared" si="33"/>
        <v>5</v>
      </c>
      <c r="CO41" s="16"/>
      <c r="CP41" s="17">
        <v>2.754601839722691</v>
      </c>
      <c r="CQ41" s="17">
        <v>3.66566866267465</v>
      </c>
      <c r="CR41" s="17">
        <v>2.0001707</v>
      </c>
      <c r="CS41" s="17">
        <v>0.5</v>
      </c>
      <c r="CT41" s="17" t="s">
        <v>187</v>
      </c>
      <c r="CU41" s="17">
        <v>0.5</v>
      </c>
      <c r="CV41" s="17">
        <v>1.5</v>
      </c>
      <c r="CW41" s="18">
        <f t="shared" si="34"/>
        <v>0.5</v>
      </c>
      <c r="CX41" s="16">
        <f t="shared" si="46"/>
        <v>3.16566866267465</v>
      </c>
      <c r="CY41" s="18" t="str">
        <f t="shared" si="35"/>
        <v>Over</v>
      </c>
      <c r="CZ41" s="17">
        <v>2.6</v>
      </c>
      <c r="DA41" s="17">
        <v>0.7</v>
      </c>
      <c r="DB41" s="18">
        <f t="shared" si="36"/>
        <v>3</v>
      </c>
      <c r="DC41" s="18">
        <f t="shared" si="37"/>
        <v>5</v>
      </c>
      <c r="DD41" s="18">
        <f t="shared" si="38"/>
        <v>1</v>
      </c>
      <c r="DE41" s="18">
        <f t="shared" si="39"/>
        <v>1</v>
      </c>
      <c r="DF41" s="18">
        <f t="shared" si="40"/>
        <v>10</v>
      </c>
      <c r="DG41" s="16"/>
    </row>
    <row r="42" spans="1:111" x14ac:dyDescent="0.3">
      <c r="A42" t="s">
        <v>231</v>
      </c>
      <c r="B42" t="s">
        <v>56</v>
      </c>
      <c r="C42" t="s">
        <v>227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187</v>
      </c>
      <c r="I42">
        <v>0.5</v>
      </c>
      <c r="J42" t="s">
        <v>187</v>
      </c>
      <c r="K42" s="16">
        <f t="shared" si="0"/>
        <v>0.5</v>
      </c>
      <c r="L42" s="16">
        <f t="shared" si="41"/>
        <v>0.37783396000000002</v>
      </c>
      <c r="M42" s="16" t="str">
        <f t="shared" si="1"/>
        <v>Over</v>
      </c>
      <c r="N42">
        <v>0.2</v>
      </c>
      <c r="O42">
        <v>0.2</v>
      </c>
      <c r="P42" s="16">
        <f t="shared" si="2"/>
        <v>1</v>
      </c>
      <c r="Q42" s="16">
        <f t="shared" si="3"/>
        <v>4</v>
      </c>
      <c r="R42" s="16">
        <f t="shared" si="4"/>
        <v>0</v>
      </c>
      <c r="S42" s="16">
        <f t="shared" si="5"/>
        <v>0</v>
      </c>
      <c r="T42" s="16">
        <f t="shared" si="6"/>
        <v>5</v>
      </c>
      <c r="U42" s="16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6">
        <f t="shared" si="7"/>
        <v>0.5</v>
      </c>
      <c r="AD42" s="18">
        <f t="shared" si="42"/>
        <v>0.5</v>
      </c>
      <c r="AE42" s="16" t="str">
        <f t="shared" si="8"/>
        <v>Over</v>
      </c>
      <c r="AF42">
        <v>0.5</v>
      </c>
      <c r="AG42">
        <v>0.4</v>
      </c>
      <c r="AH42" s="16">
        <f t="shared" si="9"/>
        <v>2</v>
      </c>
      <c r="AI42" s="16">
        <f t="shared" si="10"/>
        <v>3</v>
      </c>
      <c r="AJ42" s="16">
        <f t="shared" si="11"/>
        <v>0</v>
      </c>
      <c r="AK42" s="16">
        <f t="shared" si="12"/>
        <v>0</v>
      </c>
      <c r="AL42" s="16">
        <f t="shared" si="13"/>
        <v>5</v>
      </c>
      <c r="AM42" s="16"/>
      <c r="AN42">
        <v>2.3311102791726521E-2</v>
      </c>
      <c r="AO42">
        <v>6.0453932048850897E-2</v>
      </c>
      <c r="AP42">
        <v>-2.4067649552449298E-5</v>
      </c>
      <c r="AQ42" t="s">
        <v>187</v>
      </c>
      <c r="AR42">
        <v>0.5</v>
      </c>
      <c r="AS42">
        <v>470</v>
      </c>
      <c r="AT42" t="s">
        <v>187</v>
      </c>
      <c r="AU42" s="16">
        <f t="shared" si="14"/>
        <v>0.5</v>
      </c>
      <c r="AV42" s="16">
        <f t="shared" si="43"/>
        <v>-0.50002406764955243</v>
      </c>
      <c r="AW42" s="16" t="str">
        <f t="shared" si="15"/>
        <v>Under</v>
      </c>
      <c r="AX42">
        <v>0.1</v>
      </c>
      <c r="AY42">
        <v>0.1</v>
      </c>
      <c r="AZ42" s="16">
        <f t="shared" si="16"/>
        <v>3</v>
      </c>
      <c r="BA42" s="16">
        <f t="shared" si="17"/>
        <v>1</v>
      </c>
      <c r="BB42" s="16">
        <f t="shared" si="18"/>
        <v>0</v>
      </c>
      <c r="BC42" s="16">
        <f t="shared" si="19"/>
        <v>0</v>
      </c>
      <c r="BD42" s="16">
        <f t="shared" si="20"/>
        <v>4</v>
      </c>
      <c r="BE42" s="16"/>
      <c r="BF42">
        <v>0.22282683384791599</v>
      </c>
      <c r="BG42">
        <v>0.65933044017358899</v>
      </c>
      <c r="BH42">
        <v>0.1</v>
      </c>
      <c r="BI42" t="s">
        <v>187</v>
      </c>
      <c r="BJ42">
        <v>0.5</v>
      </c>
      <c r="BK42">
        <v>180</v>
      </c>
      <c r="BL42" t="s">
        <v>187</v>
      </c>
      <c r="BM42" s="16">
        <f t="shared" si="21"/>
        <v>0.5</v>
      </c>
      <c r="BN42" s="16">
        <f t="shared" si="44"/>
        <v>-0.4</v>
      </c>
      <c r="BO42" s="16" t="str">
        <f t="shared" si="22"/>
        <v>Under</v>
      </c>
      <c r="BP42">
        <v>0.3</v>
      </c>
      <c r="BQ42">
        <v>0.2</v>
      </c>
      <c r="BR42" s="16">
        <f t="shared" si="23"/>
        <v>2</v>
      </c>
      <c r="BS42" s="16">
        <f t="shared" si="24"/>
        <v>1</v>
      </c>
      <c r="BT42" s="16">
        <f t="shared" si="25"/>
        <v>1</v>
      </c>
      <c r="BU42" s="16">
        <f t="shared" si="26"/>
        <v>1</v>
      </c>
      <c r="BV42" s="16">
        <f t="shared" si="27"/>
        <v>5</v>
      </c>
      <c r="BW42" s="16"/>
      <c r="BX42">
        <v>0.17712369863985489</v>
      </c>
      <c r="BY42">
        <v>0.83069568084404799</v>
      </c>
      <c r="BZ42">
        <v>-1.1198445E-2</v>
      </c>
      <c r="CA42" t="s">
        <v>187</v>
      </c>
      <c r="CB42">
        <v>0.5</v>
      </c>
      <c r="CC42" t="s">
        <v>187</v>
      </c>
      <c r="CD42" t="s">
        <v>187</v>
      </c>
      <c r="CE42" s="16">
        <f t="shared" si="28"/>
        <v>0.5</v>
      </c>
      <c r="CF42" s="16">
        <f t="shared" si="45"/>
        <v>-0.511198445</v>
      </c>
      <c r="CG42" s="16" t="str">
        <f t="shared" si="29"/>
        <v>Under</v>
      </c>
      <c r="CH42">
        <v>0</v>
      </c>
      <c r="CI42">
        <v>0</v>
      </c>
      <c r="CJ42" s="16">
        <f t="shared" si="48"/>
        <v>2</v>
      </c>
      <c r="CK42" s="16">
        <f t="shared" si="30"/>
        <v>1</v>
      </c>
      <c r="CL42" s="16">
        <f t="shared" si="31"/>
        <v>1</v>
      </c>
      <c r="CM42" s="16">
        <f t="shared" si="32"/>
        <v>1</v>
      </c>
      <c r="CN42" s="16">
        <f t="shared" si="33"/>
        <v>5</v>
      </c>
      <c r="CO42" s="16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187</v>
      </c>
      <c r="CU42">
        <v>0.5</v>
      </c>
      <c r="CV42" t="s">
        <v>187</v>
      </c>
      <c r="CW42" s="16">
        <f t="shared" si="34"/>
        <v>0.5</v>
      </c>
      <c r="CX42" s="16">
        <f t="shared" si="46"/>
        <v>0.73328100000000007</v>
      </c>
      <c r="CY42" s="16" t="str">
        <f t="shared" si="35"/>
        <v>Over</v>
      </c>
      <c r="CZ42">
        <v>0.8</v>
      </c>
      <c r="DA42">
        <v>0.4</v>
      </c>
      <c r="DB42" s="16">
        <f t="shared" si="36"/>
        <v>3</v>
      </c>
      <c r="DC42" s="16">
        <f t="shared" si="37"/>
        <v>2</v>
      </c>
      <c r="DD42" s="16">
        <f t="shared" si="38"/>
        <v>1</v>
      </c>
      <c r="DE42" s="16">
        <f t="shared" si="39"/>
        <v>0</v>
      </c>
      <c r="DF42" s="16">
        <f t="shared" si="40"/>
        <v>6</v>
      </c>
      <c r="DG42" s="16"/>
    </row>
    <row r="43" spans="1:111" x14ac:dyDescent="0.3">
      <c r="A43" t="s">
        <v>232</v>
      </c>
      <c r="B43" t="s">
        <v>56</v>
      </c>
      <c r="C43" t="s">
        <v>227</v>
      </c>
      <c r="D43" s="17">
        <v>0.2315520493965095</v>
      </c>
      <c r="E43" s="17">
        <v>0.36614173228346403</v>
      </c>
      <c r="F43" s="17">
        <v>0.17</v>
      </c>
      <c r="G43" s="17">
        <v>0.5</v>
      </c>
      <c r="H43" s="17" t="s">
        <v>187</v>
      </c>
      <c r="I43" s="17">
        <v>0.5</v>
      </c>
      <c r="J43" s="17" t="s">
        <v>187</v>
      </c>
      <c r="K43" s="18">
        <f t="shared" si="0"/>
        <v>0.5</v>
      </c>
      <c r="L43" s="16">
        <f t="shared" si="41"/>
        <v>-0.4</v>
      </c>
      <c r="M43" s="18" t="str">
        <f t="shared" si="1"/>
        <v>Under</v>
      </c>
      <c r="N43" s="17">
        <v>0.1</v>
      </c>
      <c r="O43" s="17">
        <v>0.1</v>
      </c>
      <c r="P43" s="18">
        <f t="shared" si="2"/>
        <v>3</v>
      </c>
      <c r="Q43" s="18">
        <f t="shared" si="3"/>
        <v>4</v>
      </c>
      <c r="R43" s="18">
        <f t="shared" si="4"/>
        <v>1</v>
      </c>
      <c r="S43" s="18">
        <f t="shared" si="5"/>
        <v>1</v>
      </c>
      <c r="T43" s="18">
        <f t="shared" si="6"/>
        <v>9</v>
      </c>
      <c r="U43" s="16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6">
        <f t="shared" si="7"/>
        <v>0.5</v>
      </c>
      <c r="AD43" s="18">
        <f t="shared" si="42"/>
        <v>0.5</v>
      </c>
      <c r="AE43" s="16" t="str">
        <f t="shared" si="8"/>
        <v>Over</v>
      </c>
      <c r="AF43">
        <v>0.6</v>
      </c>
      <c r="AG43">
        <v>0.5</v>
      </c>
      <c r="AH43" s="16">
        <f t="shared" si="9"/>
        <v>3</v>
      </c>
      <c r="AI43" s="16">
        <f t="shared" si="10"/>
        <v>3</v>
      </c>
      <c r="AJ43" s="16">
        <f t="shared" si="11"/>
        <v>1</v>
      </c>
      <c r="AK43" s="16">
        <f t="shared" si="12"/>
        <v>0</v>
      </c>
      <c r="AL43" s="16">
        <f t="shared" si="13"/>
        <v>7</v>
      </c>
      <c r="AM43" s="16"/>
      <c r="AN43">
        <v>2.278484883069119E-3</v>
      </c>
      <c r="AO43">
        <v>1.50462962962962E-2</v>
      </c>
      <c r="AP43">
        <v>-1.36925218571108E-3</v>
      </c>
      <c r="AQ43" t="s">
        <v>187</v>
      </c>
      <c r="AR43">
        <v>0.5</v>
      </c>
      <c r="AS43">
        <v>680</v>
      </c>
      <c r="AT43" t="s">
        <v>187</v>
      </c>
      <c r="AU43" s="16">
        <f t="shared" si="14"/>
        <v>0.5</v>
      </c>
      <c r="AV43" s="16">
        <f t="shared" si="43"/>
        <v>-0.50136925218571105</v>
      </c>
      <c r="AW43" s="16" t="str">
        <f t="shared" si="15"/>
        <v>Under</v>
      </c>
      <c r="AX43">
        <v>0</v>
      </c>
      <c r="AY43">
        <v>0</v>
      </c>
      <c r="AZ43" s="16">
        <f t="shared" si="16"/>
        <v>3</v>
      </c>
      <c r="BA43" s="16">
        <f t="shared" si="17"/>
        <v>1</v>
      </c>
      <c r="BB43" s="16">
        <f t="shared" si="18"/>
        <v>0</v>
      </c>
      <c r="BC43" s="16">
        <f t="shared" si="19"/>
        <v>0</v>
      </c>
      <c r="BD43" s="16">
        <f t="shared" si="20"/>
        <v>4</v>
      </c>
      <c r="BE43" s="16"/>
      <c r="BF43">
        <v>0.2196169270044625</v>
      </c>
      <c r="BG43">
        <v>0.65244279529993798</v>
      </c>
      <c r="BH43">
        <v>0.11168688</v>
      </c>
      <c r="BI43" t="s">
        <v>187</v>
      </c>
      <c r="BJ43">
        <v>0.5</v>
      </c>
      <c r="BK43">
        <v>220</v>
      </c>
      <c r="BL43" t="s">
        <v>187</v>
      </c>
      <c r="BM43" s="16">
        <f t="shared" si="21"/>
        <v>0.5</v>
      </c>
      <c r="BN43" s="16">
        <f t="shared" si="44"/>
        <v>-0.4</v>
      </c>
      <c r="BO43" s="16" t="str">
        <f t="shared" si="22"/>
        <v>Under</v>
      </c>
      <c r="BP43">
        <v>0.1</v>
      </c>
      <c r="BQ43">
        <v>0.1</v>
      </c>
      <c r="BR43" s="16">
        <f t="shared" si="23"/>
        <v>2</v>
      </c>
      <c r="BS43" s="16">
        <f t="shared" si="24"/>
        <v>1</v>
      </c>
      <c r="BT43" s="16">
        <f t="shared" si="25"/>
        <v>1</v>
      </c>
      <c r="BU43" s="16">
        <f t="shared" si="26"/>
        <v>1</v>
      </c>
      <c r="BV43" s="16">
        <f t="shared" si="27"/>
        <v>5</v>
      </c>
      <c r="BW43" s="16"/>
      <c r="BX43">
        <v>0.20112214496454461</v>
      </c>
      <c r="BY43">
        <v>0.83010903974674599</v>
      </c>
      <c r="BZ43">
        <v>5.2343328000000001E-2</v>
      </c>
      <c r="CA43" t="s">
        <v>187</v>
      </c>
      <c r="CB43">
        <v>0.5</v>
      </c>
      <c r="CC43" t="s">
        <v>187</v>
      </c>
      <c r="CD43" t="s">
        <v>187</v>
      </c>
      <c r="CE43" s="16">
        <f t="shared" si="28"/>
        <v>0.5</v>
      </c>
      <c r="CF43" s="16">
        <f t="shared" si="45"/>
        <v>-0.5</v>
      </c>
      <c r="CG43" s="16" t="str">
        <f t="shared" si="29"/>
        <v>Under</v>
      </c>
      <c r="CH43">
        <v>0</v>
      </c>
      <c r="CI43">
        <v>0</v>
      </c>
      <c r="CJ43" s="16">
        <f t="shared" si="48"/>
        <v>2</v>
      </c>
      <c r="CK43" s="16">
        <f t="shared" si="30"/>
        <v>1</v>
      </c>
      <c r="CL43" s="16">
        <f t="shared" si="31"/>
        <v>1</v>
      </c>
      <c r="CM43" s="16">
        <f t="shared" si="32"/>
        <v>1</v>
      </c>
      <c r="CN43" s="16">
        <f t="shared" si="33"/>
        <v>5</v>
      </c>
      <c r="CO43" s="16"/>
      <c r="CP43">
        <v>0.89449710769697244</v>
      </c>
      <c r="CQ43">
        <v>1.1987482</v>
      </c>
      <c r="CR43">
        <v>0.57064165817979895</v>
      </c>
      <c r="CS43">
        <v>0.5</v>
      </c>
      <c r="CT43" t="s">
        <v>187</v>
      </c>
      <c r="CU43">
        <v>0.5</v>
      </c>
      <c r="CV43" t="s">
        <v>187</v>
      </c>
      <c r="CW43" s="16">
        <f t="shared" si="34"/>
        <v>0.5</v>
      </c>
      <c r="CX43" s="16">
        <f t="shared" si="46"/>
        <v>0.69874820000000004</v>
      </c>
      <c r="CY43" s="16" t="str">
        <f t="shared" si="35"/>
        <v>Over</v>
      </c>
      <c r="CZ43">
        <v>0.6</v>
      </c>
      <c r="DA43">
        <v>0.5</v>
      </c>
      <c r="DB43" s="16">
        <f t="shared" si="36"/>
        <v>3</v>
      </c>
      <c r="DC43" s="16">
        <f t="shared" si="37"/>
        <v>2</v>
      </c>
      <c r="DD43" s="16">
        <f t="shared" si="38"/>
        <v>1</v>
      </c>
      <c r="DE43" s="16">
        <f t="shared" si="39"/>
        <v>0</v>
      </c>
      <c r="DF43" s="16">
        <f t="shared" si="40"/>
        <v>6</v>
      </c>
      <c r="DG43" s="16"/>
    </row>
    <row r="44" spans="1:111" x14ac:dyDescent="0.3">
      <c r="A44" t="s">
        <v>233</v>
      </c>
      <c r="B44" t="s">
        <v>56</v>
      </c>
      <c r="C44" t="s">
        <v>227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187</v>
      </c>
      <c r="I44">
        <v>0.5</v>
      </c>
      <c r="J44">
        <v>0.5</v>
      </c>
      <c r="K44" s="16">
        <f t="shared" si="0"/>
        <v>0.5</v>
      </c>
      <c r="L44" s="16">
        <f t="shared" si="41"/>
        <v>-0.23214314841962502</v>
      </c>
      <c r="M44" s="16" t="str">
        <f t="shared" si="1"/>
        <v>Under</v>
      </c>
      <c r="N44">
        <v>0.7</v>
      </c>
      <c r="O44">
        <v>0.4</v>
      </c>
      <c r="P44" s="16">
        <f t="shared" si="2"/>
        <v>2</v>
      </c>
      <c r="Q44" s="16">
        <f t="shared" si="3"/>
        <v>3</v>
      </c>
      <c r="R44" s="16">
        <f t="shared" si="4"/>
        <v>0</v>
      </c>
      <c r="S44" s="16">
        <f t="shared" si="5"/>
        <v>1</v>
      </c>
      <c r="T44" s="16">
        <f t="shared" si="6"/>
        <v>6</v>
      </c>
      <c r="U44" s="16"/>
      <c r="V44" s="17">
        <v>1.039061505564663</v>
      </c>
      <c r="W44" s="17">
        <v>1.1102653731085299</v>
      </c>
      <c r="X44" s="17">
        <v>0.994618268214714</v>
      </c>
      <c r="Y44" s="17">
        <v>0.5</v>
      </c>
      <c r="Z44" s="17">
        <v>-200</v>
      </c>
      <c r="AA44" s="17">
        <v>280</v>
      </c>
      <c r="AB44" s="17">
        <v>0.4</v>
      </c>
      <c r="AC44" s="18">
        <f t="shared" si="7"/>
        <v>0.5</v>
      </c>
      <c r="AD44" s="18">
        <f t="shared" si="42"/>
        <v>0.61026537310852991</v>
      </c>
      <c r="AE44" s="18" t="str">
        <f t="shared" si="8"/>
        <v>Over</v>
      </c>
      <c r="AF44" s="17">
        <v>1.1000000000000001</v>
      </c>
      <c r="AG44" s="17">
        <v>0.7</v>
      </c>
      <c r="AH44" s="18">
        <f t="shared" si="9"/>
        <v>3</v>
      </c>
      <c r="AI44" s="18">
        <f t="shared" si="10"/>
        <v>4</v>
      </c>
      <c r="AJ44" s="18">
        <f t="shared" si="11"/>
        <v>1</v>
      </c>
      <c r="AK44" s="18">
        <f t="shared" si="12"/>
        <v>1</v>
      </c>
      <c r="AL44" s="18">
        <f t="shared" si="13"/>
        <v>9</v>
      </c>
      <c r="AM44" s="16"/>
      <c r="AN44">
        <v>4.0996115265517899E-2</v>
      </c>
      <c r="AO44">
        <v>0.110265373108531</v>
      </c>
      <c r="AP44">
        <v>-2.1479646002178798E-5</v>
      </c>
      <c r="AQ44" t="s">
        <v>187</v>
      </c>
      <c r="AR44">
        <v>0.5</v>
      </c>
      <c r="AS44">
        <v>560</v>
      </c>
      <c r="AT44" t="s">
        <v>187</v>
      </c>
      <c r="AU44" s="16">
        <f t="shared" si="14"/>
        <v>0.5</v>
      </c>
      <c r="AV44" s="16">
        <f t="shared" si="43"/>
        <v>-0.50002147964600219</v>
      </c>
      <c r="AW44" s="16" t="str">
        <f t="shared" si="15"/>
        <v>Under</v>
      </c>
      <c r="AX44">
        <v>0.1</v>
      </c>
      <c r="AY44">
        <v>0.1</v>
      </c>
      <c r="AZ44" s="16">
        <f t="shared" si="16"/>
        <v>3</v>
      </c>
      <c r="BA44" s="16">
        <f t="shared" si="17"/>
        <v>1</v>
      </c>
      <c r="BB44" s="16">
        <f t="shared" si="18"/>
        <v>0</v>
      </c>
      <c r="BC44" s="16">
        <f t="shared" si="19"/>
        <v>0</v>
      </c>
      <c r="BD44" s="16">
        <f t="shared" si="20"/>
        <v>4</v>
      </c>
      <c r="BE44" s="16"/>
      <c r="BF44">
        <v>0.38254957859151778</v>
      </c>
      <c r="BG44">
        <v>0.862083873757025</v>
      </c>
      <c r="BH44">
        <v>0.18</v>
      </c>
      <c r="BI44" t="s">
        <v>187</v>
      </c>
      <c r="BJ44">
        <v>0.5</v>
      </c>
      <c r="BK44">
        <v>200</v>
      </c>
      <c r="BL44" t="s">
        <v>187</v>
      </c>
      <c r="BM44" s="16">
        <f t="shared" si="21"/>
        <v>0.5</v>
      </c>
      <c r="BN44" s="16">
        <f t="shared" si="44"/>
        <v>0.362083873757025</v>
      </c>
      <c r="BO44" s="16" t="str">
        <f t="shared" si="22"/>
        <v>Over</v>
      </c>
      <c r="BP44">
        <v>0.3</v>
      </c>
      <c r="BQ44">
        <v>0.3</v>
      </c>
      <c r="BR44" s="16">
        <f t="shared" si="23"/>
        <v>1</v>
      </c>
      <c r="BS44" s="16">
        <f t="shared" si="24"/>
        <v>4</v>
      </c>
      <c r="BT44" s="16">
        <f t="shared" si="25"/>
        <v>0</v>
      </c>
      <c r="BU44" s="16">
        <f t="shared" si="26"/>
        <v>0</v>
      </c>
      <c r="BV44" s="16">
        <f t="shared" si="27"/>
        <v>5</v>
      </c>
      <c r="BW44" s="16"/>
      <c r="BX44">
        <v>0.19294990372917331</v>
      </c>
      <c r="BY44">
        <v>0.78620843561704901</v>
      </c>
      <c r="BZ44">
        <v>3.7187310000000001E-2</v>
      </c>
      <c r="CA44" t="s">
        <v>187</v>
      </c>
      <c r="CB44">
        <v>0.5</v>
      </c>
      <c r="CC44">
        <v>550</v>
      </c>
      <c r="CD44" t="s">
        <v>187</v>
      </c>
      <c r="CE44" s="16">
        <f t="shared" si="28"/>
        <v>0.5</v>
      </c>
      <c r="CF44" s="16">
        <f t="shared" si="45"/>
        <v>-0.46281269000000003</v>
      </c>
      <c r="CG44" s="16" t="str">
        <f t="shared" si="29"/>
        <v>Under</v>
      </c>
      <c r="CH44">
        <v>0.1</v>
      </c>
      <c r="CI44">
        <v>0.1</v>
      </c>
      <c r="CJ44" s="16">
        <f t="shared" si="48"/>
        <v>2</v>
      </c>
      <c r="CK44" s="16">
        <f t="shared" si="30"/>
        <v>1</v>
      </c>
      <c r="CL44" s="16">
        <f t="shared" si="31"/>
        <v>1</v>
      </c>
      <c r="CM44" s="16">
        <f t="shared" si="32"/>
        <v>1</v>
      </c>
      <c r="CN44" s="16">
        <f t="shared" si="33"/>
        <v>5</v>
      </c>
      <c r="CO44" s="16"/>
      <c r="CP44">
        <v>1.6893668567007949</v>
      </c>
      <c r="CQ44">
        <v>2</v>
      </c>
      <c r="CR44">
        <v>1.2337372</v>
      </c>
      <c r="CS44">
        <v>1.5</v>
      </c>
      <c r="CT44" t="s">
        <v>187</v>
      </c>
      <c r="CU44">
        <v>1.5</v>
      </c>
      <c r="CV44">
        <v>1.5</v>
      </c>
      <c r="CW44" s="16">
        <f t="shared" si="34"/>
        <v>1.5</v>
      </c>
      <c r="CX44" s="16">
        <f t="shared" si="46"/>
        <v>0.5</v>
      </c>
      <c r="CY44" s="16" t="str">
        <f t="shared" si="35"/>
        <v>Over</v>
      </c>
      <c r="CZ44">
        <v>1.5</v>
      </c>
      <c r="DA44">
        <v>0.5</v>
      </c>
      <c r="DB44" s="16">
        <f t="shared" si="36"/>
        <v>2</v>
      </c>
      <c r="DC44" s="16">
        <f t="shared" si="37"/>
        <v>1</v>
      </c>
      <c r="DD44" s="16">
        <f t="shared" si="38"/>
        <v>0</v>
      </c>
      <c r="DE44" s="16">
        <f t="shared" si="39"/>
        <v>0</v>
      </c>
      <c r="DF44" s="16">
        <f t="shared" si="40"/>
        <v>3</v>
      </c>
      <c r="DG44" s="16"/>
    </row>
    <row r="45" spans="1:111" x14ac:dyDescent="0.3">
      <c r="A45" t="s">
        <v>234</v>
      </c>
      <c r="B45" t="s">
        <v>56</v>
      </c>
      <c r="C45" t="s">
        <v>227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187</v>
      </c>
      <c r="I45">
        <v>0.5</v>
      </c>
      <c r="J45">
        <v>0.5</v>
      </c>
      <c r="K45" s="16">
        <f t="shared" si="0"/>
        <v>0.5</v>
      </c>
      <c r="L45" s="16">
        <f t="shared" si="41"/>
        <v>-0.17826714999999999</v>
      </c>
      <c r="M45" s="16" t="str">
        <f t="shared" si="1"/>
        <v>Under</v>
      </c>
      <c r="N45">
        <v>0.4</v>
      </c>
      <c r="O45">
        <v>0.4</v>
      </c>
      <c r="P45" s="16">
        <f t="shared" si="2"/>
        <v>1</v>
      </c>
      <c r="Q45" s="16">
        <f t="shared" si="3"/>
        <v>3</v>
      </c>
      <c r="R45" s="16">
        <f t="shared" si="4"/>
        <v>1</v>
      </c>
      <c r="S45" s="16">
        <f t="shared" si="5"/>
        <v>1</v>
      </c>
      <c r="T45" s="16">
        <f t="shared" si="6"/>
        <v>6</v>
      </c>
      <c r="U45" s="16"/>
      <c r="V45" s="17">
        <v>1.0565536044176811</v>
      </c>
      <c r="W45" s="17">
        <v>1.14863776661923</v>
      </c>
      <c r="X45" s="17">
        <v>0.99998849999999995</v>
      </c>
      <c r="Y45" s="17">
        <v>0.5</v>
      </c>
      <c r="Z45" s="17">
        <v>-260</v>
      </c>
      <c r="AA45" s="17">
        <v>200</v>
      </c>
      <c r="AB45" s="17">
        <v>0.2</v>
      </c>
      <c r="AC45" s="18">
        <f t="shared" si="7"/>
        <v>0.5</v>
      </c>
      <c r="AD45" s="18">
        <f t="shared" si="42"/>
        <v>0.64863776661923001</v>
      </c>
      <c r="AE45" s="18" t="str">
        <f t="shared" si="8"/>
        <v>Over</v>
      </c>
      <c r="AF45" s="17">
        <v>1.1000000000000001</v>
      </c>
      <c r="AG45" s="17">
        <v>0.9</v>
      </c>
      <c r="AH45" s="18">
        <f t="shared" si="9"/>
        <v>3</v>
      </c>
      <c r="AI45" s="18">
        <f t="shared" si="10"/>
        <v>4</v>
      </c>
      <c r="AJ45" s="18">
        <f t="shared" si="11"/>
        <v>1</v>
      </c>
      <c r="AK45" s="18">
        <f t="shared" si="12"/>
        <v>1</v>
      </c>
      <c r="AL45" s="18">
        <f t="shared" si="13"/>
        <v>9</v>
      </c>
      <c r="AM45" s="16"/>
      <c r="AN45">
        <v>9.408101330943669E-2</v>
      </c>
      <c r="AO45">
        <v>0.24863776661923201</v>
      </c>
      <c r="AP45">
        <v>-1.97235656221118E-4</v>
      </c>
      <c r="AQ45" t="s">
        <v>187</v>
      </c>
      <c r="AR45">
        <v>0.5</v>
      </c>
      <c r="AS45">
        <v>390</v>
      </c>
      <c r="AT45" t="s">
        <v>187</v>
      </c>
      <c r="AU45" s="16">
        <f t="shared" si="14"/>
        <v>0.5</v>
      </c>
      <c r="AV45" s="16">
        <f t="shared" si="43"/>
        <v>-0.5001972356562211</v>
      </c>
      <c r="AW45" s="16" t="str">
        <f t="shared" si="15"/>
        <v>Under</v>
      </c>
      <c r="AX45">
        <v>0.2</v>
      </c>
      <c r="AY45">
        <v>0.2</v>
      </c>
      <c r="AZ45" s="16">
        <f t="shared" si="16"/>
        <v>3</v>
      </c>
      <c r="BA45" s="16">
        <f t="shared" si="17"/>
        <v>1</v>
      </c>
      <c r="BB45" s="16">
        <f t="shared" si="18"/>
        <v>0</v>
      </c>
      <c r="BC45" s="16">
        <f t="shared" si="19"/>
        <v>0</v>
      </c>
      <c r="BD45" s="16">
        <f t="shared" si="20"/>
        <v>4</v>
      </c>
      <c r="BE45" s="16"/>
      <c r="BF45">
        <v>0.49794531936522041</v>
      </c>
      <c r="BG45">
        <v>0.862083873757025</v>
      </c>
      <c r="BH45">
        <v>0.17</v>
      </c>
      <c r="BI45" t="s">
        <v>187</v>
      </c>
      <c r="BJ45">
        <v>0.5</v>
      </c>
      <c r="BK45">
        <v>145</v>
      </c>
      <c r="BL45" t="s">
        <v>187</v>
      </c>
      <c r="BM45" s="16">
        <f t="shared" si="21"/>
        <v>0.5</v>
      </c>
      <c r="BN45" s="16">
        <f t="shared" si="44"/>
        <v>0.362083873757025</v>
      </c>
      <c r="BO45" s="16" t="str">
        <f t="shared" si="22"/>
        <v>Over</v>
      </c>
      <c r="BP45">
        <v>0.7</v>
      </c>
      <c r="BQ45">
        <v>0.3</v>
      </c>
      <c r="BR45" s="16">
        <f t="shared" si="23"/>
        <v>1</v>
      </c>
      <c r="BS45" s="16">
        <f t="shared" si="24"/>
        <v>4</v>
      </c>
      <c r="BT45" s="16">
        <f t="shared" si="25"/>
        <v>1</v>
      </c>
      <c r="BU45" s="16">
        <f t="shared" si="26"/>
        <v>0</v>
      </c>
      <c r="BV45" s="16">
        <f t="shared" si="27"/>
        <v>6</v>
      </c>
      <c r="BW45" s="16"/>
      <c r="BX45">
        <v>0.18473338002149231</v>
      </c>
      <c r="BY45">
        <v>0.78620843561704901</v>
      </c>
      <c r="BZ45">
        <v>3.7659289999999998E-2</v>
      </c>
      <c r="CA45" t="s">
        <v>187</v>
      </c>
      <c r="CB45">
        <v>0.5</v>
      </c>
      <c r="CC45">
        <v>470</v>
      </c>
      <c r="CD45" t="s">
        <v>187</v>
      </c>
      <c r="CE45" s="16">
        <f t="shared" si="28"/>
        <v>0.5</v>
      </c>
      <c r="CF45" s="16">
        <f t="shared" si="45"/>
        <v>-0.46234070999999999</v>
      </c>
      <c r="CG45" s="16" t="str">
        <f t="shared" si="29"/>
        <v>Under</v>
      </c>
      <c r="CH45">
        <v>0.1</v>
      </c>
      <c r="CI45">
        <v>0.1</v>
      </c>
      <c r="CJ45" s="16">
        <f t="shared" si="48"/>
        <v>2</v>
      </c>
      <c r="CK45" s="16">
        <f t="shared" si="30"/>
        <v>1</v>
      </c>
      <c r="CL45" s="16">
        <f t="shared" si="31"/>
        <v>1</v>
      </c>
      <c r="CM45" s="16">
        <f t="shared" si="32"/>
        <v>1</v>
      </c>
      <c r="CN45" s="16">
        <f t="shared" si="33"/>
        <v>5</v>
      </c>
      <c r="CO45" s="16"/>
      <c r="CP45">
        <v>2.5122945318748702</v>
      </c>
      <c r="CQ45">
        <v>2.99</v>
      </c>
      <c r="CR45">
        <v>1.9998828</v>
      </c>
      <c r="CS45">
        <v>1.5</v>
      </c>
      <c r="CT45" t="s">
        <v>187</v>
      </c>
      <c r="CU45">
        <v>1.5</v>
      </c>
      <c r="CV45">
        <v>1.5</v>
      </c>
      <c r="CW45" s="16">
        <f t="shared" si="34"/>
        <v>1.5</v>
      </c>
      <c r="CX45" s="16">
        <f t="shared" si="46"/>
        <v>1.4900000000000002</v>
      </c>
      <c r="CY45" s="16" t="str">
        <f t="shared" si="35"/>
        <v>Over</v>
      </c>
      <c r="CZ45">
        <v>2</v>
      </c>
      <c r="DA45">
        <v>0.4</v>
      </c>
      <c r="DB45" s="16">
        <f t="shared" si="36"/>
        <v>3</v>
      </c>
      <c r="DC45" s="16">
        <f t="shared" si="37"/>
        <v>3</v>
      </c>
      <c r="DD45" s="16">
        <f t="shared" si="38"/>
        <v>1</v>
      </c>
      <c r="DE45" s="16">
        <f t="shared" si="39"/>
        <v>0</v>
      </c>
      <c r="DF45" s="16">
        <f t="shared" si="40"/>
        <v>7</v>
      </c>
      <c r="DG45" s="16"/>
    </row>
    <row r="46" spans="1:111" x14ac:dyDescent="0.3">
      <c r="A46" t="s">
        <v>235</v>
      </c>
      <c r="B46" t="s">
        <v>42</v>
      </c>
      <c r="C46" t="s">
        <v>56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187</v>
      </c>
      <c r="I46">
        <v>0.5</v>
      </c>
      <c r="J46">
        <v>0.5</v>
      </c>
      <c r="K46" s="16">
        <f t="shared" si="0"/>
        <v>0.5</v>
      </c>
      <c r="L46" s="16">
        <f t="shared" si="41"/>
        <v>-0.31735285000000002</v>
      </c>
      <c r="M46" s="16" t="str">
        <f t="shared" si="1"/>
        <v>Under</v>
      </c>
      <c r="N46">
        <v>0.4</v>
      </c>
      <c r="O46">
        <v>0.4</v>
      </c>
      <c r="P46" s="16">
        <f t="shared" si="2"/>
        <v>2</v>
      </c>
      <c r="Q46" s="16">
        <f t="shared" si="3"/>
        <v>4</v>
      </c>
      <c r="R46" s="16">
        <f t="shared" si="4"/>
        <v>1</v>
      </c>
      <c r="S46" s="16">
        <f t="shared" si="5"/>
        <v>1</v>
      </c>
      <c r="T46" s="16">
        <f t="shared" si="6"/>
        <v>8</v>
      </c>
      <c r="U46" s="16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6">
        <f t="shared" si="7"/>
        <v>0.5</v>
      </c>
      <c r="AD46" s="18">
        <f t="shared" si="42"/>
        <v>0.5</v>
      </c>
      <c r="AE46" s="16" t="str">
        <f t="shared" si="8"/>
        <v>Over</v>
      </c>
      <c r="AF46">
        <v>0.8</v>
      </c>
      <c r="AG46">
        <v>0.5</v>
      </c>
      <c r="AH46" s="16">
        <f t="shared" si="9"/>
        <v>3</v>
      </c>
      <c r="AI46" s="16">
        <f t="shared" si="10"/>
        <v>3</v>
      </c>
      <c r="AJ46" s="16">
        <f t="shared" si="11"/>
        <v>1</v>
      </c>
      <c r="AK46" s="16">
        <f t="shared" si="12"/>
        <v>0</v>
      </c>
      <c r="AL46" s="16">
        <f t="shared" si="13"/>
        <v>7</v>
      </c>
      <c r="AM46" s="16"/>
      <c r="AN46">
        <v>4.7038526570728087E-2</v>
      </c>
      <c r="AO46">
        <v>0.12051707636463101</v>
      </c>
      <c r="AP46">
        <v>-4.4137504991267703E-5</v>
      </c>
      <c r="AQ46" t="s">
        <v>187</v>
      </c>
      <c r="AR46">
        <v>0.5</v>
      </c>
      <c r="AS46">
        <v>440</v>
      </c>
      <c r="AT46" t="s">
        <v>187</v>
      </c>
      <c r="AU46" s="16">
        <f t="shared" si="14"/>
        <v>0.5</v>
      </c>
      <c r="AV46" s="16">
        <f t="shared" si="43"/>
        <v>-0.50004413750499122</v>
      </c>
      <c r="AW46" s="16" t="str">
        <f t="shared" si="15"/>
        <v>Under</v>
      </c>
      <c r="AX46">
        <v>0.1</v>
      </c>
      <c r="AY46">
        <v>0.1</v>
      </c>
      <c r="AZ46" s="16">
        <f t="shared" si="16"/>
        <v>3</v>
      </c>
      <c r="BA46" s="16">
        <f t="shared" si="17"/>
        <v>1</v>
      </c>
      <c r="BB46" s="16">
        <f t="shared" si="18"/>
        <v>0</v>
      </c>
      <c r="BC46" s="16">
        <f t="shared" si="19"/>
        <v>0</v>
      </c>
      <c r="BD46" s="16">
        <f t="shared" si="20"/>
        <v>4</v>
      </c>
      <c r="BE46" s="16"/>
      <c r="BF46">
        <v>0.37188620809207501</v>
      </c>
      <c r="BG46">
        <v>0.70624450307827602</v>
      </c>
      <c r="BH46">
        <v>0.21</v>
      </c>
      <c r="BI46" t="s">
        <v>187</v>
      </c>
      <c r="BJ46">
        <v>0.5</v>
      </c>
      <c r="BK46">
        <v>130</v>
      </c>
      <c r="BL46" t="s">
        <v>187</v>
      </c>
      <c r="BM46" s="16">
        <f t="shared" si="21"/>
        <v>0.5</v>
      </c>
      <c r="BN46" s="16">
        <f t="shared" si="44"/>
        <v>-0.3</v>
      </c>
      <c r="BO46" s="16" t="str">
        <f t="shared" si="22"/>
        <v>Under</v>
      </c>
      <c r="BP46">
        <v>0.2</v>
      </c>
      <c r="BQ46">
        <v>0.2</v>
      </c>
      <c r="BR46" s="16">
        <f t="shared" si="23"/>
        <v>2</v>
      </c>
      <c r="BS46" s="16">
        <f t="shared" si="24"/>
        <v>1</v>
      </c>
      <c r="BT46" s="16">
        <f t="shared" si="25"/>
        <v>1</v>
      </c>
      <c r="BU46" s="16">
        <f t="shared" si="26"/>
        <v>1</v>
      </c>
      <c r="BV46" s="16">
        <f t="shared" si="27"/>
        <v>5</v>
      </c>
      <c r="BW46" s="16"/>
      <c r="BX46">
        <v>0.22308497214820591</v>
      </c>
      <c r="BY46">
        <v>0.79899581589958102</v>
      </c>
      <c r="BZ46">
        <v>8.0588559243166893E-2</v>
      </c>
      <c r="CA46" t="s">
        <v>187</v>
      </c>
      <c r="CB46">
        <v>0.5</v>
      </c>
      <c r="CC46">
        <v>110</v>
      </c>
      <c r="CD46" t="s">
        <v>187</v>
      </c>
      <c r="CE46" s="16">
        <f t="shared" si="28"/>
        <v>0.5</v>
      </c>
      <c r="CF46" s="16">
        <f t="shared" si="45"/>
        <v>-0.41941144075683312</v>
      </c>
      <c r="CG46" s="16" t="str">
        <f t="shared" si="29"/>
        <v>Under</v>
      </c>
      <c r="CH46">
        <v>0.1</v>
      </c>
      <c r="CI46">
        <v>0.1</v>
      </c>
      <c r="CJ46" s="16">
        <f t="shared" si="48"/>
        <v>2</v>
      </c>
      <c r="CK46" s="16">
        <f t="shared" si="30"/>
        <v>1</v>
      </c>
      <c r="CL46" s="16">
        <f t="shared" si="31"/>
        <v>1</v>
      </c>
      <c r="CM46" s="16">
        <f t="shared" si="32"/>
        <v>1</v>
      </c>
      <c r="CN46" s="16">
        <f t="shared" si="33"/>
        <v>5</v>
      </c>
      <c r="CO46" s="16"/>
      <c r="CP46">
        <v>1.136210741678787</v>
      </c>
      <c r="CQ46">
        <v>1.2816245684530501</v>
      </c>
      <c r="CR46">
        <v>1</v>
      </c>
      <c r="CS46">
        <v>1.5</v>
      </c>
      <c r="CT46" t="s">
        <v>187</v>
      </c>
      <c r="CU46">
        <v>1.5</v>
      </c>
      <c r="CV46">
        <v>1.5</v>
      </c>
      <c r="CW46" s="16">
        <f t="shared" si="34"/>
        <v>1.5</v>
      </c>
      <c r="CX46" s="16">
        <f t="shared" si="46"/>
        <v>-0.5</v>
      </c>
      <c r="CY46" s="16" t="str">
        <f t="shared" si="35"/>
        <v>Under</v>
      </c>
      <c r="CZ46">
        <v>1.2</v>
      </c>
      <c r="DA46">
        <v>0.4</v>
      </c>
      <c r="DB46" s="16">
        <f t="shared" si="36"/>
        <v>3</v>
      </c>
      <c r="DC46" s="16">
        <f t="shared" si="37"/>
        <v>1</v>
      </c>
      <c r="DD46" s="16">
        <f t="shared" si="38"/>
        <v>1</v>
      </c>
      <c r="DE46" s="16">
        <f t="shared" si="39"/>
        <v>1</v>
      </c>
      <c r="DF46" s="16">
        <f t="shared" si="40"/>
        <v>6</v>
      </c>
      <c r="DG46" s="16"/>
    </row>
    <row r="47" spans="1:111" x14ac:dyDescent="0.3">
      <c r="A47" t="s">
        <v>236</v>
      </c>
      <c r="B47" t="s">
        <v>42</v>
      </c>
      <c r="C47" t="s">
        <v>56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187</v>
      </c>
      <c r="I47">
        <v>0.5</v>
      </c>
      <c r="J47">
        <v>0.5</v>
      </c>
      <c r="K47" s="16">
        <f t="shared" si="0"/>
        <v>0.5</v>
      </c>
      <c r="L47" s="16">
        <f t="shared" si="41"/>
        <v>0.238822436321381</v>
      </c>
      <c r="M47" s="16" t="str">
        <f t="shared" si="1"/>
        <v>Over</v>
      </c>
      <c r="N47">
        <v>0.6</v>
      </c>
      <c r="O47">
        <v>0.5</v>
      </c>
      <c r="P47" s="16">
        <f t="shared" si="2"/>
        <v>2</v>
      </c>
      <c r="Q47" s="16">
        <f t="shared" si="3"/>
        <v>3</v>
      </c>
      <c r="R47" s="16">
        <f t="shared" si="4"/>
        <v>1</v>
      </c>
      <c r="S47" s="16">
        <f t="shared" si="5"/>
        <v>0</v>
      </c>
      <c r="T47" s="16">
        <f t="shared" si="6"/>
        <v>6</v>
      </c>
      <c r="U47" s="16"/>
      <c r="V47" s="17">
        <v>1.0611818729278499</v>
      </c>
      <c r="W47" s="17">
        <v>1.15781765494795</v>
      </c>
      <c r="X47" s="17">
        <v>0.99998849999999995</v>
      </c>
      <c r="Y47" s="17">
        <v>0.5</v>
      </c>
      <c r="Z47" s="17">
        <v>-220</v>
      </c>
      <c r="AA47" s="17">
        <v>250</v>
      </c>
      <c r="AB47" s="17">
        <v>0.4</v>
      </c>
      <c r="AC47" s="18">
        <f t="shared" si="7"/>
        <v>0.5</v>
      </c>
      <c r="AD47" s="18">
        <f t="shared" si="42"/>
        <v>0.7</v>
      </c>
      <c r="AE47" s="18" t="str">
        <f t="shared" si="8"/>
        <v>Over</v>
      </c>
      <c r="AF47" s="17">
        <v>1.2</v>
      </c>
      <c r="AG47" s="17">
        <v>0.8</v>
      </c>
      <c r="AH47" s="18">
        <f t="shared" si="9"/>
        <v>3</v>
      </c>
      <c r="AI47" s="18">
        <f t="shared" si="10"/>
        <v>4</v>
      </c>
      <c r="AJ47" s="18">
        <f t="shared" si="11"/>
        <v>1</v>
      </c>
      <c r="AK47" s="18">
        <f t="shared" si="12"/>
        <v>1</v>
      </c>
      <c r="AL47" s="18">
        <f t="shared" si="13"/>
        <v>9</v>
      </c>
      <c r="AM47" s="16"/>
      <c r="AN47">
        <v>0.10060235824080931</v>
      </c>
      <c r="AO47">
        <v>0.27366363867410198</v>
      </c>
      <c r="AP47">
        <v>-9.4140452875836499E-5</v>
      </c>
      <c r="AQ47" t="s">
        <v>187</v>
      </c>
      <c r="AR47">
        <v>0.5</v>
      </c>
      <c r="AS47">
        <v>480</v>
      </c>
      <c r="AT47" t="s">
        <v>187</v>
      </c>
      <c r="AU47" s="16">
        <f t="shared" si="14"/>
        <v>0.5</v>
      </c>
      <c r="AV47" s="16">
        <f t="shared" si="43"/>
        <v>-0.50009414045287581</v>
      </c>
      <c r="AW47" s="16" t="str">
        <f t="shared" si="15"/>
        <v>Under</v>
      </c>
      <c r="AX47">
        <v>0.3</v>
      </c>
      <c r="AY47">
        <v>0.3</v>
      </c>
      <c r="AZ47" s="16">
        <f t="shared" si="16"/>
        <v>3</v>
      </c>
      <c r="BA47" s="16">
        <f t="shared" si="17"/>
        <v>1</v>
      </c>
      <c r="BB47" s="16">
        <f t="shared" si="18"/>
        <v>0</v>
      </c>
      <c r="BC47" s="16">
        <f t="shared" si="19"/>
        <v>0</v>
      </c>
      <c r="BD47" s="16">
        <f t="shared" si="20"/>
        <v>4</v>
      </c>
      <c r="BE47" s="16"/>
      <c r="BF47">
        <v>0.69414935464411842</v>
      </c>
      <c r="BG47">
        <v>1.0436137071650999</v>
      </c>
      <c r="BH47">
        <v>0.28687477</v>
      </c>
      <c r="BI47" t="s">
        <v>187</v>
      </c>
      <c r="BJ47">
        <v>0.5</v>
      </c>
      <c r="BK47">
        <v>120</v>
      </c>
      <c r="BL47" t="s">
        <v>187</v>
      </c>
      <c r="BM47" s="16">
        <f t="shared" si="21"/>
        <v>0.5</v>
      </c>
      <c r="BN47" s="16">
        <f t="shared" si="44"/>
        <v>0.54361370716509994</v>
      </c>
      <c r="BO47" s="16" t="str">
        <f t="shared" si="22"/>
        <v>Over</v>
      </c>
      <c r="BP47">
        <v>0.6</v>
      </c>
      <c r="BQ47">
        <v>0.4</v>
      </c>
      <c r="BR47" s="16">
        <f t="shared" si="23"/>
        <v>2</v>
      </c>
      <c r="BS47" s="16">
        <f t="shared" si="24"/>
        <v>5</v>
      </c>
      <c r="BT47" s="16">
        <f t="shared" si="25"/>
        <v>1</v>
      </c>
      <c r="BU47" s="16">
        <f t="shared" si="26"/>
        <v>0</v>
      </c>
      <c r="BV47" s="16">
        <f t="shared" si="27"/>
        <v>8</v>
      </c>
      <c r="BW47" s="16"/>
      <c r="BX47">
        <v>0.180263928980925</v>
      </c>
      <c r="BY47">
        <v>0.79899581589958102</v>
      </c>
      <c r="BZ47">
        <v>0.02</v>
      </c>
      <c r="CA47" t="s">
        <v>187</v>
      </c>
      <c r="CB47">
        <v>0.5</v>
      </c>
      <c r="CC47">
        <v>800</v>
      </c>
      <c r="CD47" t="s">
        <v>187</v>
      </c>
      <c r="CE47" s="16">
        <f t="shared" si="28"/>
        <v>0.5</v>
      </c>
      <c r="CF47" s="16">
        <f t="shared" si="45"/>
        <v>-0.48</v>
      </c>
      <c r="CG47" s="16" t="str">
        <f t="shared" si="29"/>
        <v>Under</v>
      </c>
      <c r="CH47">
        <v>0.2</v>
      </c>
      <c r="CI47">
        <v>0.1</v>
      </c>
      <c r="CJ47" s="16">
        <f t="shared" si="48"/>
        <v>2</v>
      </c>
      <c r="CK47" s="16">
        <f t="shared" si="30"/>
        <v>1</v>
      </c>
      <c r="CL47" s="16">
        <f t="shared" si="31"/>
        <v>1</v>
      </c>
      <c r="CM47" s="16">
        <f t="shared" si="32"/>
        <v>1</v>
      </c>
      <c r="CN47" s="16">
        <f t="shared" si="33"/>
        <v>5</v>
      </c>
      <c r="CO47" s="16"/>
      <c r="CP47" s="17">
        <v>2.5126390624510582</v>
      </c>
      <c r="CQ47" s="17">
        <v>2.99</v>
      </c>
      <c r="CR47" s="17">
        <v>1.9998828</v>
      </c>
      <c r="CS47" s="17">
        <v>1.5</v>
      </c>
      <c r="CT47" s="17" t="s">
        <v>187</v>
      </c>
      <c r="CU47" s="17">
        <v>1.5</v>
      </c>
      <c r="CV47" s="17">
        <v>1.5</v>
      </c>
      <c r="CW47" s="18">
        <f t="shared" si="34"/>
        <v>1.5</v>
      </c>
      <c r="CX47" s="16">
        <f t="shared" si="46"/>
        <v>1.4900000000000002</v>
      </c>
      <c r="CY47" s="18" t="str">
        <f t="shared" si="35"/>
        <v>Over</v>
      </c>
      <c r="CZ47" s="17">
        <v>2.4</v>
      </c>
      <c r="DA47" s="17">
        <v>0.7</v>
      </c>
      <c r="DB47" s="18">
        <f t="shared" si="36"/>
        <v>3</v>
      </c>
      <c r="DC47" s="18">
        <f t="shared" si="37"/>
        <v>3</v>
      </c>
      <c r="DD47" s="18">
        <f t="shared" si="38"/>
        <v>1</v>
      </c>
      <c r="DE47" s="18">
        <f t="shared" si="39"/>
        <v>1</v>
      </c>
      <c r="DF47" s="18">
        <f t="shared" si="40"/>
        <v>8</v>
      </c>
      <c r="DG47" s="16"/>
    </row>
    <row r="48" spans="1:111" x14ac:dyDescent="0.3">
      <c r="A48" t="s">
        <v>237</v>
      </c>
      <c r="B48" t="s">
        <v>42</v>
      </c>
      <c r="C48" t="s">
        <v>56</v>
      </c>
      <c r="D48">
        <v>0.57803938983620473</v>
      </c>
      <c r="E48">
        <v>0.72132657761400198</v>
      </c>
      <c r="F48">
        <v>0.43</v>
      </c>
      <c r="G48">
        <v>0.5</v>
      </c>
      <c r="H48" t="s">
        <v>187</v>
      </c>
      <c r="I48">
        <v>0.5</v>
      </c>
      <c r="J48">
        <v>0.5</v>
      </c>
      <c r="K48" s="16">
        <f t="shared" si="0"/>
        <v>0.5</v>
      </c>
      <c r="L48" s="16">
        <f t="shared" si="41"/>
        <v>0.30000000000000004</v>
      </c>
      <c r="M48" s="16" t="str">
        <f t="shared" si="1"/>
        <v>Over</v>
      </c>
      <c r="N48">
        <v>0.8</v>
      </c>
      <c r="O48">
        <v>0.6</v>
      </c>
      <c r="P48" s="16">
        <f t="shared" si="2"/>
        <v>2</v>
      </c>
      <c r="Q48" s="16">
        <f t="shared" si="3"/>
        <v>4</v>
      </c>
      <c r="R48" s="16">
        <f t="shared" si="4"/>
        <v>1</v>
      </c>
      <c r="S48" s="16">
        <f t="shared" si="5"/>
        <v>1</v>
      </c>
      <c r="T48" s="16">
        <f t="shared" si="6"/>
        <v>8</v>
      </c>
      <c r="U48" s="16"/>
      <c r="V48" s="17">
        <v>1.030903329779542</v>
      </c>
      <c r="W48" s="17">
        <v>1.08386225265789</v>
      </c>
      <c r="X48" s="17">
        <v>0.99807404320313997</v>
      </c>
      <c r="Y48" s="17">
        <v>0.5</v>
      </c>
      <c r="Z48" s="17">
        <v>-180</v>
      </c>
      <c r="AA48" s="17">
        <v>320</v>
      </c>
      <c r="AB48" s="17">
        <v>0.2</v>
      </c>
      <c r="AC48" s="18">
        <f t="shared" si="7"/>
        <v>0.5</v>
      </c>
      <c r="AD48" s="18">
        <f t="shared" si="42"/>
        <v>0.60000000000000009</v>
      </c>
      <c r="AE48" s="18" t="str">
        <f t="shared" si="8"/>
        <v>Over</v>
      </c>
      <c r="AF48" s="17">
        <v>1.1000000000000001</v>
      </c>
      <c r="AG48" s="17">
        <v>0.8</v>
      </c>
      <c r="AH48" s="18">
        <f t="shared" si="9"/>
        <v>3</v>
      </c>
      <c r="AI48" s="18">
        <f t="shared" si="10"/>
        <v>4</v>
      </c>
      <c r="AJ48" s="18">
        <f t="shared" si="11"/>
        <v>1</v>
      </c>
      <c r="AK48" s="18">
        <f t="shared" si="12"/>
        <v>1</v>
      </c>
      <c r="AL48" s="18">
        <f t="shared" si="13"/>
        <v>9</v>
      </c>
      <c r="AM48" s="16"/>
      <c r="AN48">
        <v>3.4187217738435187E-2</v>
      </c>
      <c r="AO48">
        <v>9.7377486321635898E-2</v>
      </c>
      <c r="AP48">
        <v>-6.9631715187061196E-5</v>
      </c>
      <c r="AQ48" t="s">
        <v>187</v>
      </c>
      <c r="AR48">
        <v>0.5</v>
      </c>
      <c r="AS48">
        <v>700</v>
      </c>
      <c r="AT48" t="s">
        <v>187</v>
      </c>
      <c r="AU48" s="16">
        <f t="shared" si="14"/>
        <v>0.5</v>
      </c>
      <c r="AV48" s="16">
        <f t="shared" si="43"/>
        <v>-0.50006963171518704</v>
      </c>
      <c r="AW48" s="16" t="str">
        <f t="shared" si="15"/>
        <v>Under</v>
      </c>
      <c r="AX48">
        <v>0.1</v>
      </c>
      <c r="AY48">
        <v>0.1</v>
      </c>
      <c r="AZ48" s="16">
        <f t="shared" si="16"/>
        <v>3</v>
      </c>
      <c r="BA48" s="16">
        <f t="shared" si="17"/>
        <v>1</v>
      </c>
      <c r="BB48" s="16">
        <f t="shared" si="18"/>
        <v>0</v>
      </c>
      <c r="BC48" s="16">
        <f t="shared" si="19"/>
        <v>0</v>
      </c>
      <c r="BD48" s="16">
        <f t="shared" si="20"/>
        <v>4</v>
      </c>
      <c r="BE48" s="16"/>
      <c r="BF48">
        <v>0.67753925285659744</v>
      </c>
      <c r="BG48">
        <v>1.2716665945858101</v>
      </c>
      <c r="BH48">
        <v>0.38</v>
      </c>
      <c r="BI48" t="s">
        <v>187</v>
      </c>
      <c r="BJ48">
        <v>0.5</v>
      </c>
      <c r="BK48">
        <v>170</v>
      </c>
      <c r="BL48" t="s">
        <v>187</v>
      </c>
      <c r="BM48" s="16">
        <f t="shared" si="21"/>
        <v>0.5</v>
      </c>
      <c r="BN48" s="16">
        <f t="shared" si="44"/>
        <v>0.77166659458581011</v>
      </c>
      <c r="BO48" s="16" t="str">
        <f t="shared" si="22"/>
        <v>Over</v>
      </c>
      <c r="BP48">
        <v>0.9</v>
      </c>
      <c r="BQ48">
        <v>0.4</v>
      </c>
      <c r="BR48" s="16">
        <f t="shared" si="23"/>
        <v>2</v>
      </c>
      <c r="BS48" s="16">
        <f t="shared" si="24"/>
        <v>5</v>
      </c>
      <c r="BT48" s="16">
        <f t="shared" si="25"/>
        <v>1</v>
      </c>
      <c r="BU48" s="16">
        <f t="shared" si="26"/>
        <v>0</v>
      </c>
      <c r="BV48" s="16">
        <f t="shared" si="27"/>
        <v>8</v>
      </c>
      <c r="BW48" s="16"/>
      <c r="BX48">
        <v>0.23759255301977189</v>
      </c>
      <c r="BY48">
        <v>0.87358356940509896</v>
      </c>
      <c r="BZ48">
        <v>6.6341609999999995E-2</v>
      </c>
      <c r="CA48" t="s">
        <v>187</v>
      </c>
      <c r="CB48">
        <v>0.5</v>
      </c>
      <c r="CC48">
        <v>580</v>
      </c>
      <c r="CD48" t="s">
        <v>187</v>
      </c>
      <c r="CE48" s="16">
        <f t="shared" si="28"/>
        <v>0.5</v>
      </c>
      <c r="CF48" s="16">
        <f t="shared" si="45"/>
        <v>-0.43365839</v>
      </c>
      <c r="CG48" s="16" t="str">
        <f t="shared" si="29"/>
        <v>Under</v>
      </c>
      <c r="CH48">
        <v>0.1</v>
      </c>
      <c r="CI48">
        <v>0.1</v>
      </c>
      <c r="CJ48" s="16">
        <f t="shared" si="48"/>
        <v>2</v>
      </c>
      <c r="CK48" s="16">
        <f t="shared" si="30"/>
        <v>1</v>
      </c>
      <c r="CL48" s="16">
        <f t="shared" si="31"/>
        <v>1</v>
      </c>
      <c r="CM48" s="16">
        <f t="shared" si="32"/>
        <v>1</v>
      </c>
      <c r="CN48" s="16">
        <f t="shared" si="33"/>
        <v>5</v>
      </c>
      <c r="CO48" s="16"/>
      <c r="CP48" s="17">
        <v>1.61125215801237</v>
      </c>
      <c r="CQ48" s="17">
        <v>1.9993585</v>
      </c>
      <c r="CR48" s="17">
        <v>1.01</v>
      </c>
      <c r="CS48" s="17">
        <v>0.5</v>
      </c>
      <c r="CT48" s="17" t="s">
        <v>187</v>
      </c>
      <c r="CU48" s="17">
        <v>0.5</v>
      </c>
      <c r="CV48" s="17">
        <v>1.5</v>
      </c>
      <c r="CW48" s="18">
        <f t="shared" si="34"/>
        <v>0.5</v>
      </c>
      <c r="CX48" s="16">
        <f t="shared" si="46"/>
        <v>1.4993585</v>
      </c>
      <c r="CY48" s="18" t="str">
        <f t="shared" si="35"/>
        <v>Over</v>
      </c>
      <c r="CZ48" s="17">
        <v>1.6</v>
      </c>
      <c r="DA48" s="17">
        <v>0.8</v>
      </c>
      <c r="DB48" s="18">
        <f t="shared" si="36"/>
        <v>3</v>
      </c>
      <c r="DC48" s="18">
        <f t="shared" si="37"/>
        <v>3</v>
      </c>
      <c r="DD48" s="18">
        <f t="shared" si="38"/>
        <v>1</v>
      </c>
      <c r="DE48" s="18">
        <f t="shared" si="39"/>
        <v>1</v>
      </c>
      <c r="DF48" s="18">
        <f t="shared" si="40"/>
        <v>8</v>
      </c>
      <c r="DG48" s="16"/>
    </row>
    <row r="49" spans="1:111" x14ac:dyDescent="0.3">
      <c r="A49" t="s">
        <v>238</v>
      </c>
      <c r="B49" t="s">
        <v>42</v>
      </c>
      <c r="C49" t="s">
        <v>56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187</v>
      </c>
      <c r="I49">
        <v>0.5</v>
      </c>
      <c r="J49" t="s">
        <v>187</v>
      </c>
      <c r="K49" s="16">
        <f t="shared" si="0"/>
        <v>0.5</v>
      </c>
      <c r="L49" s="16">
        <f t="shared" si="41"/>
        <v>-0.4</v>
      </c>
      <c r="M49" s="16" t="str">
        <f t="shared" si="1"/>
        <v>Under</v>
      </c>
      <c r="N49">
        <v>0.1</v>
      </c>
      <c r="O49">
        <v>0.1</v>
      </c>
      <c r="P49" s="16">
        <f t="shared" si="2"/>
        <v>2</v>
      </c>
      <c r="Q49" s="16">
        <f t="shared" si="3"/>
        <v>4</v>
      </c>
      <c r="R49" s="16">
        <f t="shared" si="4"/>
        <v>1</v>
      </c>
      <c r="S49" s="16">
        <f t="shared" si="5"/>
        <v>1</v>
      </c>
      <c r="T49" s="16">
        <f t="shared" si="6"/>
        <v>8</v>
      </c>
      <c r="U49" s="16"/>
      <c r="V49" s="17">
        <v>0.84410722762050483</v>
      </c>
      <c r="W49" s="17">
        <v>1.0001776223549901</v>
      </c>
      <c r="X49" s="17">
        <v>0.61182183946979896</v>
      </c>
      <c r="Y49" s="17">
        <v>0.5</v>
      </c>
      <c r="Z49" s="17" t="s">
        <v>187</v>
      </c>
      <c r="AA49" s="17" t="s">
        <v>187</v>
      </c>
      <c r="AB49" s="17">
        <v>0</v>
      </c>
      <c r="AC49" s="18">
        <f t="shared" si="7"/>
        <v>0.5</v>
      </c>
      <c r="AD49" s="18">
        <f t="shared" si="42"/>
        <v>0.50017762235499008</v>
      </c>
      <c r="AE49" s="18" t="str">
        <f t="shared" si="8"/>
        <v>Over</v>
      </c>
      <c r="AF49" s="17">
        <v>0.6</v>
      </c>
      <c r="AG49" s="17">
        <v>0.6</v>
      </c>
      <c r="AH49" s="18">
        <f t="shared" si="9"/>
        <v>3</v>
      </c>
      <c r="AI49" s="18">
        <f t="shared" si="10"/>
        <v>4</v>
      </c>
      <c r="AJ49" s="18">
        <f t="shared" si="11"/>
        <v>1</v>
      </c>
      <c r="AK49" s="18">
        <f t="shared" si="12"/>
        <v>1</v>
      </c>
      <c r="AL49" s="18">
        <f t="shared" si="13"/>
        <v>9</v>
      </c>
      <c r="AM49" s="16"/>
      <c r="AN49">
        <v>8.9545615673472436E-3</v>
      </c>
      <c r="AO49">
        <v>3.2553034072502499E-2</v>
      </c>
      <c r="AP49">
        <v>-4.6725508541538203E-5</v>
      </c>
      <c r="AQ49" t="s">
        <v>187</v>
      </c>
      <c r="AR49">
        <v>0.5</v>
      </c>
      <c r="AS49" t="s">
        <v>187</v>
      </c>
      <c r="AT49" t="s">
        <v>187</v>
      </c>
      <c r="AU49" s="16">
        <f t="shared" si="14"/>
        <v>0.5</v>
      </c>
      <c r="AV49" s="16">
        <f t="shared" si="43"/>
        <v>-0.50004672550854157</v>
      </c>
      <c r="AW49" s="16" t="str">
        <f t="shared" si="15"/>
        <v>Under</v>
      </c>
      <c r="AX49">
        <v>0</v>
      </c>
      <c r="AY49">
        <v>0</v>
      </c>
      <c r="AZ49" s="16">
        <f t="shared" si="16"/>
        <v>3</v>
      </c>
      <c r="BA49" s="16">
        <f t="shared" si="17"/>
        <v>1</v>
      </c>
      <c r="BB49" s="16">
        <f t="shared" si="18"/>
        <v>0</v>
      </c>
      <c r="BC49" s="16">
        <f t="shared" si="19"/>
        <v>0</v>
      </c>
      <c r="BD49" s="16">
        <f t="shared" si="20"/>
        <v>4</v>
      </c>
      <c r="BE49" s="16"/>
      <c r="BF49">
        <v>0.250154743778156</v>
      </c>
      <c r="BG49">
        <v>0.65933044017358899</v>
      </c>
      <c r="BH49">
        <v>0.11</v>
      </c>
      <c r="BI49" t="s">
        <v>187</v>
      </c>
      <c r="BJ49">
        <v>0.5</v>
      </c>
      <c r="BK49" t="s">
        <v>187</v>
      </c>
      <c r="BL49" t="s">
        <v>187</v>
      </c>
      <c r="BM49" s="16">
        <f t="shared" si="21"/>
        <v>0.5</v>
      </c>
      <c r="BN49" s="16">
        <f t="shared" si="44"/>
        <v>-0.4</v>
      </c>
      <c r="BO49" s="16" t="str">
        <f t="shared" si="22"/>
        <v>Under</v>
      </c>
      <c r="BP49">
        <v>0.1</v>
      </c>
      <c r="BQ49">
        <v>0.1</v>
      </c>
      <c r="BR49" s="16">
        <f t="shared" si="23"/>
        <v>2</v>
      </c>
      <c r="BS49" s="16">
        <f t="shared" si="24"/>
        <v>1</v>
      </c>
      <c r="BT49" s="16">
        <f t="shared" si="25"/>
        <v>1</v>
      </c>
      <c r="BU49" s="16">
        <f t="shared" si="26"/>
        <v>1</v>
      </c>
      <c r="BV49" s="16">
        <f t="shared" si="27"/>
        <v>5</v>
      </c>
      <c r="BW49" s="16"/>
      <c r="BX49">
        <v>0.19658932095984441</v>
      </c>
      <c r="BY49">
        <v>0.83069568084404799</v>
      </c>
      <c r="BZ49">
        <v>9.6937510000000005E-3</v>
      </c>
      <c r="CA49" t="s">
        <v>187</v>
      </c>
      <c r="CB49">
        <v>0.5</v>
      </c>
      <c r="CC49" t="s">
        <v>187</v>
      </c>
      <c r="CD49" t="s">
        <v>187</v>
      </c>
      <c r="CE49" s="16">
        <f t="shared" si="28"/>
        <v>0.5</v>
      </c>
      <c r="CF49" s="16">
        <f t="shared" si="45"/>
        <v>-0.5</v>
      </c>
      <c r="CG49" s="16" t="str">
        <f t="shared" si="29"/>
        <v>Under</v>
      </c>
      <c r="CH49">
        <v>0</v>
      </c>
      <c r="CI49">
        <v>0</v>
      </c>
      <c r="CJ49" s="16"/>
      <c r="CK49" s="16">
        <f t="shared" si="30"/>
        <v>1</v>
      </c>
      <c r="CL49" s="16">
        <f t="shared" si="31"/>
        <v>1</v>
      </c>
      <c r="CM49" s="16">
        <f t="shared" si="32"/>
        <v>1</v>
      </c>
      <c r="CN49" s="16">
        <f t="shared" si="33"/>
        <v>3</v>
      </c>
      <c r="CO49" s="16"/>
      <c r="CP49">
        <v>0.93968363449135472</v>
      </c>
      <c r="CQ49">
        <v>1.233501</v>
      </c>
      <c r="CR49">
        <v>0.64121809924468098</v>
      </c>
      <c r="CS49">
        <v>0.5</v>
      </c>
      <c r="CT49" t="s">
        <v>187</v>
      </c>
      <c r="CU49">
        <v>0.5</v>
      </c>
      <c r="CV49" t="s">
        <v>187</v>
      </c>
      <c r="CW49" s="16">
        <f t="shared" si="34"/>
        <v>0.5</v>
      </c>
      <c r="CX49" s="16">
        <f t="shared" si="46"/>
        <v>0.73350099999999996</v>
      </c>
      <c r="CY49" s="16" t="str">
        <f t="shared" si="35"/>
        <v>Over</v>
      </c>
      <c r="CZ49">
        <v>0.7</v>
      </c>
      <c r="DA49">
        <v>0.6</v>
      </c>
      <c r="DB49" s="16">
        <f t="shared" si="36"/>
        <v>3</v>
      </c>
      <c r="DC49" s="16">
        <f t="shared" si="37"/>
        <v>2</v>
      </c>
      <c r="DD49" s="16">
        <f t="shared" si="38"/>
        <v>1</v>
      </c>
      <c r="DE49" s="16">
        <f t="shared" si="39"/>
        <v>1</v>
      </c>
      <c r="DF49" s="16">
        <f t="shared" si="40"/>
        <v>7</v>
      </c>
      <c r="DG49" s="16"/>
    </row>
    <row r="50" spans="1:111" x14ac:dyDescent="0.3">
      <c r="A50" t="s">
        <v>239</v>
      </c>
      <c r="B50" t="s">
        <v>42</v>
      </c>
      <c r="C50" t="s">
        <v>56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187</v>
      </c>
      <c r="I50">
        <v>0.5</v>
      </c>
      <c r="J50" t="s">
        <v>187</v>
      </c>
      <c r="K50" s="16">
        <f t="shared" si="0"/>
        <v>0.5</v>
      </c>
      <c r="L50" s="16">
        <f t="shared" si="41"/>
        <v>-0.31506884000000002</v>
      </c>
      <c r="M50" s="16" t="str">
        <f t="shared" si="1"/>
        <v>Under</v>
      </c>
      <c r="N50">
        <v>0.3</v>
      </c>
      <c r="O50">
        <v>0.3</v>
      </c>
      <c r="P50" s="16">
        <f t="shared" si="2"/>
        <v>2</v>
      </c>
      <c r="Q50" s="16">
        <f t="shared" si="3"/>
        <v>4</v>
      </c>
      <c r="R50" s="16">
        <f t="shared" si="4"/>
        <v>1</v>
      </c>
      <c r="S50" s="16">
        <f t="shared" si="5"/>
        <v>1</v>
      </c>
      <c r="T50" s="16">
        <f t="shared" si="6"/>
        <v>8</v>
      </c>
      <c r="U50" s="16"/>
      <c r="V50">
        <v>0.8800397131705624</v>
      </c>
      <c r="W50">
        <v>1</v>
      </c>
      <c r="X50">
        <v>0.67629119784036296</v>
      </c>
      <c r="Y50">
        <v>0.5</v>
      </c>
      <c r="Z50" t="s">
        <v>187</v>
      </c>
      <c r="AA50" t="s">
        <v>187</v>
      </c>
      <c r="AB50">
        <v>0</v>
      </c>
      <c r="AC50" s="16">
        <f t="shared" si="7"/>
        <v>0.5</v>
      </c>
      <c r="AD50" s="18">
        <f t="shared" si="42"/>
        <v>0.5</v>
      </c>
      <c r="AE50" s="16" t="str">
        <f t="shared" si="8"/>
        <v>Over</v>
      </c>
      <c r="AF50">
        <v>0.5</v>
      </c>
      <c r="AG50">
        <v>0.5</v>
      </c>
      <c r="AH50" s="16">
        <f t="shared" si="9"/>
        <v>3</v>
      </c>
      <c r="AI50" s="16">
        <f t="shared" si="10"/>
        <v>3</v>
      </c>
      <c r="AJ50" s="16">
        <f t="shared" si="11"/>
        <v>0</v>
      </c>
      <c r="AK50" s="16">
        <f t="shared" si="12"/>
        <v>0</v>
      </c>
      <c r="AL50" s="16">
        <f t="shared" si="13"/>
        <v>6</v>
      </c>
      <c r="AM50" s="16"/>
      <c r="AN50">
        <v>0.11659488494103699</v>
      </c>
      <c r="AO50">
        <v>0.334805990864325</v>
      </c>
      <c r="AP50">
        <v>-2.4067649552449298E-5</v>
      </c>
      <c r="AQ50" t="s">
        <v>187</v>
      </c>
      <c r="AR50">
        <v>0.5</v>
      </c>
      <c r="AS50" t="s">
        <v>187</v>
      </c>
      <c r="AT50" t="s">
        <v>187</v>
      </c>
      <c r="AU50" s="16">
        <f t="shared" si="14"/>
        <v>0.5</v>
      </c>
      <c r="AV50" s="16">
        <f t="shared" si="43"/>
        <v>-0.50002406764955243</v>
      </c>
      <c r="AW50" s="16" t="str">
        <f t="shared" si="15"/>
        <v>Under</v>
      </c>
      <c r="AX50">
        <v>0.1</v>
      </c>
      <c r="AY50">
        <v>0.1</v>
      </c>
      <c r="AZ50" s="16">
        <f t="shared" si="16"/>
        <v>3</v>
      </c>
      <c r="BA50" s="16">
        <f t="shared" si="17"/>
        <v>1</v>
      </c>
      <c r="BB50" s="16">
        <f t="shared" si="18"/>
        <v>0</v>
      </c>
      <c r="BC50" s="16">
        <f t="shared" si="19"/>
        <v>0</v>
      </c>
      <c r="BD50" s="16">
        <f t="shared" si="20"/>
        <v>4</v>
      </c>
      <c r="BE50" s="16"/>
      <c r="BF50">
        <v>0.53756303959768859</v>
      </c>
      <c r="BG50">
        <v>0.862083873757025</v>
      </c>
      <c r="BH50">
        <v>0.286011342026458</v>
      </c>
      <c r="BI50" t="s">
        <v>187</v>
      </c>
      <c r="BJ50">
        <v>0.5</v>
      </c>
      <c r="BK50" t="s">
        <v>187</v>
      </c>
      <c r="BL50" t="s">
        <v>187</v>
      </c>
      <c r="BM50" s="16">
        <f t="shared" si="21"/>
        <v>0.5</v>
      </c>
      <c r="BN50" s="16">
        <f t="shared" si="44"/>
        <v>0.362083873757025</v>
      </c>
      <c r="BO50" s="16" t="str">
        <f t="shared" si="22"/>
        <v>Over</v>
      </c>
      <c r="BP50">
        <v>0.3</v>
      </c>
      <c r="BQ50">
        <v>0.2</v>
      </c>
      <c r="BR50" s="16">
        <f t="shared" si="23"/>
        <v>2</v>
      </c>
      <c r="BS50" s="16">
        <f t="shared" si="24"/>
        <v>4</v>
      </c>
      <c r="BT50" s="16">
        <f t="shared" si="25"/>
        <v>0</v>
      </c>
      <c r="BU50" s="16">
        <f t="shared" si="26"/>
        <v>0</v>
      </c>
      <c r="BV50" s="16">
        <f t="shared" si="27"/>
        <v>6</v>
      </c>
      <c r="BW50" s="16"/>
      <c r="BX50">
        <v>0.14961012128512979</v>
      </c>
      <c r="BY50">
        <v>0.79899581589958102</v>
      </c>
      <c r="BZ50">
        <v>-1.9453478999999999E-2</v>
      </c>
      <c r="CA50" t="s">
        <v>187</v>
      </c>
      <c r="CB50">
        <v>0.5</v>
      </c>
      <c r="CC50" t="s">
        <v>187</v>
      </c>
      <c r="CD50" t="s">
        <v>187</v>
      </c>
      <c r="CE50" s="16">
        <f t="shared" si="28"/>
        <v>0.5</v>
      </c>
      <c r="CF50" s="16">
        <f t="shared" si="45"/>
        <v>-0.51945347900000005</v>
      </c>
      <c r="CG50" s="16" t="str">
        <f t="shared" si="29"/>
        <v>Under</v>
      </c>
      <c r="CH50">
        <v>0.1</v>
      </c>
      <c r="CI50">
        <v>0.1</v>
      </c>
      <c r="CJ50" s="16"/>
      <c r="CK50" s="16">
        <f t="shared" si="30"/>
        <v>1</v>
      </c>
      <c r="CL50" s="16">
        <f t="shared" si="31"/>
        <v>1</v>
      </c>
      <c r="CM50" s="16">
        <f t="shared" si="32"/>
        <v>1</v>
      </c>
      <c r="CN50" s="16">
        <f t="shared" si="33"/>
        <v>3</v>
      </c>
      <c r="CO50" s="16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187</v>
      </c>
      <c r="CU50">
        <v>0.5</v>
      </c>
      <c r="CV50" t="s">
        <v>187</v>
      </c>
      <c r="CW50" s="16">
        <f t="shared" si="34"/>
        <v>0.5</v>
      </c>
      <c r="CX50" s="16">
        <f t="shared" si="46"/>
        <v>1.35521385369721</v>
      </c>
      <c r="CY50" s="16" t="str">
        <f t="shared" si="35"/>
        <v>Over</v>
      </c>
      <c r="CZ50">
        <v>0.9</v>
      </c>
      <c r="DA50">
        <v>0.5</v>
      </c>
      <c r="DB50" s="16">
        <f t="shared" si="36"/>
        <v>3</v>
      </c>
      <c r="DC50" s="16">
        <f t="shared" si="37"/>
        <v>3</v>
      </c>
      <c r="DD50" s="16">
        <f t="shared" si="38"/>
        <v>1</v>
      </c>
      <c r="DE50" s="16">
        <f t="shared" si="39"/>
        <v>0</v>
      </c>
      <c r="DF50" s="16">
        <f t="shared" si="40"/>
        <v>7</v>
      </c>
      <c r="DG50" s="16"/>
    </row>
    <row r="51" spans="1:111" x14ac:dyDescent="0.3">
      <c r="A51" t="s">
        <v>240</v>
      </c>
      <c r="B51" t="s">
        <v>42</v>
      </c>
      <c r="C51" t="s">
        <v>56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187</v>
      </c>
      <c r="I51">
        <v>0.5</v>
      </c>
      <c r="J51">
        <v>0.5</v>
      </c>
      <c r="K51" s="16">
        <f t="shared" si="0"/>
        <v>0.5</v>
      </c>
      <c r="L51" s="16">
        <f t="shared" si="41"/>
        <v>-0.24562701999999997</v>
      </c>
      <c r="M51" s="16" t="str">
        <f t="shared" si="1"/>
        <v>Under</v>
      </c>
      <c r="N51">
        <v>0.4</v>
      </c>
      <c r="O51">
        <v>0.4</v>
      </c>
      <c r="P51" s="16">
        <f t="shared" si="2"/>
        <v>1</v>
      </c>
      <c r="Q51" s="16">
        <f t="shared" si="3"/>
        <v>3</v>
      </c>
      <c r="R51" s="16">
        <f t="shared" si="4"/>
        <v>1</v>
      </c>
      <c r="S51" s="16">
        <f t="shared" si="5"/>
        <v>1</v>
      </c>
      <c r="T51" s="16">
        <f t="shared" si="6"/>
        <v>6</v>
      </c>
      <c r="U51" s="16"/>
      <c r="V51" s="17">
        <v>1.1148068160854749</v>
      </c>
      <c r="W51" s="17">
        <v>1.30867395978261</v>
      </c>
      <c r="X51" s="17">
        <v>0.99862886668949802</v>
      </c>
      <c r="Y51" s="17">
        <v>0.5</v>
      </c>
      <c r="Z51" s="17">
        <v>-230</v>
      </c>
      <c r="AA51" s="17">
        <v>240</v>
      </c>
      <c r="AB51" s="17">
        <v>0.4</v>
      </c>
      <c r="AC51" s="18">
        <f t="shared" si="7"/>
        <v>0.5</v>
      </c>
      <c r="AD51" s="18">
        <f t="shared" si="42"/>
        <v>0.80867395978261003</v>
      </c>
      <c r="AE51" s="18" t="str">
        <f t="shared" si="8"/>
        <v>Over</v>
      </c>
      <c r="AF51" s="17">
        <v>1.3</v>
      </c>
      <c r="AG51" s="17">
        <v>0.7</v>
      </c>
      <c r="AH51" s="18">
        <f t="shared" si="9"/>
        <v>3</v>
      </c>
      <c r="AI51" s="18">
        <f t="shared" si="10"/>
        <v>5</v>
      </c>
      <c r="AJ51" s="18">
        <f t="shared" si="11"/>
        <v>1</v>
      </c>
      <c r="AK51" s="18">
        <f t="shared" si="12"/>
        <v>1</v>
      </c>
      <c r="AL51" s="18">
        <f t="shared" si="13"/>
        <v>10</v>
      </c>
      <c r="AM51" s="16"/>
      <c r="AN51">
        <v>4.3648678974417481E-2</v>
      </c>
      <c r="AO51">
        <v>0.122305379021242</v>
      </c>
      <c r="AP51">
        <v>-5.6816936960950801E-5</v>
      </c>
      <c r="AQ51" t="s">
        <v>187</v>
      </c>
      <c r="AR51">
        <v>0.5</v>
      </c>
      <c r="AS51">
        <v>500</v>
      </c>
      <c r="AT51" t="s">
        <v>187</v>
      </c>
      <c r="AU51" s="16">
        <f t="shared" si="14"/>
        <v>0.5</v>
      </c>
      <c r="AV51" s="16">
        <f t="shared" si="43"/>
        <v>-0.50005681693696091</v>
      </c>
      <c r="AW51" s="16" t="str">
        <f t="shared" si="15"/>
        <v>Under</v>
      </c>
      <c r="AX51">
        <v>0.1</v>
      </c>
      <c r="AY51">
        <v>0.1</v>
      </c>
      <c r="AZ51" s="16">
        <f t="shared" si="16"/>
        <v>3</v>
      </c>
      <c r="BA51" s="16">
        <f t="shared" si="17"/>
        <v>1</v>
      </c>
      <c r="BB51" s="16">
        <f t="shared" si="18"/>
        <v>0</v>
      </c>
      <c r="BC51" s="16">
        <f t="shared" si="19"/>
        <v>0</v>
      </c>
      <c r="BD51" s="16">
        <f t="shared" si="20"/>
        <v>4</v>
      </c>
      <c r="BE51" s="16"/>
      <c r="BF51">
        <v>0.54335875789320265</v>
      </c>
      <c r="BG51">
        <v>0.862083873757025</v>
      </c>
      <c r="BH51">
        <v>0.42176160665329798</v>
      </c>
      <c r="BI51" t="s">
        <v>187</v>
      </c>
      <c r="BJ51">
        <v>0.5</v>
      </c>
      <c r="BK51">
        <v>115</v>
      </c>
      <c r="BL51" t="s">
        <v>187</v>
      </c>
      <c r="BM51" s="16">
        <f t="shared" si="21"/>
        <v>0.5</v>
      </c>
      <c r="BN51" s="16">
        <f t="shared" si="44"/>
        <v>0.362083873757025</v>
      </c>
      <c r="BO51" s="16" t="str">
        <f t="shared" si="22"/>
        <v>Over</v>
      </c>
      <c r="BP51">
        <v>0.5</v>
      </c>
      <c r="BQ51">
        <v>0.3</v>
      </c>
      <c r="BR51" s="16">
        <f t="shared" si="23"/>
        <v>2</v>
      </c>
      <c r="BS51" s="16">
        <f t="shared" si="24"/>
        <v>4</v>
      </c>
      <c r="BT51" s="16">
        <f t="shared" si="25"/>
        <v>0</v>
      </c>
      <c r="BU51" s="16">
        <f t="shared" si="26"/>
        <v>0</v>
      </c>
      <c r="BV51" s="16">
        <f t="shared" si="27"/>
        <v>6</v>
      </c>
      <c r="BW51" s="16"/>
      <c r="BX51">
        <v>0.1913779049214826</v>
      </c>
      <c r="BY51">
        <v>0.83069568084404799</v>
      </c>
      <c r="BZ51">
        <v>0.01</v>
      </c>
      <c r="CA51" t="s">
        <v>187</v>
      </c>
      <c r="CB51">
        <v>0.5</v>
      </c>
      <c r="CC51">
        <v>410</v>
      </c>
      <c r="CD51" t="s">
        <v>187</v>
      </c>
      <c r="CE51" s="16">
        <f t="shared" si="28"/>
        <v>0.5</v>
      </c>
      <c r="CF51" s="16">
        <f t="shared" si="45"/>
        <v>-0.5</v>
      </c>
      <c r="CG51" s="16" t="str">
        <f t="shared" si="29"/>
        <v>Under</v>
      </c>
      <c r="CH51">
        <v>0</v>
      </c>
      <c r="CI51">
        <v>0</v>
      </c>
      <c r="CJ51" s="16"/>
      <c r="CK51" s="16">
        <f t="shared" si="30"/>
        <v>1</v>
      </c>
      <c r="CL51" s="16">
        <f t="shared" si="31"/>
        <v>1</v>
      </c>
      <c r="CM51" s="16">
        <f t="shared" si="32"/>
        <v>1</v>
      </c>
      <c r="CN51" s="16">
        <f t="shared" si="33"/>
        <v>3</v>
      </c>
      <c r="CO51" s="16"/>
      <c r="CP51">
        <v>1.9162080381048769</v>
      </c>
      <c r="CQ51">
        <v>2</v>
      </c>
      <c r="CR51">
        <v>1.7827562811466999</v>
      </c>
      <c r="CS51">
        <v>1.5</v>
      </c>
      <c r="CT51" t="s">
        <v>187</v>
      </c>
      <c r="CU51">
        <v>1.5</v>
      </c>
      <c r="CV51">
        <v>1.5</v>
      </c>
      <c r="CW51" s="16">
        <f t="shared" si="34"/>
        <v>1.5</v>
      </c>
      <c r="CX51" s="16">
        <f t="shared" si="46"/>
        <v>0.5</v>
      </c>
      <c r="CY51" s="16" t="str">
        <f t="shared" si="35"/>
        <v>Over</v>
      </c>
      <c r="CZ51">
        <v>1.9</v>
      </c>
      <c r="DA51">
        <v>0.6</v>
      </c>
      <c r="DB51" s="16">
        <f t="shared" si="36"/>
        <v>3</v>
      </c>
      <c r="DC51" s="16">
        <f t="shared" si="37"/>
        <v>1</v>
      </c>
      <c r="DD51" s="16">
        <f t="shared" si="38"/>
        <v>1</v>
      </c>
      <c r="DE51" s="16">
        <f t="shared" si="39"/>
        <v>1</v>
      </c>
      <c r="DF51" s="16">
        <f t="shared" si="40"/>
        <v>6</v>
      </c>
      <c r="DG51" s="16"/>
    </row>
    <row r="52" spans="1:111" x14ac:dyDescent="0.3">
      <c r="A52" t="s">
        <v>241</v>
      </c>
      <c r="B52" t="s">
        <v>42</v>
      </c>
      <c r="C52" t="s">
        <v>56</v>
      </c>
      <c r="D52" s="17">
        <v>0.27390716171699969</v>
      </c>
      <c r="E52" s="17">
        <v>0.36614173228346403</v>
      </c>
      <c r="F52" s="17">
        <v>0.136723947589728</v>
      </c>
      <c r="G52" s="17">
        <v>0.5</v>
      </c>
      <c r="H52" s="17" t="s">
        <v>187</v>
      </c>
      <c r="I52" s="17">
        <v>0.5</v>
      </c>
      <c r="J52" s="17" t="s">
        <v>187</v>
      </c>
      <c r="K52" s="18">
        <f t="shared" si="0"/>
        <v>0.5</v>
      </c>
      <c r="L52" s="16">
        <f t="shared" si="41"/>
        <v>-0.363276052410272</v>
      </c>
      <c r="M52" s="18" t="str">
        <f t="shared" si="1"/>
        <v>Under</v>
      </c>
      <c r="N52" s="17">
        <v>0.4</v>
      </c>
      <c r="O52" s="17">
        <v>0.3</v>
      </c>
      <c r="P52" s="18">
        <f t="shared" si="2"/>
        <v>3</v>
      </c>
      <c r="Q52" s="18">
        <f t="shared" si="3"/>
        <v>4</v>
      </c>
      <c r="R52" s="18">
        <f t="shared" si="4"/>
        <v>1</v>
      </c>
      <c r="S52" s="18">
        <f t="shared" si="5"/>
        <v>1</v>
      </c>
      <c r="T52" s="18">
        <f t="shared" si="6"/>
        <v>9</v>
      </c>
      <c r="U52" s="16"/>
      <c r="V52">
        <v>0.78202482100650816</v>
      </c>
      <c r="W52">
        <v>1.0001709734259201</v>
      </c>
      <c r="X52">
        <v>0.45240681241520297</v>
      </c>
      <c r="Y52">
        <v>0.5</v>
      </c>
      <c r="Z52" t="s">
        <v>187</v>
      </c>
      <c r="AA52" t="s">
        <v>187</v>
      </c>
      <c r="AB52">
        <v>0.1</v>
      </c>
      <c r="AC52" s="16">
        <f t="shared" si="7"/>
        <v>0.5</v>
      </c>
      <c r="AD52" s="18">
        <f t="shared" si="42"/>
        <v>0.5001709734259201</v>
      </c>
      <c r="AE52" s="16" t="str">
        <f t="shared" si="8"/>
        <v>Over</v>
      </c>
      <c r="AF52">
        <v>0.5</v>
      </c>
      <c r="AG52">
        <v>0.4</v>
      </c>
      <c r="AH52" s="16">
        <f t="shared" si="9"/>
        <v>2</v>
      </c>
      <c r="AI52" s="16">
        <f t="shared" si="10"/>
        <v>4</v>
      </c>
      <c r="AJ52" s="16">
        <f t="shared" si="11"/>
        <v>0</v>
      </c>
      <c r="AK52" s="16">
        <f t="shared" si="12"/>
        <v>0</v>
      </c>
      <c r="AL52" s="16">
        <f t="shared" si="13"/>
        <v>6</v>
      </c>
      <c r="AM52" s="16"/>
      <c r="AN52">
        <v>2.5141854805181309E-2</v>
      </c>
      <c r="AO52">
        <v>8.2199806815732607E-2</v>
      </c>
      <c r="AP52">
        <v>-4.6725508541538203E-5</v>
      </c>
      <c r="AQ52" t="s">
        <v>187</v>
      </c>
      <c r="AR52">
        <v>0.5</v>
      </c>
      <c r="AS52" t="s">
        <v>187</v>
      </c>
      <c r="AT52" t="s">
        <v>187</v>
      </c>
      <c r="AU52" s="16">
        <f t="shared" si="14"/>
        <v>0.5</v>
      </c>
      <c r="AV52" s="16">
        <f t="shared" si="43"/>
        <v>-0.50004672550854157</v>
      </c>
      <c r="AW52" s="16" t="str">
        <f t="shared" si="15"/>
        <v>Under</v>
      </c>
      <c r="AX52">
        <v>0.1</v>
      </c>
      <c r="AY52">
        <v>0.1</v>
      </c>
      <c r="AZ52" s="16">
        <f t="shared" si="16"/>
        <v>3</v>
      </c>
      <c r="BA52" s="16">
        <f t="shared" si="17"/>
        <v>1</v>
      </c>
      <c r="BB52" s="16">
        <f t="shared" si="18"/>
        <v>0</v>
      </c>
      <c r="BC52" s="16">
        <f t="shared" si="19"/>
        <v>0</v>
      </c>
      <c r="BD52" s="16">
        <f t="shared" si="20"/>
        <v>4</v>
      </c>
      <c r="BE52" s="16"/>
      <c r="BF52">
        <v>0.24265815066348051</v>
      </c>
      <c r="BG52">
        <v>0.65933044017358899</v>
      </c>
      <c r="BH52">
        <v>0.16</v>
      </c>
      <c r="BI52" t="s">
        <v>187</v>
      </c>
      <c r="BJ52">
        <v>0.5</v>
      </c>
      <c r="BK52" t="s">
        <v>187</v>
      </c>
      <c r="BL52" t="s">
        <v>187</v>
      </c>
      <c r="BM52" s="16">
        <f t="shared" si="21"/>
        <v>0.5</v>
      </c>
      <c r="BN52" s="16">
        <f t="shared" si="44"/>
        <v>-0.33999999999999997</v>
      </c>
      <c r="BO52" s="16" t="str">
        <f t="shared" si="22"/>
        <v>Under</v>
      </c>
      <c r="BP52">
        <v>0.3</v>
      </c>
      <c r="BQ52">
        <v>0.3</v>
      </c>
      <c r="BR52" s="16">
        <f t="shared" si="23"/>
        <v>2</v>
      </c>
      <c r="BS52" s="16">
        <f t="shared" si="24"/>
        <v>1</v>
      </c>
      <c r="BT52" s="16">
        <f t="shared" si="25"/>
        <v>1</v>
      </c>
      <c r="BU52" s="16">
        <f t="shared" si="26"/>
        <v>1</v>
      </c>
      <c r="BV52" s="16">
        <f t="shared" si="27"/>
        <v>5</v>
      </c>
      <c r="BW52" s="16"/>
      <c r="BX52">
        <v>0.16269917722873531</v>
      </c>
      <c r="BY52">
        <v>0.77874915938130396</v>
      </c>
      <c r="BZ52">
        <v>0</v>
      </c>
      <c r="CA52" t="s">
        <v>187</v>
      </c>
      <c r="CB52">
        <v>0.5</v>
      </c>
      <c r="CC52" t="s">
        <v>187</v>
      </c>
      <c r="CD52" t="s">
        <v>187</v>
      </c>
      <c r="CE52" s="16">
        <f t="shared" si="28"/>
        <v>0.5</v>
      </c>
      <c r="CF52" s="16">
        <f t="shared" si="45"/>
        <v>-0.5</v>
      </c>
      <c r="CG52" s="16" t="str">
        <f t="shared" si="29"/>
        <v>Under</v>
      </c>
      <c r="CH52">
        <v>0.1</v>
      </c>
      <c r="CI52">
        <v>0.1</v>
      </c>
      <c r="CJ52" s="16"/>
      <c r="CK52" s="16">
        <f t="shared" si="30"/>
        <v>1</v>
      </c>
      <c r="CL52" s="16">
        <f t="shared" si="31"/>
        <v>1</v>
      </c>
      <c r="CM52" s="16">
        <f t="shared" si="32"/>
        <v>1</v>
      </c>
      <c r="CN52" s="16">
        <f t="shared" si="33"/>
        <v>3</v>
      </c>
      <c r="CO52" s="16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187</v>
      </c>
      <c r="CU52">
        <v>0.5</v>
      </c>
      <c r="CV52" t="s">
        <v>187</v>
      </c>
      <c r="CW52" s="16">
        <f t="shared" si="34"/>
        <v>0.5</v>
      </c>
      <c r="CX52" s="16">
        <f t="shared" si="46"/>
        <v>0.73328100000000007</v>
      </c>
      <c r="CY52" s="16" t="str">
        <f t="shared" si="35"/>
        <v>Over</v>
      </c>
      <c r="CZ52">
        <v>0.8</v>
      </c>
      <c r="DA52">
        <v>0.4</v>
      </c>
      <c r="DB52" s="16">
        <f t="shared" si="36"/>
        <v>3</v>
      </c>
      <c r="DC52" s="16">
        <f t="shared" si="37"/>
        <v>2</v>
      </c>
      <c r="DD52" s="16">
        <f t="shared" si="38"/>
        <v>1</v>
      </c>
      <c r="DE52" s="16">
        <f t="shared" si="39"/>
        <v>0</v>
      </c>
      <c r="DF52" s="16">
        <f t="shared" si="40"/>
        <v>6</v>
      </c>
      <c r="DG52" s="16"/>
    </row>
    <row r="53" spans="1:111" x14ac:dyDescent="0.3">
      <c r="A53" t="s">
        <v>242</v>
      </c>
      <c r="B53" t="s">
        <v>42</v>
      </c>
      <c r="C53" t="s">
        <v>56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187</v>
      </c>
      <c r="I53">
        <v>0.5</v>
      </c>
      <c r="J53">
        <v>0.5</v>
      </c>
      <c r="K53" s="16">
        <f t="shared" si="0"/>
        <v>0.5</v>
      </c>
      <c r="L53" s="16">
        <f t="shared" si="41"/>
        <v>0.22132657761400198</v>
      </c>
      <c r="M53" s="16" t="str">
        <f t="shared" si="1"/>
        <v>Over</v>
      </c>
      <c r="N53">
        <v>0.7</v>
      </c>
      <c r="O53">
        <v>0.5</v>
      </c>
      <c r="P53" s="16">
        <f t="shared" si="2"/>
        <v>2</v>
      </c>
      <c r="Q53" s="16">
        <f t="shared" si="3"/>
        <v>3</v>
      </c>
      <c r="R53" s="16">
        <f t="shared" si="4"/>
        <v>1</v>
      </c>
      <c r="S53" s="16">
        <f t="shared" si="5"/>
        <v>0</v>
      </c>
      <c r="T53" s="16">
        <f t="shared" si="6"/>
        <v>6</v>
      </c>
      <c r="U53" s="16"/>
      <c r="V53" s="17">
        <v>0.89542810011295559</v>
      </c>
      <c r="W53" s="17">
        <v>1.0001495643649301</v>
      </c>
      <c r="X53" s="17">
        <v>0.72122063607807496</v>
      </c>
      <c r="Y53" s="17">
        <v>0.5</v>
      </c>
      <c r="Z53" s="17">
        <v>-210</v>
      </c>
      <c r="AA53" s="17">
        <v>270</v>
      </c>
      <c r="AB53" s="17">
        <v>0.1</v>
      </c>
      <c r="AC53" s="18">
        <f t="shared" si="7"/>
        <v>0.5</v>
      </c>
      <c r="AD53" s="18">
        <f t="shared" si="42"/>
        <v>0.50014956436493008</v>
      </c>
      <c r="AE53" s="18" t="str">
        <f t="shared" si="8"/>
        <v>Over</v>
      </c>
      <c r="AF53" s="17">
        <v>0.7</v>
      </c>
      <c r="AG53" s="17">
        <v>0.6</v>
      </c>
      <c r="AH53" s="18">
        <f t="shared" si="9"/>
        <v>3</v>
      </c>
      <c r="AI53" s="18">
        <f t="shared" si="10"/>
        <v>4</v>
      </c>
      <c r="AJ53" s="18">
        <f t="shared" si="11"/>
        <v>1</v>
      </c>
      <c r="AK53" s="18">
        <f t="shared" si="12"/>
        <v>1</v>
      </c>
      <c r="AL53" s="18">
        <f t="shared" si="13"/>
        <v>9</v>
      </c>
      <c r="AM53" s="16"/>
      <c r="AN53">
        <v>8.1466161617842522E-2</v>
      </c>
      <c r="AO53">
        <v>0.22137184022623399</v>
      </c>
      <c r="AP53">
        <v>-4.6725508541538203E-5</v>
      </c>
      <c r="AQ53" t="s">
        <v>187</v>
      </c>
      <c r="AR53">
        <v>0.5</v>
      </c>
      <c r="AS53">
        <v>700</v>
      </c>
      <c r="AT53" t="s">
        <v>187</v>
      </c>
      <c r="AU53" s="16">
        <f t="shared" si="14"/>
        <v>0.5</v>
      </c>
      <c r="AV53" s="16">
        <f t="shared" si="43"/>
        <v>-0.50004672550854157</v>
      </c>
      <c r="AW53" s="16" t="str">
        <f t="shared" si="15"/>
        <v>Under</v>
      </c>
      <c r="AX53">
        <v>0.2</v>
      </c>
      <c r="AY53">
        <v>0.2</v>
      </c>
      <c r="AZ53" s="16">
        <f t="shared" si="16"/>
        <v>3</v>
      </c>
      <c r="BA53" s="16">
        <f t="shared" si="17"/>
        <v>1</v>
      </c>
      <c r="BB53" s="16">
        <f t="shared" si="18"/>
        <v>0</v>
      </c>
      <c r="BC53" s="16">
        <f t="shared" si="19"/>
        <v>0</v>
      </c>
      <c r="BD53" s="16">
        <f t="shared" si="20"/>
        <v>4</v>
      </c>
      <c r="BE53" s="16"/>
      <c r="BF53">
        <v>0.57803632001735228</v>
      </c>
      <c r="BG53">
        <v>1.2153392000000001</v>
      </c>
      <c r="BH53">
        <v>0.335871364845089</v>
      </c>
      <c r="BI53" t="s">
        <v>187</v>
      </c>
      <c r="BJ53">
        <v>0.5</v>
      </c>
      <c r="BK53">
        <v>175</v>
      </c>
      <c r="BL53" t="s">
        <v>187</v>
      </c>
      <c r="BM53" s="16">
        <f t="shared" si="21"/>
        <v>0.5</v>
      </c>
      <c r="BN53" s="16">
        <f t="shared" si="44"/>
        <v>0.71533920000000006</v>
      </c>
      <c r="BO53" s="16" t="str">
        <f t="shared" si="22"/>
        <v>Over</v>
      </c>
      <c r="BP53">
        <v>0.8</v>
      </c>
      <c r="BQ53">
        <v>0.5</v>
      </c>
      <c r="BR53" s="16">
        <f t="shared" si="23"/>
        <v>2</v>
      </c>
      <c r="BS53" s="16">
        <f t="shared" si="24"/>
        <v>5</v>
      </c>
      <c r="BT53" s="16">
        <f t="shared" si="25"/>
        <v>1</v>
      </c>
      <c r="BU53" s="16">
        <f t="shared" si="26"/>
        <v>0</v>
      </c>
      <c r="BV53" s="16">
        <f t="shared" si="27"/>
        <v>8</v>
      </c>
      <c r="BW53" s="16"/>
      <c r="BX53">
        <v>0.19524944302411901</v>
      </c>
      <c r="BY53">
        <v>0.79899581589958102</v>
      </c>
      <c r="BZ53">
        <v>0.02</v>
      </c>
      <c r="CA53" t="s">
        <v>187</v>
      </c>
      <c r="CB53">
        <v>0.5</v>
      </c>
      <c r="CC53">
        <v>270</v>
      </c>
      <c r="CD53" t="s">
        <v>187</v>
      </c>
      <c r="CE53" s="16">
        <f t="shared" si="28"/>
        <v>0.5</v>
      </c>
      <c r="CF53" s="16">
        <f t="shared" si="45"/>
        <v>-0.48</v>
      </c>
      <c r="CG53" s="16" t="str">
        <f t="shared" si="29"/>
        <v>Under</v>
      </c>
      <c r="CH53">
        <v>0.3</v>
      </c>
      <c r="CI53">
        <v>0.3</v>
      </c>
      <c r="CJ53" s="16"/>
      <c r="CK53" s="16">
        <f t="shared" si="30"/>
        <v>1</v>
      </c>
      <c r="CL53" s="16">
        <f t="shared" si="31"/>
        <v>1</v>
      </c>
      <c r="CM53" s="16">
        <f t="shared" si="32"/>
        <v>1</v>
      </c>
      <c r="CN53" s="16">
        <f t="shared" si="33"/>
        <v>3</v>
      </c>
      <c r="CO53" s="16"/>
      <c r="CP53" s="17">
        <v>1.770562458868788</v>
      </c>
      <c r="CQ53" s="17">
        <v>2.0004407999999998</v>
      </c>
      <c r="CR53" s="17">
        <v>1.45168044502953</v>
      </c>
      <c r="CS53" s="17">
        <v>0.5</v>
      </c>
      <c r="CT53" s="17" t="s">
        <v>187</v>
      </c>
      <c r="CU53" s="17">
        <v>0.5</v>
      </c>
      <c r="CV53" s="17">
        <v>1.5</v>
      </c>
      <c r="CW53" s="18">
        <f t="shared" si="34"/>
        <v>0.5</v>
      </c>
      <c r="CX53" s="16">
        <f t="shared" si="46"/>
        <v>1.5004407999999998</v>
      </c>
      <c r="CY53" s="18" t="str">
        <f t="shared" si="35"/>
        <v>Over</v>
      </c>
      <c r="CZ53" s="17">
        <v>1.4</v>
      </c>
      <c r="DA53" s="17">
        <v>0.6</v>
      </c>
      <c r="DB53" s="18">
        <f t="shared" si="36"/>
        <v>3</v>
      </c>
      <c r="DC53" s="18">
        <f t="shared" si="37"/>
        <v>4</v>
      </c>
      <c r="DD53" s="18">
        <f t="shared" si="38"/>
        <v>1</v>
      </c>
      <c r="DE53" s="18">
        <f t="shared" si="39"/>
        <v>1</v>
      </c>
      <c r="DF53" s="18">
        <f t="shared" si="40"/>
        <v>9</v>
      </c>
      <c r="DG53" s="16"/>
    </row>
    <row r="54" spans="1:111" x14ac:dyDescent="0.3">
      <c r="A54" t="s">
        <v>243</v>
      </c>
      <c r="B54" t="s">
        <v>42</v>
      </c>
      <c r="C54" t="s">
        <v>56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187</v>
      </c>
      <c r="I54">
        <v>0.5</v>
      </c>
      <c r="J54">
        <v>0.5</v>
      </c>
      <c r="K54" s="16">
        <f t="shared" si="0"/>
        <v>0.5</v>
      </c>
      <c r="L54" s="16">
        <f t="shared" si="41"/>
        <v>-0.24166285878090699</v>
      </c>
      <c r="M54" s="16" t="str">
        <f t="shared" si="1"/>
        <v>Under</v>
      </c>
      <c r="N54">
        <v>0.6</v>
      </c>
      <c r="O54">
        <v>0.5</v>
      </c>
      <c r="P54" s="16">
        <f t="shared" si="2"/>
        <v>3</v>
      </c>
      <c r="Q54" s="16">
        <f t="shared" si="3"/>
        <v>3</v>
      </c>
      <c r="R54" s="16">
        <f t="shared" si="4"/>
        <v>0</v>
      </c>
      <c r="S54" s="16">
        <f t="shared" si="5"/>
        <v>1</v>
      </c>
      <c r="T54" s="16">
        <f t="shared" si="6"/>
        <v>7</v>
      </c>
      <c r="U54" s="16"/>
      <c r="V54" s="17">
        <v>0.99608352692204982</v>
      </c>
      <c r="W54" s="17">
        <v>1.00259491200381</v>
      </c>
      <c r="X54" s="17">
        <v>0.98179182859070802</v>
      </c>
      <c r="Y54" s="17">
        <v>0.5</v>
      </c>
      <c r="Z54" s="17">
        <v>-240</v>
      </c>
      <c r="AA54" s="17">
        <v>230</v>
      </c>
      <c r="AB54" s="17">
        <v>0.3</v>
      </c>
      <c r="AC54" s="18">
        <f t="shared" si="7"/>
        <v>0.5</v>
      </c>
      <c r="AD54" s="18">
        <f t="shared" si="42"/>
        <v>0.50259491200381001</v>
      </c>
      <c r="AE54" s="18" t="str">
        <f t="shared" si="8"/>
        <v>Over</v>
      </c>
      <c r="AF54" s="17">
        <v>1</v>
      </c>
      <c r="AG54" s="17">
        <v>0.7</v>
      </c>
      <c r="AH54" s="18">
        <f t="shared" si="9"/>
        <v>3</v>
      </c>
      <c r="AI54" s="18">
        <f t="shared" si="10"/>
        <v>4</v>
      </c>
      <c r="AJ54" s="18">
        <f t="shared" si="11"/>
        <v>1</v>
      </c>
      <c r="AK54" s="18">
        <f t="shared" si="12"/>
        <v>1</v>
      </c>
      <c r="AL54" s="18">
        <f t="shared" si="13"/>
        <v>9</v>
      </c>
      <c r="AM54" s="16"/>
      <c r="AN54">
        <v>3.6671571565200053E-2</v>
      </c>
      <c r="AO54">
        <v>9.3311761591970799E-2</v>
      </c>
      <c r="AP54">
        <v>-1.1636565239200301E-5</v>
      </c>
      <c r="AQ54" t="s">
        <v>187</v>
      </c>
      <c r="AR54">
        <v>0.5</v>
      </c>
      <c r="AS54">
        <v>540</v>
      </c>
      <c r="AT54" t="s">
        <v>187</v>
      </c>
      <c r="AU54" s="16">
        <f t="shared" si="14"/>
        <v>0.5</v>
      </c>
      <c r="AV54" s="16">
        <f t="shared" si="43"/>
        <v>-0.50001163656523917</v>
      </c>
      <c r="AW54" s="16" t="str">
        <f t="shared" si="15"/>
        <v>Under</v>
      </c>
      <c r="AX54">
        <v>0.1</v>
      </c>
      <c r="AY54">
        <v>0.1</v>
      </c>
      <c r="AZ54" s="16">
        <f t="shared" si="16"/>
        <v>3</v>
      </c>
      <c r="BA54" s="16">
        <f t="shared" si="17"/>
        <v>1</v>
      </c>
      <c r="BB54" s="16">
        <f t="shared" si="18"/>
        <v>0</v>
      </c>
      <c r="BC54" s="16">
        <f t="shared" si="19"/>
        <v>0</v>
      </c>
      <c r="BD54" s="16">
        <f t="shared" si="20"/>
        <v>4</v>
      </c>
      <c r="BE54" s="16"/>
      <c r="BF54">
        <v>0.52362446635745241</v>
      </c>
      <c r="BG54">
        <v>1.1501296321544201</v>
      </c>
      <c r="BH54">
        <v>0.222940720019386</v>
      </c>
      <c r="BI54" t="s">
        <v>187</v>
      </c>
      <c r="BJ54">
        <v>0.5</v>
      </c>
      <c r="BK54">
        <v>135</v>
      </c>
      <c r="BL54" t="s">
        <v>187</v>
      </c>
      <c r="BM54" s="16">
        <f t="shared" si="21"/>
        <v>0.5</v>
      </c>
      <c r="BN54" s="16">
        <f t="shared" si="44"/>
        <v>0.6501296321544201</v>
      </c>
      <c r="BO54" s="16" t="str">
        <f t="shared" si="22"/>
        <v>Over</v>
      </c>
      <c r="BP54">
        <v>0.4</v>
      </c>
      <c r="BQ54">
        <v>0.3</v>
      </c>
      <c r="BR54" s="16">
        <f t="shared" si="23"/>
        <v>2</v>
      </c>
      <c r="BS54" s="16">
        <f t="shared" si="24"/>
        <v>5</v>
      </c>
      <c r="BT54" s="16">
        <f t="shared" si="25"/>
        <v>0</v>
      </c>
      <c r="BU54" s="16">
        <f t="shared" si="26"/>
        <v>0</v>
      </c>
      <c r="BV54" s="16">
        <f t="shared" si="27"/>
        <v>7</v>
      </c>
      <c r="BW54" s="16"/>
      <c r="BX54">
        <v>0.1767567555929323</v>
      </c>
      <c r="BY54">
        <v>0.78620843561704901</v>
      </c>
      <c r="BZ54">
        <v>0.03</v>
      </c>
      <c r="CA54" t="s">
        <v>187</v>
      </c>
      <c r="CB54">
        <v>0.5</v>
      </c>
      <c r="CC54" t="s">
        <v>187</v>
      </c>
      <c r="CD54" t="s">
        <v>187</v>
      </c>
      <c r="CE54" s="16">
        <f t="shared" si="28"/>
        <v>0.5</v>
      </c>
      <c r="CF54" s="16">
        <f t="shared" si="45"/>
        <v>-0.5</v>
      </c>
      <c r="CG54" s="16" t="str">
        <f t="shared" si="29"/>
        <v>Under</v>
      </c>
      <c r="CH54">
        <v>0</v>
      </c>
      <c r="CI54">
        <v>0</v>
      </c>
      <c r="CJ54" s="16"/>
      <c r="CK54" s="16">
        <f t="shared" si="30"/>
        <v>1</v>
      </c>
      <c r="CL54" s="16">
        <f t="shared" si="31"/>
        <v>1</v>
      </c>
      <c r="CM54" s="16">
        <f t="shared" si="32"/>
        <v>1</v>
      </c>
      <c r="CN54" s="16">
        <f t="shared" si="33"/>
        <v>3</v>
      </c>
      <c r="CO54" s="16"/>
      <c r="CP54">
        <v>1.1630672177747929</v>
      </c>
      <c r="CQ54">
        <v>1.3686584283538501</v>
      </c>
      <c r="CR54">
        <v>1</v>
      </c>
      <c r="CS54">
        <v>1.5</v>
      </c>
      <c r="CT54" t="s">
        <v>187</v>
      </c>
      <c r="CU54">
        <v>1.5</v>
      </c>
      <c r="CV54">
        <v>1.5</v>
      </c>
      <c r="CW54" s="16">
        <f t="shared" si="34"/>
        <v>1.5</v>
      </c>
      <c r="CX54" s="16">
        <f t="shared" si="46"/>
        <v>-0.5</v>
      </c>
      <c r="CY54" s="16" t="str">
        <f t="shared" si="35"/>
        <v>Under</v>
      </c>
      <c r="CZ54">
        <v>1.4</v>
      </c>
      <c r="DA54">
        <v>0.3</v>
      </c>
      <c r="DB54" s="16">
        <f t="shared" si="36"/>
        <v>3</v>
      </c>
      <c r="DC54" s="16">
        <f t="shared" si="37"/>
        <v>1</v>
      </c>
      <c r="DD54" s="16">
        <f t="shared" si="38"/>
        <v>1</v>
      </c>
      <c r="DE54" s="16">
        <f t="shared" si="39"/>
        <v>1</v>
      </c>
      <c r="DF54" s="16">
        <f t="shared" si="40"/>
        <v>6</v>
      </c>
      <c r="DG54" s="16"/>
    </row>
    <row r="55" spans="1:111" x14ac:dyDescent="0.3">
      <c r="A55" t="s">
        <v>244</v>
      </c>
      <c r="B55" t="s">
        <v>49</v>
      </c>
      <c r="C55" t="s">
        <v>59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187</v>
      </c>
      <c r="I55">
        <v>0.5</v>
      </c>
      <c r="J55">
        <v>0.5</v>
      </c>
      <c r="K55" s="16">
        <f t="shared" si="0"/>
        <v>0.5</v>
      </c>
      <c r="L55" s="16">
        <f t="shared" si="41"/>
        <v>0.5310341999999999</v>
      </c>
      <c r="M55" s="16" t="str">
        <f t="shared" si="1"/>
        <v>Over</v>
      </c>
      <c r="N55">
        <v>0.8</v>
      </c>
      <c r="O55">
        <v>0.5</v>
      </c>
      <c r="P55" s="16">
        <f t="shared" si="2"/>
        <v>2</v>
      </c>
      <c r="Q55" s="16">
        <f t="shared" si="3"/>
        <v>5</v>
      </c>
      <c r="R55" s="16">
        <f t="shared" si="4"/>
        <v>1</v>
      </c>
      <c r="S55" s="16">
        <f t="shared" si="5"/>
        <v>0</v>
      </c>
      <c r="T55" s="16">
        <f t="shared" si="6"/>
        <v>8</v>
      </c>
      <c r="U55" s="16"/>
      <c r="V55" s="17">
        <v>1.054879610957056</v>
      </c>
      <c r="W55" s="17">
        <v>1.16297865311129</v>
      </c>
      <c r="X55" s="17">
        <v>0.99996795192668897</v>
      </c>
      <c r="Y55" s="17">
        <v>0.5</v>
      </c>
      <c r="Z55" s="17" t="s">
        <v>187</v>
      </c>
      <c r="AA55" s="17" t="s">
        <v>187</v>
      </c>
      <c r="AB55" s="17">
        <v>0.4</v>
      </c>
      <c r="AC55" s="18">
        <f t="shared" si="7"/>
        <v>0.5</v>
      </c>
      <c r="AD55" s="18">
        <f t="shared" si="42"/>
        <v>0.66297865311129001</v>
      </c>
      <c r="AE55" s="18" t="str">
        <f t="shared" si="8"/>
        <v>Over</v>
      </c>
      <c r="AF55" s="17">
        <v>1.1000000000000001</v>
      </c>
      <c r="AG55" s="17">
        <v>0.7</v>
      </c>
      <c r="AH55" s="18">
        <f t="shared" si="9"/>
        <v>3</v>
      </c>
      <c r="AI55" s="18">
        <f t="shared" si="10"/>
        <v>4</v>
      </c>
      <c r="AJ55" s="18">
        <f t="shared" si="11"/>
        <v>1</v>
      </c>
      <c r="AK55" s="18">
        <f t="shared" si="12"/>
        <v>1</v>
      </c>
      <c r="AL55" s="18">
        <f t="shared" si="13"/>
        <v>9</v>
      </c>
      <c r="AM55" s="16"/>
      <c r="AN55">
        <v>5.2936650562886191E-2</v>
      </c>
      <c r="AO55">
        <v>0.137994951691915</v>
      </c>
      <c r="AP55">
        <v>-4.4137504991267703E-5</v>
      </c>
      <c r="AQ55" t="s">
        <v>187</v>
      </c>
      <c r="AR55">
        <v>0.5</v>
      </c>
      <c r="AS55" t="s">
        <v>187</v>
      </c>
      <c r="AT55" t="s">
        <v>187</v>
      </c>
      <c r="AU55" s="16">
        <f t="shared" si="14"/>
        <v>0.5</v>
      </c>
      <c r="AV55" s="16">
        <f t="shared" si="43"/>
        <v>-0.50004413750499122</v>
      </c>
      <c r="AW55" s="16" t="str">
        <f t="shared" si="15"/>
        <v>Under</v>
      </c>
      <c r="AX55">
        <v>0.1</v>
      </c>
      <c r="AY55">
        <v>0.1</v>
      </c>
      <c r="AZ55" s="16">
        <f t="shared" si="16"/>
        <v>3</v>
      </c>
      <c r="BA55" s="16">
        <f t="shared" si="17"/>
        <v>1</v>
      </c>
      <c r="BB55" s="16">
        <f t="shared" si="18"/>
        <v>0</v>
      </c>
      <c r="BC55" s="16">
        <f t="shared" si="19"/>
        <v>0</v>
      </c>
      <c r="BD55" s="16">
        <f t="shared" si="20"/>
        <v>4</v>
      </c>
      <c r="BE55" s="16"/>
      <c r="BF55">
        <v>0.47027336527305102</v>
      </c>
      <c r="BG55">
        <v>0.80392156862745101</v>
      </c>
      <c r="BH55">
        <v>0.22648447999999999</v>
      </c>
      <c r="BI55" t="s">
        <v>187</v>
      </c>
      <c r="BJ55">
        <v>0.5</v>
      </c>
      <c r="BK55" t="s">
        <v>187</v>
      </c>
      <c r="BL55" t="s">
        <v>187</v>
      </c>
      <c r="BM55" s="16">
        <f t="shared" si="21"/>
        <v>0.5</v>
      </c>
      <c r="BN55" s="16">
        <f t="shared" si="44"/>
        <v>0.30392156862745101</v>
      </c>
      <c r="BO55" s="16" t="str">
        <f t="shared" si="22"/>
        <v>Over</v>
      </c>
      <c r="BP55">
        <v>0.6</v>
      </c>
      <c r="BQ55">
        <v>0.4</v>
      </c>
      <c r="BR55" s="16">
        <f t="shared" si="23"/>
        <v>1</v>
      </c>
      <c r="BS55" s="16">
        <f t="shared" si="24"/>
        <v>4</v>
      </c>
      <c r="BT55" s="16">
        <f t="shared" si="25"/>
        <v>1</v>
      </c>
      <c r="BU55" s="16">
        <f t="shared" si="26"/>
        <v>0</v>
      </c>
      <c r="BV55" s="16">
        <f t="shared" si="27"/>
        <v>6</v>
      </c>
      <c r="BW55" s="16"/>
      <c r="BX55">
        <v>0.16680067010183999</v>
      </c>
      <c r="BY55">
        <v>0.79899581589958102</v>
      </c>
      <c r="BZ55">
        <v>-1.8119415E-2</v>
      </c>
      <c r="CA55" t="s">
        <v>187</v>
      </c>
      <c r="CB55">
        <v>0.5</v>
      </c>
      <c r="CC55" t="s">
        <v>187</v>
      </c>
      <c r="CD55" t="s">
        <v>187</v>
      </c>
      <c r="CE55" s="16">
        <f t="shared" si="28"/>
        <v>0.5</v>
      </c>
      <c r="CF55" s="16">
        <f t="shared" si="45"/>
        <v>-0.51811941500000003</v>
      </c>
      <c r="CG55" s="16" t="str">
        <f t="shared" si="29"/>
        <v>Under</v>
      </c>
      <c r="CH55">
        <v>0.2</v>
      </c>
      <c r="CI55">
        <v>0.2</v>
      </c>
      <c r="CJ55" s="16"/>
      <c r="CK55" s="16">
        <f t="shared" si="30"/>
        <v>1</v>
      </c>
      <c r="CL55" s="16">
        <f t="shared" si="31"/>
        <v>1</v>
      </c>
      <c r="CM55" s="16">
        <f t="shared" si="32"/>
        <v>1</v>
      </c>
      <c r="CN55" s="16">
        <f t="shared" si="33"/>
        <v>3</v>
      </c>
      <c r="CO55" s="16"/>
      <c r="CP55">
        <v>1.735292583054258</v>
      </c>
      <c r="CQ55">
        <v>2</v>
      </c>
      <c r="CR55">
        <v>1.2337372</v>
      </c>
      <c r="CS55">
        <v>1.5</v>
      </c>
      <c r="CT55" t="s">
        <v>187</v>
      </c>
      <c r="CU55">
        <v>1.5</v>
      </c>
      <c r="CV55">
        <v>1.5</v>
      </c>
      <c r="CW55" s="16">
        <f t="shared" si="34"/>
        <v>1.5</v>
      </c>
      <c r="CX55" s="16">
        <f t="shared" si="46"/>
        <v>0.5</v>
      </c>
      <c r="CY55" s="16" t="str">
        <f t="shared" si="35"/>
        <v>Over</v>
      </c>
      <c r="CZ55">
        <v>1.5</v>
      </c>
      <c r="DA55">
        <v>0.5</v>
      </c>
      <c r="DB55" s="16">
        <f t="shared" si="36"/>
        <v>2</v>
      </c>
      <c r="DC55" s="16">
        <f t="shared" si="37"/>
        <v>1</v>
      </c>
      <c r="DD55" s="16">
        <f t="shared" si="38"/>
        <v>0</v>
      </c>
      <c r="DE55" s="16">
        <f t="shared" si="39"/>
        <v>0</v>
      </c>
      <c r="DF55" s="16">
        <f t="shared" si="40"/>
        <v>3</v>
      </c>
      <c r="DG55" s="16"/>
    </row>
    <row r="56" spans="1:111" x14ac:dyDescent="0.3">
      <c r="A56" t="s">
        <v>245</v>
      </c>
      <c r="B56" t="s">
        <v>49</v>
      </c>
      <c r="C56" t="s">
        <v>59</v>
      </c>
      <c r="D56" s="17">
        <v>0.22734717428274481</v>
      </c>
      <c r="E56" s="17">
        <v>0.36614173228346403</v>
      </c>
      <c r="F56" s="17">
        <v>0.14000000000000001</v>
      </c>
      <c r="G56" s="17">
        <v>0.5</v>
      </c>
      <c r="H56" s="17" t="s">
        <v>187</v>
      </c>
      <c r="I56" s="17">
        <v>0.5</v>
      </c>
      <c r="J56" s="17" t="s">
        <v>187</v>
      </c>
      <c r="K56" s="18">
        <f t="shared" si="0"/>
        <v>0.5</v>
      </c>
      <c r="L56" s="16">
        <f t="shared" si="41"/>
        <v>-0.36</v>
      </c>
      <c r="M56" s="18" t="str">
        <f t="shared" si="1"/>
        <v>Under</v>
      </c>
      <c r="N56" s="17">
        <v>0.3</v>
      </c>
      <c r="O56" s="17">
        <v>0.3</v>
      </c>
      <c r="P56" s="18">
        <f t="shared" si="2"/>
        <v>3</v>
      </c>
      <c r="Q56" s="18">
        <f t="shared" si="3"/>
        <v>4</v>
      </c>
      <c r="R56" s="18">
        <f t="shared" si="4"/>
        <v>1</v>
      </c>
      <c r="S56" s="18">
        <f t="shared" si="5"/>
        <v>1</v>
      </c>
      <c r="T56" s="18">
        <f t="shared" si="6"/>
        <v>9</v>
      </c>
      <c r="U56" s="16"/>
      <c r="V56">
        <v>0.50633508338594324</v>
      </c>
      <c r="W56">
        <v>1</v>
      </c>
      <c r="X56">
        <v>7.9229740000000008E-6</v>
      </c>
      <c r="Y56">
        <v>0.5</v>
      </c>
      <c r="Z56" t="s">
        <v>187</v>
      </c>
      <c r="AA56" t="s">
        <v>187</v>
      </c>
      <c r="AB56">
        <v>0</v>
      </c>
      <c r="AC56" s="16">
        <f t="shared" si="7"/>
        <v>0.5</v>
      </c>
      <c r="AD56" s="18">
        <f t="shared" si="42"/>
        <v>0.5</v>
      </c>
      <c r="AE56" s="16" t="str">
        <f t="shared" si="8"/>
        <v>Over</v>
      </c>
      <c r="AF56">
        <v>0.3</v>
      </c>
      <c r="AG56">
        <v>0.3</v>
      </c>
      <c r="AH56" s="16">
        <f t="shared" si="9"/>
        <v>2</v>
      </c>
      <c r="AI56" s="16">
        <f t="shared" si="10"/>
        <v>3</v>
      </c>
      <c r="AJ56" s="16">
        <f t="shared" si="11"/>
        <v>0</v>
      </c>
      <c r="AK56" s="16">
        <f t="shared" si="12"/>
        <v>0</v>
      </c>
      <c r="AL56" s="16">
        <f t="shared" si="13"/>
        <v>5</v>
      </c>
      <c r="AM56" s="16"/>
      <c r="AN56">
        <v>3.9012843758213102E-2</v>
      </c>
      <c r="AO56">
        <v>0.11875771719617299</v>
      </c>
      <c r="AP56">
        <v>-2.4067649552449298E-5</v>
      </c>
      <c r="AQ56" s="17" t="s">
        <v>187</v>
      </c>
      <c r="AR56" s="17">
        <v>0.5</v>
      </c>
      <c r="AS56" t="s">
        <v>187</v>
      </c>
      <c r="AT56" s="17" t="s">
        <v>187</v>
      </c>
      <c r="AU56" s="18">
        <f t="shared" si="14"/>
        <v>0.5</v>
      </c>
      <c r="AV56" s="16">
        <f t="shared" si="43"/>
        <v>-0.50002406764955243</v>
      </c>
      <c r="AW56" s="18" t="str">
        <f t="shared" si="15"/>
        <v>Under</v>
      </c>
      <c r="AX56">
        <v>0.1</v>
      </c>
      <c r="AY56">
        <v>0.1</v>
      </c>
      <c r="AZ56" s="18">
        <f t="shared" si="16"/>
        <v>3</v>
      </c>
      <c r="BA56" s="18">
        <f t="shared" si="17"/>
        <v>1</v>
      </c>
      <c r="BB56" s="18">
        <f t="shared" si="18"/>
        <v>0</v>
      </c>
      <c r="BC56" s="18">
        <f t="shared" si="19"/>
        <v>0</v>
      </c>
      <c r="BD56" s="18">
        <f t="shared" si="20"/>
        <v>4</v>
      </c>
      <c r="BE56" s="16"/>
      <c r="BF56">
        <v>0.2489352295414439</v>
      </c>
      <c r="BG56">
        <v>0.64861683343142995</v>
      </c>
      <c r="BH56">
        <v>1.0958663E-2</v>
      </c>
      <c r="BI56" t="s">
        <v>187</v>
      </c>
      <c r="BJ56">
        <v>0.5</v>
      </c>
      <c r="BK56" t="s">
        <v>187</v>
      </c>
      <c r="BL56" t="s">
        <v>187</v>
      </c>
      <c r="BM56" s="16">
        <f t="shared" si="21"/>
        <v>0.5</v>
      </c>
      <c r="BN56" s="16">
        <f t="shared" si="44"/>
        <v>-0.48904133700000002</v>
      </c>
      <c r="BO56" s="16" t="str">
        <f t="shared" si="22"/>
        <v>Under</v>
      </c>
      <c r="BP56">
        <v>0.4</v>
      </c>
      <c r="BQ56">
        <v>0.2</v>
      </c>
      <c r="BR56" s="16">
        <f t="shared" si="23"/>
        <v>2</v>
      </c>
      <c r="BS56" s="16">
        <f t="shared" si="24"/>
        <v>1</v>
      </c>
      <c r="BT56" s="16">
        <f t="shared" si="25"/>
        <v>1</v>
      </c>
      <c r="BU56" s="16">
        <f t="shared" si="26"/>
        <v>1</v>
      </c>
      <c r="BV56" s="16">
        <f t="shared" si="27"/>
        <v>5</v>
      </c>
      <c r="BW56" s="16"/>
      <c r="BX56">
        <v>0.15149239995132249</v>
      </c>
      <c r="BY56">
        <v>0.83010903974674599</v>
      </c>
      <c r="BZ56">
        <v>-1.0235258000000001E-2</v>
      </c>
      <c r="CA56" t="s">
        <v>187</v>
      </c>
      <c r="CB56">
        <v>0.5</v>
      </c>
      <c r="CC56" t="s">
        <v>187</v>
      </c>
      <c r="CD56" t="s">
        <v>187</v>
      </c>
      <c r="CE56" s="16">
        <f t="shared" si="28"/>
        <v>0.5</v>
      </c>
      <c r="CF56" s="16">
        <f t="shared" si="45"/>
        <v>-0.51023525800000002</v>
      </c>
      <c r="CG56" s="16" t="str">
        <f t="shared" si="29"/>
        <v>Under</v>
      </c>
      <c r="CH56">
        <v>0</v>
      </c>
      <c r="CI56">
        <v>0</v>
      </c>
      <c r="CJ56" s="16"/>
      <c r="CK56" s="16">
        <f t="shared" si="30"/>
        <v>1</v>
      </c>
      <c r="CL56" s="16">
        <f t="shared" si="31"/>
        <v>1</v>
      </c>
      <c r="CM56" s="16">
        <f t="shared" si="32"/>
        <v>1</v>
      </c>
      <c r="CN56" s="16">
        <f t="shared" si="33"/>
        <v>3</v>
      </c>
      <c r="CO56" s="16"/>
      <c r="CP56">
        <v>0.6905346362537661</v>
      </c>
      <c r="CQ56">
        <v>1.2</v>
      </c>
      <c r="CR56">
        <v>3.6407399999999999E-2</v>
      </c>
      <c r="CS56">
        <v>0.5</v>
      </c>
      <c r="CT56" t="s">
        <v>187</v>
      </c>
      <c r="CU56">
        <v>0.5</v>
      </c>
      <c r="CV56" t="s">
        <v>187</v>
      </c>
      <c r="CW56" s="16">
        <f t="shared" si="34"/>
        <v>0.5</v>
      </c>
      <c r="CX56" s="16">
        <f t="shared" si="46"/>
        <v>0.7</v>
      </c>
      <c r="CY56" s="16" t="str">
        <f t="shared" si="35"/>
        <v>Over</v>
      </c>
      <c r="CZ56">
        <v>0.6</v>
      </c>
      <c r="DA56">
        <v>0.3</v>
      </c>
      <c r="DB56" s="16">
        <f t="shared" si="36"/>
        <v>2</v>
      </c>
      <c r="DC56" s="16">
        <f t="shared" si="37"/>
        <v>2</v>
      </c>
      <c r="DD56" s="16">
        <f t="shared" si="38"/>
        <v>1</v>
      </c>
      <c r="DE56" s="16">
        <f t="shared" si="39"/>
        <v>0</v>
      </c>
      <c r="DF56" s="16">
        <f t="shared" si="40"/>
        <v>5</v>
      </c>
      <c r="DG56" s="16"/>
    </row>
    <row r="57" spans="1:111" x14ac:dyDescent="0.3">
      <c r="A57" t="s">
        <v>246</v>
      </c>
      <c r="B57" t="s">
        <v>49</v>
      </c>
      <c r="C57" t="s">
        <v>59</v>
      </c>
      <c r="D57" s="17">
        <v>0.2671937941471072</v>
      </c>
      <c r="E57" s="17">
        <v>0.36614173228346403</v>
      </c>
      <c r="F57" s="17">
        <v>0.19</v>
      </c>
      <c r="G57" s="17">
        <v>0.5</v>
      </c>
      <c r="H57" s="17">
        <v>0.5</v>
      </c>
      <c r="I57" s="17">
        <v>0.5</v>
      </c>
      <c r="J57" s="17" t="s">
        <v>187</v>
      </c>
      <c r="K57" s="18">
        <f t="shared" si="0"/>
        <v>0.5</v>
      </c>
      <c r="L57" s="16">
        <f t="shared" si="41"/>
        <v>-0.31</v>
      </c>
      <c r="M57" s="18" t="str">
        <f t="shared" si="1"/>
        <v>Under</v>
      </c>
      <c r="N57" s="17">
        <v>0.4</v>
      </c>
      <c r="O57" s="17">
        <v>0.4</v>
      </c>
      <c r="P57" s="18">
        <f t="shared" si="2"/>
        <v>3</v>
      </c>
      <c r="Q57" s="18">
        <f t="shared" si="3"/>
        <v>4</v>
      </c>
      <c r="R57" s="18">
        <f t="shared" si="4"/>
        <v>1</v>
      </c>
      <c r="S57" s="18">
        <f t="shared" si="5"/>
        <v>1</v>
      </c>
      <c r="T57" s="18">
        <f t="shared" si="6"/>
        <v>9</v>
      </c>
      <c r="U57" s="16"/>
      <c r="V57">
        <v>0.59047930209020627</v>
      </c>
      <c r="W57">
        <v>1</v>
      </c>
      <c r="X57">
        <v>7.9229740000000008E-6</v>
      </c>
      <c r="Y57">
        <v>0.5</v>
      </c>
      <c r="Z57" t="s">
        <v>187</v>
      </c>
      <c r="AA57" t="s">
        <v>187</v>
      </c>
      <c r="AB57">
        <v>0.1</v>
      </c>
      <c r="AC57" s="16">
        <f t="shared" si="7"/>
        <v>0.5</v>
      </c>
      <c r="AD57" s="18">
        <f t="shared" si="42"/>
        <v>0.5</v>
      </c>
      <c r="AE57" s="16" t="str">
        <f t="shared" si="8"/>
        <v>Over</v>
      </c>
      <c r="AF57">
        <v>0.5</v>
      </c>
      <c r="AG57">
        <v>0.4</v>
      </c>
      <c r="AH57" s="16">
        <f t="shared" si="9"/>
        <v>2</v>
      </c>
      <c r="AI57" s="16">
        <f t="shared" si="10"/>
        <v>3</v>
      </c>
      <c r="AJ57" s="16">
        <f t="shared" si="11"/>
        <v>0</v>
      </c>
      <c r="AK57" s="16">
        <f t="shared" si="12"/>
        <v>0</v>
      </c>
      <c r="AL57" s="16">
        <f t="shared" si="13"/>
        <v>5</v>
      </c>
      <c r="AM57" s="16"/>
      <c r="AN57">
        <v>7.9187642710512179E-3</v>
      </c>
      <c r="AO57">
        <v>2.9072370381070099E-2</v>
      </c>
      <c r="AP57">
        <v>-8.2062799500310195E-5</v>
      </c>
      <c r="AQ57" t="s">
        <v>187</v>
      </c>
      <c r="AR57">
        <v>0.5</v>
      </c>
      <c r="AS57" t="s">
        <v>187</v>
      </c>
      <c r="AT57" t="s">
        <v>187</v>
      </c>
      <c r="AU57" s="16">
        <f t="shared" si="14"/>
        <v>0.5</v>
      </c>
      <c r="AV57" s="16">
        <f t="shared" si="43"/>
        <v>-0.50008206279950029</v>
      </c>
      <c r="AW57" s="16" t="str">
        <f t="shared" si="15"/>
        <v>Under</v>
      </c>
      <c r="AX57">
        <v>0</v>
      </c>
      <c r="AY57">
        <v>0</v>
      </c>
      <c r="AZ57" s="16">
        <f t="shared" si="16"/>
        <v>3</v>
      </c>
      <c r="BA57" s="16">
        <f t="shared" si="17"/>
        <v>1</v>
      </c>
      <c r="BB57" s="16">
        <f t="shared" si="18"/>
        <v>0</v>
      </c>
      <c r="BC57" s="16">
        <f t="shared" si="19"/>
        <v>0</v>
      </c>
      <c r="BD57" s="16">
        <f t="shared" si="20"/>
        <v>4</v>
      </c>
      <c r="BE57" s="16"/>
      <c r="BF57">
        <v>0.39947992677930733</v>
      </c>
      <c r="BG57">
        <v>1.0915883368345001</v>
      </c>
      <c r="BH57">
        <v>9.2161529999999995E-3</v>
      </c>
      <c r="BI57" t="s">
        <v>187</v>
      </c>
      <c r="BJ57">
        <v>0.5</v>
      </c>
      <c r="BK57" t="s">
        <v>187</v>
      </c>
      <c r="BL57" t="s">
        <v>187</v>
      </c>
      <c r="BM57" s="16">
        <f t="shared" si="21"/>
        <v>0.5</v>
      </c>
      <c r="BN57" s="16">
        <f t="shared" si="44"/>
        <v>0.59158833683450007</v>
      </c>
      <c r="BO57" s="16" t="str">
        <f t="shared" si="22"/>
        <v>Over</v>
      </c>
      <c r="BP57">
        <v>0.3</v>
      </c>
      <c r="BQ57">
        <v>0.2</v>
      </c>
      <c r="BR57" s="16">
        <f t="shared" si="23"/>
        <v>1</v>
      </c>
      <c r="BS57" s="16">
        <f t="shared" si="24"/>
        <v>5</v>
      </c>
      <c r="BT57" s="16">
        <f t="shared" si="25"/>
        <v>0</v>
      </c>
      <c r="BU57" s="16">
        <f t="shared" si="26"/>
        <v>0</v>
      </c>
      <c r="BV57" s="16">
        <f t="shared" si="27"/>
        <v>6</v>
      </c>
      <c r="BW57" s="16"/>
      <c r="BX57">
        <v>0.17652290418903679</v>
      </c>
      <c r="BY57">
        <v>0.79899581589958102</v>
      </c>
      <c r="BZ57">
        <v>1.9355681442319899E-2</v>
      </c>
      <c r="CA57" t="s">
        <v>187</v>
      </c>
      <c r="CB57">
        <v>0.5</v>
      </c>
      <c r="CC57" t="s">
        <v>187</v>
      </c>
      <c r="CD57" t="s">
        <v>187</v>
      </c>
      <c r="CE57" s="16">
        <f t="shared" si="28"/>
        <v>0.5</v>
      </c>
      <c r="CF57" s="16">
        <f t="shared" si="45"/>
        <v>-0.5</v>
      </c>
      <c r="CG57" s="16" t="str">
        <f t="shared" si="29"/>
        <v>Under</v>
      </c>
      <c r="CH57">
        <v>0</v>
      </c>
      <c r="CI57">
        <v>0</v>
      </c>
      <c r="CJ57" s="16"/>
      <c r="CK57" s="16">
        <f t="shared" si="30"/>
        <v>1</v>
      </c>
      <c r="CL57" s="16">
        <f t="shared" si="31"/>
        <v>1</v>
      </c>
      <c r="CM57" s="16">
        <f t="shared" si="32"/>
        <v>1</v>
      </c>
      <c r="CN57" s="16">
        <f t="shared" si="33"/>
        <v>3</v>
      </c>
      <c r="CO57" s="16"/>
      <c r="CP57">
        <v>0.77584589499522538</v>
      </c>
      <c r="CQ57">
        <v>1.2</v>
      </c>
      <c r="CR57">
        <v>3.6435620000000002E-2</v>
      </c>
      <c r="CS57">
        <v>0.5</v>
      </c>
      <c r="CT57" t="s">
        <v>187</v>
      </c>
      <c r="CU57">
        <v>0.5</v>
      </c>
      <c r="CV57" t="s">
        <v>187</v>
      </c>
      <c r="CW57" s="16">
        <f t="shared" si="34"/>
        <v>0.5</v>
      </c>
      <c r="CX57" s="16">
        <f t="shared" si="46"/>
        <v>0.7</v>
      </c>
      <c r="CY57" s="16" t="str">
        <f t="shared" si="35"/>
        <v>Over</v>
      </c>
      <c r="CZ57">
        <v>0.7</v>
      </c>
      <c r="DA57">
        <v>0.4</v>
      </c>
      <c r="DB57" s="16">
        <f t="shared" si="36"/>
        <v>2</v>
      </c>
      <c r="DC57" s="16">
        <f t="shared" si="37"/>
        <v>2</v>
      </c>
      <c r="DD57" s="16">
        <f t="shared" si="38"/>
        <v>1</v>
      </c>
      <c r="DE57" s="16">
        <f t="shared" si="39"/>
        <v>0</v>
      </c>
      <c r="DF57" s="16">
        <f t="shared" si="40"/>
        <v>5</v>
      </c>
      <c r="DG57" s="16"/>
    </row>
    <row r="58" spans="1:111" x14ac:dyDescent="0.3">
      <c r="A58" t="s">
        <v>247</v>
      </c>
      <c r="B58" t="s">
        <v>49</v>
      </c>
      <c r="C58" t="s">
        <v>59</v>
      </c>
      <c r="D58" s="17">
        <v>0.30753156659993519</v>
      </c>
      <c r="E58" s="17">
        <v>0.37277788000000001</v>
      </c>
      <c r="F58" s="17">
        <v>0.2</v>
      </c>
      <c r="G58" s="17">
        <v>0.5</v>
      </c>
      <c r="H58" s="17" t="s">
        <v>187</v>
      </c>
      <c r="I58" s="17">
        <v>0.5</v>
      </c>
      <c r="J58" s="17">
        <v>0.5</v>
      </c>
      <c r="K58" s="18">
        <f t="shared" si="0"/>
        <v>0.5</v>
      </c>
      <c r="L58" s="16">
        <f t="shared" si="41"/>
        <v>-0.3</v>
      </c>
      <c r="M58" s="18" t="str">
        <f t="shared" si="1"/>
        <v>Under</v>
      </c>
      <c r="N58" s="17">
        <v>0.4</v>
      </c>
      <c r="O58" s="17">
        <v>0.3</v>
      </c>
      <c r="P58" s="18">
        <f t="shared" si="2"/>
        <v>3</v>
      </c>
      <c r="Q58" s="18">
        <f t="shared" si="3"/>
        <v>4</v>
      </c>
      <c r="R58" s="18">
        <f t="shared" si="4"/>
        <v>1</v>
      </c>
      <c r="S58" s="18">
        <f t="shared" si="5"/>
        <v>1</v>
      </c>
      <c r="T58" s="18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187</v>
      </c>
      <c r="AA58" t="s">
        <v>187</v>
      </c>
      <c r="AB58">
        <v>0.1</v>
      </c>
      <c r="AC58" s="16">
        <f t="shared" si="7"/>
        <v>0.5</v>
      </c>
      <c r="AD58" s="18">
        <f t="shared" si="42"/>
        <v>0.5</v>
      </c>
      <c r="AE58" s="16" t="str">
        <f t="shared" si="8"/>
        <v>Over</v>
      </c>
      <c r="AF58">
        <v>0.4</v>
      </c>
      <c r="AG58">
        <v>0.3</v>
      </c>
      <c r="AH58" s="16">
        <f t="shared" si="9"/>
        <v>2</v>
      </c>
      <c r="AI58" s="16">
        <f t="shared" si="10"/>
        <v>3</v>
      </c>
      <c r="AJ58" s="16">
        <f t="shared" si="11"/>
        <v>0</v>
      </c>
      <c r="AK58" s="16">
        <f t="shared" si="12"/>
        <v>0</v>
      </c>
      <c r="AL58" s="16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187</v>
      </c>
      <c r="AR58">
        <v>0.5</v>
      </c>
      <c r="AS58" t="s">
        <v>187</v>
      </c>
      <c r="AT58" t="s">
        <v>187</v>
      </c>
      <c r="AU58" s="16">
        <f t="shared" si="14"/>
        <v>0.5</v>
      </c>
      <c r="AV58" s="16">
        <f t="shared" si="43"/>
        <v>-0.50666632336469142</v>
      </c>
      <c r="AW58" s="16" t="str">
        <f t="shared" si="15"/>
        <v>Under</v>
      </c>
      <c r="AX58">
        <v>0</v>
      </c>
      <c r="AY58">
        <v>0</v>
      </c>
      <c r="AZ58" s="16">
        <f t="shared" si="16"/>
        <v>3</v>
      </c>
      <c r="BA58" s="16">
        <f t="shared" si="17"/>
        <v>1</v>
      </c>
      <c r="BB58" s="16">
        <f t="shared" si="18"/>
        <v>0</v>
      </c>
      <c r="BC58" s="16">
        <f t="shared" si="19"/>
        <v>0</v>
      </c>
      <c r="BD58" s="16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187</v>
      </c>
      <c r="BJ58">
        <v>0.5</v>
      </c>
      <c r="BK58" t="s">
        <v>187</v>
      </c>
      <c r="BL58" t="s">
        <v>187</v>
      </c>
      <c r="BM58" s="16">
        <f t="shared" si="21"/>
        <v>0.5</v>
      </c>
      <c r="BN58" s="16">
        <f t="shared" si="44"/>
        <v>-0.44132745000000001</v>
      </c>
      <c r="BO58" s="16" t="str">
        <f t="shared" si="22"/>
        <v>Under</v>
      </c>
      <c r="BP58">
        <v>0.1</v>
      </c>
      <c r="BQ58">
        <v>0.1</v>
      </c>
      <c r="BR58" s="16">
        <f t="shared" si="23"/>
        <v>2</v>
      </c>
      <c r="BS58" s="16">
        <f t="shared" si="24"/>
        <v>1</v>
      </c>
      <c r="BT58" s="16">
        <f t="shared" si="25"/>
        <v>1</v>
      </c>
      <c r="BU58" s="16">
        <f t="shared" si="26"/>
        <v>1</v>
      </c>
      <c r="BV58" s="16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187</v>
      </c>
      <c r="CB58">
        <v>0.5</v>
      </c>
      <c r="CC58" t="s">
        <v>187</v>
      </c>
      <c r="CD58" t="s">
        <v>187</v>
      </c>
      <c r="CE58" s="16">
        <f t="shared" si="28"/>
        <v>0.5</v>
      </c>
      <c r="CF58" s="16">
        <f t="shared" si="45"/>
        <v>-0.5</v>
      </c>
      <c r="CG58" s="16" t="str">
        <f t="shared" si="29"/>
        <v>Under</v>
      </c>
      <c r="CH58">
        <v>0</v>
      </c>
      <c r="CI58">
        <v>0</v>
      </c>
      <c r="CJ58" s="16"/>
      <c r="CK58" s="16">
        <f t="shared" si="30"/>
        <v>1</v>
      </c>
      <c r="CL58" s="16">
        <f t="shared" si="31"/>
        <v>1</v>
      </c>
      <c r="CM58" s="16">
        <f t="shared" si="32"/>
        <v>1</v>
      </c>
      <c r="CN58" s="16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187</v>
      </c>
      <c r="CU58">
        <v>0.5</v>
      </c>
      <c r="CV58">
        <v>1.5</v>
      </c>
      <c r="CW58" s="16">
        <f t="shared" si="34"/>
        <v>0.5</v>
      </c>
      <c r="CX58" s="16">
        <f t="shared" si="46"/>
        <v>0.7</v>
      </c>
      <c r="CY58" s="16" t="str">
        <f t="shared" si="35"/>
        <v>Over</v>
      </c>
      <c r="CZ58">
        <v>0.4</v>
      </c>
      <c r="DA58">
        <v>0.3</v>
      </c>
      <c r="DB58" s="16">
        <f t="shared" si="36"/>
        <v>2</v>
      </c>
      <c r="DC58" s="16">
        <f t="shared" si="37"/>
        <v>2</v>
      </c>
      <c r="DD58" s="16">
        <f t="shared" si="38"/>
        <v>0</v>
      </c>
      <c r="DE58" s="16">
        <f t="shared" si="39"/>
        <v>0</v>
      </c>
      <c r="DF58" s="16">
        <f t="shared" si="40"/>
        <v>4</v>
      </c>
    </row>
    <row r="59" spans="1:111" x14ac:dyDescent="0.3">
      <c r="A59" t="s">
        <v>248</v>
      </c>
      <c r="B59" t="s">
        <v>49</v>
      </c>
      <c r="C59" t="s">
        <v>59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187</v>
      </c>
      <c r="K59" s="16">
        <f t="shared" si="0"/>
        <v>0.5</v>
      </c>
      <c r="L59" s="16">
        <f t="shared" si="41"/>
        <v>-0.5</v>
      </c>
      <c r="M59" s="16" t="str">
        <f t="shared" si="1"/>
        <v>Under</v>
      </c>
      <c r="N59">
        <v>0</v>
      </c>
      <c r="O59">
        <v>0</v>
      </c>
      <c r="P59" s="16">
        <f t="shared" si="2"/>
        <v>2</v>
      </c>
      <c r="Q59" s="16">
        <f t="shared" si="3"/>
        <v>4</v>
      </c>
      <c r="R59" s="16">
        <f t="shared" si="4"/>
        <v>1</v>
      </c>
      <c r="S59" s="16">
        <f t="shared" si="5"/>
        <v>1</v>
      </c>
      <c r="T59" s="16">
        <f t="shared" si="6"/>
        <v>8</v>
      </c>
      <c r="V59" s="17">
        <v>1.0466844412941301</v>
      </c>
      <c r="W59" s="17">
        <v>1.23177570093457</v>
      </c>
      <c r="X59" s="17">
        <v>0.99511054919122799</v>
      </c>
      <c r="Y59" s="17">
        <v>0.5</v>
      </c>
      <c r="Z59" s="17" t="s">
        <v>187</v>
      </c>
      <c r="AA59" s="17">
        <v>160</v>
      </c>
      <c r="AB59" s="17">
        <v>0</v>
      </c>
      <c r="AC59" s="18">
        <f t="shared" si="7"/>
        <v>0.5</v>
      </c>
      <c r="AD59" s="18">
        <f t="shared" si="42"/>
        <v>0.73177570093457001</v>
      </c>
      <c r="AE59" s="18" t="str">
        <f t="shared" si="8"/>
        <v>Over</v>
      </c>
      <c r="AF59" s="17">
        <v>1</v>
      </c>
      <c r="AG59" s="17">
        <v>1</v>
      </c>
      <c r="AH59" s="18">
        <f t="shared" si="9"/>
        <v>3</v>
      </c>
      <c r="AI59" s="18">
        <f t="shared" si="10"/>
        <v>4</v>
      </c>
      <c r="AJ59" s="18">
        <f t="shared" si="11"/>
        <v>1</v>
      </c>
      <c r="AK59" s="18">
        <f t="shared" si="12"/>
        <v>1</v>
      </c>
      <c r="AL59" s="18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187</v>
      </c>
      <c r="AR59">
        <v>0.5</v>
      </c>
      <c r="AS59">
        <v>1600</v>
      </c>
      <c r="AT59" t="s">
        <v>187</v>
      </c>
      <c r="AU59" s="16">
        <f t="shared" si="14"/>
        <v>0.5</v>
      </c>
      <c r="AV59" s="16">
        <f t="shared" si="43"/>
        <v>-0.51015893143553392</v>
      </c>
      <c r="AW59" s="16" t="str">
        <f t="shared" si="15"/>
        <v>Under</v>
      </c>
      <c r="AX59">
        <v>0</v>
      </c>
      <c r="AY59">
        <v>0</v>
      </c>
      <c r="AZ59" s="16">
        <f t="shared" si="16"/>
        <v>3</v>
      </c>
      <c r="BA59" s="16">
        <f t="shared" si="17"/>
        <v>1</v>
      </c>
      <c r="BB59" s="16">
        <f t="shared" si="18"/>
        <v>0</v>
      </c>
      <c r="BC59" s="16">
        <f t="shared" si="19"/>
        <v>0</v>
      </c>
      <c r="BD59" s="16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187</v>
      </c>
      <c r="BJ59">
        <v>0.5</v>
      </c>
      <c r="BK59" t="s">
        <v>187</v>
      </c>
      <c r="BL59" t="s">
        <v>187</v>
      </c>
      <c r="BM59" s="16">
        <f t="shared" si="21"/>
        <v>0.5</v>
      </c>
      <c r="BN59" s="16">
        <f t="shared" si="44"/>
        <v>0.5</v>
      </c>
      <c r="BO59" s="16" t="str">
        <f t="shared" si="22"/>
        <v>Over</v>
      </c>
      <c r="BP59">
        <v>1</v>
      </c>
      <c r="BQ59">
        <v>0.5</v>
      </c>
      <c r="BR59" s="16">
        <f t="shared" si="23"/>
        <v>1</v>
      </c>
      <c r="BS59" s="16">
        <f t="shared" si="24"/>
        <v>4</v>
      </c>
      <c r="BT59" s="16">
        <f t="shared" si="25"/>
        <v>1</v>
      </c>
      <c r="BU59" s="16">
        <f t="shared" si="26"/>
        <v>0</v>
      </c>
      <c r="BV59" s="16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187</v>
      </c>
      <c r="CB59">
        <v>0.5</v>
      </c>
      <c r="CC59" t="s">
        <v>187</v>
      </c>
      <c r="CD59" t="s">
        <v>187</v>
      </c>
      <c r="CE59" s="16">
        <f t="shared" si="28"/>
        <v>0.5</v>
      </c>
      <c r="CF59" s="16">
        <f t="shared" si="45"/>
        <v>-0.53635427700000005</v>
      </c>
      <c r="CG59" s="16" t="str">
        <f t="shared" si="29"/>
        <v>Under</v>
      </c>
      <c r="CH59">
        <v>0</v>
      </c>
      <c r="CI59">
        <v>0</v>
      </c>
      <c r="CJ59" s="16"/>
      <c r="CK59" s="16">
        <f t="shared" si="30"/>
        <v>1</v>
      </c>
      <c r="CL59" s="16">
        <f t="shared" si="31"/>
        <v>1</v>
      </c>
      <c r="CM59" s="16">
        <f t="shared" si="32"/>
        <v>1</v>
      </c>
      <c r="CN59" s="16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187</v>
      </c>
      <c r="CU59">
        <v>0.5</v>
      </c>
      <c r="CV59" t="s">
        <v>187</v>
      </c>
      <c r="CW59" s="16">
        <f t="shared" si="34"/>
        <v>0.5</v>
      </c>
      <c r="CX59" s="16">
        <f t="shared" si="46"/>
        <v>1.49</v>
      </c>
      <c r="CY59" s="16" t="str">
        <f t="shared" si="35"/>
        <v>Over</v>
      </c>
      <c r="CZ59">
        <v>1.5</v>
      </c>
      <c r="DA59">
        <v>1</v>
      </c>
      <c r="DB59" s="16">
        <f t="shared" si="36"/>
        <v>3</v>
      </c>
      <c r="DC59" s="16">
        <f t="shared" si="37"/>
        <v>3</v>
      </c>
      <c r="DD59" s="16">
        <f t="shared" si="38"/>
        <v>1</v>
      </c>
      <c r="DE59" s="16">
        <f t="shared" si="39"/>
        <v>1</v>
      </c>
      <c r="DF59" s="16">
        <f t="shared" si="40"/>
        <v>8</v>
      </c>
    </row>
    <row r="60" spans="1:111" x14ac:dyDescent="0.3">
      <c r="A60" t="s">
        <v>249</v>
      </c>
      <c r="B60" t="s">
        <v>49</v>
      </c>
      <c r="C60" t="s">
        <v>59</v>
      </c>
      <c r="D60" s="17">
        <v>0.98500009043062842</v>
      </c>
      <c r="E60" s="17">
        <v>1.0630229851655</v>
      </c>
      <c r="F60" s="17">
        <v>0.74</v>
      </c>
      <c r="G60" s="17">
        <v>0.5</v>
      </c>
      <c r="H60" s="17" t="s">
        <v>187</v>
      </c>
      <c r="I60" s="17">
        <v>0.5</v>
      </c>
      <c r="J60" s="17">
        <v>0.5</v>
      </c>
      <c r="K60" s="18">
        <f t="shared" si="0"/>
        <v>0.5</v>
      </c>
      <c r="L60" s="16">
        <f t="shared" si="41"/>
        <v>0.56302298516549998</v>
      </c>
      <c r="M60" s="18" t="str">
        <f t="shared" si="1"/>
        <v>Over</v>
      </c>
      <c r="N60" s="17">
        <v>0.9</v>
      </c>
      <c r="O60" s="17">
        <v>0.6</v>
      </c>
      <c r="P60" s="18">
        <f t="shared" si="2"/>
        <v>3</v>
      </c>
      <c r="Q60" s="18">
        <f t="shared" si="3"/>
        <v>5</v>
      </c>
      <c r="R60" s="18">
        <f t="shared" si="4"/>
        <v>1</v>
      </c>
      <c r="S60" s="18">
        <f t="shared" si="5"/>
        <v>1</v>
      </c>
      <c r="T60" s="18">
        <f t="shared" si="6"/>
        <v>10</v>
      </c>
      <c r="U60" s="16"/>
      <c r="V60" s="17">
        <v>1.758524019582226</v>
      </c>
      <c r="W60" s="17">
        <v>2.2330151600224499</v>
      </c>
      <c r="X60" s="17">
        <v>1.3292754653954399</v>
      </c>
      <c r="Y60" s="17">
        <v>0.5</v>
      </c>
      <c r="Z60" s="17" t="s">
        <v>187</v>
      </c>
      <c r="AA60" s="17" t="s">
        <v>187</v>
      </c>
      <c r="AB60" s="17">
        <v>0.3</v>
      </c>
      <c r="AC60" s="18">
        <f t="shared" si="7"/>
        <v>0.5</v>
      </c>
      <c r="AD60" s="18">
        <f t="shared" si="42"/>
        <v>1.7330151600224499</v>
      </c>
      <c r="AE60" s="18" t="str">
        <f t="shared" si="8"/>
        <v>Over</v>
      </c>
      <c r="AF60" s="17">
        <v>1.2</v>
      </c>
      <c r="AG60" s="17">
        <v>0.8</v>
      </c>
      <c r="AH60" s="18">
        <f t="shared" si="9"/>
        <v>3</v>
      </c>
      <c r="AI60" s="18">
        <f t="shared" si="10"/>
        <v>5</v>
      </c>
      <c r="AJ60" s="18">
        <f t="shared" si="11"/>
        <v>1</v>
      </c>
      <c r="AK60" s="18">
        <f t="shared" si="12"/>
        <v>1</v>
      </c>
      <c r="AL60" s="18">
        <f t="shared" si="13"/>
        <v>10</v>
      </c>
      <c r="AM60" s="16"/>
      <c r="AN60" s="17">
        <v>0.67736871761312689</v>
      </c>
      <c r="AO60" s="17">
        <v>0.99275457206403805</v>
      </c>
      <c r="AP60" s="17">
        <v>0.393537373394579</v>
      </c>
      <c r="AQ60" s="17" t="s">
        <v>187</v>
      </c>
      <c r="AR60" s="17">
        <v>0.5</v>
      </c>
      <c r="AS60" s="17" t="s">
        <v>187</v>
      </c>
      <c r="AT60" s="17" t="s">
        <v>187</v>
      </c>
      <c r="AU60" s="18">
        <f t="shared" si="14"/>
        <v>0.5</v>
      </c>
      <c r="AV60" s="16">
        <f t="shared" si="43"/>
        <v>0.49275457206403805</v>
      </c>
      <c r="AW60" s="18" t="str">
        <f t="shared" si="15"/>
        <v>Over</v>
      </c>
      <c r="AX60" s="17">
        <v>0.4</v>
      </c>
      <c r="AY60" s="17">
        <v>0.4</v>
      </c>
      <c r="AZ60" s="18">
        <f t="shared" si="16"/>
        <v>2</v>
      </c>
      <c r="BA60" s="18">
        <f t="shared" si="17"/>
        <v>5</v>
      </c>
      <c r="BB60" s="18">
        <f t="shared" si="18"/>
        <v>0</v>
      </c>
      <c r="BC60" s="18">
        <f t="shared" si="19"/>
        <v>0</v>
      </c>
      <c r="BD60" s="18">
        <f t="shared" si="20"/>
        <v>7</v>
      </c>
      <c r="BE60" s="16"/>
      <c r="BF60" s="17">
        <v>1.3741419212938599</v>
      </c>
      <c r="BG60" s="17">
        <v>2.0595744680851</v>
      </c>
      <c r="BH60" s="17">
        <v>1.0676658588079999</v>
      </c>
      <c r="BI60" s="17" t="s">
        <v>187</v>
      </c>
      <c r="BJ60" s="17">
        <v>0.5</v>
      </c>
      <c r="BK60" s="17" t="s">
        <v>187</v>
      </c>
      <c r="BL60" s="17" t="s">
        <v>187</v>
      </c>
      <c r="BM60" s="18">
        <f t="shared" si="21"/>
        <v>0.5</v>
      </c>
      <c r="BN60" s="16">
        <f t="shared" si="44"/>
        <v>1.5595744680851</v>
      </c>
      <c r="BO60" s="18" t="str">
        <f t="shared" si="22"/>
        <v>Over</v>
      </c>
      <c r="BP60" s="17">
        <v>1.1000000000000001</v>
      </c>
      <c r="BQ60" s="17">
        <v>0.6</v>
      </c>
      <c r="BR60" s="18">
        <f t="shared" si="23"/>
        <v>3</v>
      </c>
      <c r="BS60" s="18">
        <f t="shared" si="24"/>
        <v>5</v>
      </c>
      <c r="BT60" s="18">
        <f t="shared" si="25"/>
        <v>1</v>
      </c>
      <c r="BU60" s="18">
        <f t="shared" si="26"/>
        <v>1</v>
      </c>
      <c r="BV60" s="18">
        <f t="shared" si="27"/>
        <v>10</v>
      </c>
      <c r="BW60" s="16"/>
      <c r="BX60">
        <v>0.18648914849888529</v>
      </c>
      <c r="BY60">
        <v>0.86192327192834195</v>
      </c>
      <c r="BZ60">
        <v>-3.1440057E-2</v>
      </c>
      <c r="CA60" t="s">
        <v>187</v>
      </c>
      <c r="CB60">
        <v>0.5</v>
      </c>
      <c r="CC60" t="s">
        <v>187</v>
      </c>
      <c r="CD60" t="s">
        <v>187</v>
      </c>
      <c r="CE60" s="16">
        <f t="shared" si="28"/>
        <v>0.5</v>
      </c>
      <c r="CF60" s="16">
        <f t="shared" si="45"/>
        <v>-0.53144005699999997</v>
      </c>
      <c r="CG60" s="16" t="str">
        <f t="shared" si="29"/>
        <v>Under</v>
      </c>
      <c r="CH60">
        <v>0.1</v>
      </c>
      <c r="CI60">
        <v>0.1</v>
      </c>
      <c r="CJ60" s="16"/>
      <c r="CK60" s="16">
        <f t="shared" si="30"/>
        <v>1</v>
      </c>
      <c r="CL60" s="16">
        <f t="shared" si="31"/>
        <v>1</v>
      </c>
      <c r="CM60" s="16">
        <f t="shared" si="32"/>
        <v>1</v>
      </c>
      <c r="CN60" s="16">
        <f t="shared" si="33"/>
        <v>3</v>
      </c>
      <c r="CO60" s="16"/>
      <c r="CP60" s="17">
        <v>3.0775037543958721</v>
      </c>
      <c r="CQ60" s="17">
        <v>3.3325974981604101</v>
      </c>
      <c r="CR60" s="17">
        <v>2.98940092995934</v>
      </c>
      <c r="CS60" s="17">
        <v>1.5</v>
      </c>
      <c r="CT60" s="17" t="s">
        <v>187</v>
      </c>
      <c r="CU60" s="17">
        <v>1.5</v>
      </c>
      <c r="CV60" s="17">
        <v>1.5</v>
      </c>
      <c r="CW60" s="18">
        <f t="shared" si="34"/>
        <v>1.5</v>
      </c>
      <c r="CX60" s="16">
        <f t="shared" si="46"/>
        <v>1.8325974981604101</v>
      </c>
      <c r="CY60" s="18" t="str">
        <f t="shared" si="35"/>
        <v>Over</v>
      </c>
      <c r="CZ60" s="17">
        <v>2.5</v>
      </c>
      <c r="DA60" s="17">
        <v>0.6</v>
      </c>
      <c r="DB60" s="18">
        <f t="shared" si="36"/>
        <v>3</v>
      </c>
      <c r="DC60" s="18">
        <f t="shared" si="37"/>
        <v>4</v>
      </c>
      <c r="DD60" s="18">
        <f t="shared" si="38"/>
        <v>1</v>
      </c>
      <c r="DE60" s="18">
        <f t="shared" si="39"/>
        <v>1</v>
      </c>
      <c r="DF60" s="18">
        <f t="shared" si="40"/>
        <v>9</v>
      </c>
      <c r="DG60" s="16"/>
    </row>
    <row r="61" spans="1:111" x14ac:dyDescent="0.3">
      <c r="A61" t="s">
        <v>250</v>
      </c>
      <c r="B61" t="s">
        <v>49</v>
      </c>
      <c r="C61" t="s">
        <v>59</v>
      </c>
      <c r="D61" s="17">
        <v>0.24832749940288451</v>
      </c>
      <c r="E61" s="17">
        <v>0.36614173228346403</v>
      </c>
      <c r="F61" s="17">
        <v>0.11027057524082801</v>
      </c>
      <c r="G61" s="17">
        <v>0.5</v>
      </c>
      <c r="H61" s="17" t="s">
        <v>187</v>
      </c>
      <c r="I61" s="17">
        <v>0.5</v>
      </c>
      <c r="J61" s="17" t="s">
        <v>187</v>
      </c>
      <c r="K61" s="18">
        <f t="shared" si="0"/>
        <v>0.5</v>
      </c>
      <c r="L61" s="16">
        <f t="shared" si="41"/>
        <v>-0.38972942475917199</v>
      </c>
      <c r="M61" s="18" t="str">
        <f t="shared" si="1"/>
        <v>Under</v>
      </c>
      <c r="N61" s="17">
        <v>0.2</v>
      </c>
      <c r="O61" s="17">
        <v>0.2</v>
      </c>
      <c r="P61" s="18">
        <f t="shared" si="2"/>
        <v>3</v>
      </c>
      <c r="Q61" s="18">
        <f t="shared" si="3"/>
        <v>4</v>
      </c>
      <c r="R61" s="18">
        <f t="shared" si="4"/>
        <v>1</v>
      </c>
      <c r="S61" s="18">
        <f t="shared" si="5"/>
        <v>1</v>
      </c>
      <c r="T61" s="18">
        <f t="shared" si="6"/>
        <v>9</v>
      </c>
      <c r="U61" s="16"/>
      <c r="V61">
        <v>0.59190001668502767</v>
      </c>
      <c r="W61">
        <v>1</v>
      </c>
      <c r="X61">
        <v>7.9229740000000008E-6</v>
      </c>
      <c r="Y61">
        <v>0.5</v>
      </c>
      <c r="Z61" t="s">
        <v>187</v>
      </c>
      <c r="AA61" t="s">
        <v>187</v>
      </c>
      <c r="AB61">
        <v>0.1</v>
      </c>
      <c r="AC61" s="16">
        <f t="shared" si="7"/>
        <v>0.5</v>
      </c>
      <c r="AD61" s="18">
        <f t="shared" si="42"/>
        <v>0.5</v>
      </c>
      <c r="AE61" s="16" t="str">
        <f t="shared" si="8"/>
        <v>Over</v>
      </c>
      <c r="AF61">
        <v>0.5</v>
      </c>
      <c r="AG61">
        <v>0.4</v>
      </c>
      <c r="AH61" s="16">
        <f t="shared" si="9"/>
        <v>2</v>
      </c>
      <c r="AI61" s="16">
        <f t="shared" si="10"/>
        <v>3</v>
      </c>
      <c r="AJ61" s="16">
        <f t="shared" si="11"/>
        <v>0</v>
      </c>
      <c r="AK61" s="16">
        <f t="shared" si="12"/>
        <v>0</v>
      </c>
      <c r="AL61" s="16">
        <f t="shared" si="13"/>
        <v>5</v>
      </c>
      <c r="AM61" s="16"/>
      <c r="AN61">
        <v>8.7385485117853264E-3</v>
      </c>
      <c r="AO61">
        <v>3.5577919573766999E-2</v>
      </c>
      <c r="AP61">
        <v>-5.9404940511221301E-5</v>
      </c>
      <c r="AQ61" t="s">
        <v>187</v>
      </c>
      <c r="AR61">
        <v>0.5</v>
      </c>
      <c r="AS61" t="s">
        <v>187</v>
      </c>
      <c r="AT61" t="s">
        <v>187</v>
      </c>
      <c r="AU61" s="16">
        <f t="shared" si="14"/>
        <v>0.5</v>
      </c>
      <c r="AV61" s="16">
        <f t="shared" si="43"/>
        <v>-0.50005940494051127</v>
      </c>
      <c r="AW61" s="16" t="str">
        <f t="shared" si="15"/>
        <v>Under</v>
      </c>
      <c r="AX61">
        <v>0</v>
      </c>
      <c r="AY61">
        <v>0</v>
      </c>
      <c r="AZ61" s="16">
        <f t="shared" si="16"/>
        <v>3</v>
      </c>
      <c r="BA61" s="16">
        <f t="shared" si="17"/>
        <v>1</v>
      </c>
      <c r="BB61" s="16">
        <f t="shared" si="18"/>
        <v>0</v>
      </c>
      <c r="BC61" s="16">
        <f t="shared" si="19"/>
        <v>0</v>
      </c>
      <c r="BD61" s="16">
        <f t="shared" si="20"/>
        <v>4</v>
      </c>
      <c r="BE61" s="16"/>
      <c r="BF61">
        <v>0.39308480021249609</v>
      </c>
      <c r="BG61">
        <v>1.06989644572051</v>
      </c>
      <c r="BH61">
        <v>2.0030431000000001E-2</v>
      </c>
      <c r="BI61" t="s">
        <v>187</v>
      </c>
      <c r="BJ61">
        <v>0.5</v>
      </c>
      <c r="BK61" t="s">
        <v>187</v>
      </c>
      <c r="BL61" t="s">
        <v>187</v>
      </c>
      <c r="BM61" s="16">
        <f t="shared" si="21"/>
        <v>0.5</v>
      </c>
      <c r="BN61" s="16">
        <f t="shared" si="44"/>
        <v>0.56989644572051001</v>
      </c>
      <c r="BO61" s="16" t="str">
        <f t="shared" si="22"/>
        <v>Over</v>
      </c>
      <c r="BP61">
        <v>0.2</v>
      </c>
      <c r="BQ61">
        <v>0.2</v>
      </c>
      <c r="BR61" s="16">
        <f t="shared" si="23"/>
        <v>1</v>
      </c>
      <c r="BS61" s="16">
        <f t="shared" si="24"/>
        <v>5</v>
      </c>
      <c r="BT61" s="16">
        <f t="shared" si="25"/>
        <v>0</v>
      </c>
      <c r="BU61" s="16">
        <f t="shared" si="26"/>
        <v>0</v>
      </c>
      <c r="BV61" s="16">
        <f t="shared" si="27"/>
        <v>6</v>
      </c>
      <c r="BW61" s="16"/>
      <c r="BX61">
        <v>0.17761568864453459</v>
      </c>
      <c r="BY61">
        <v>0.78252032520325199</v>
      </c>
      <c r="BZ61">
        <v>2.3596630608641599E-2</v>
      </c>
      <c r="CA61" t="s">
        <v>187</v>
      </c>
      <c r="CB61">
        <v>0.5</v>
      </c>
      <c r="CC61" t="s">
        <v>187</v>
      </c>
      <c r="CD61" t="s">
        <v>187</v>
      </c>
      <c r="CE61" s="16">
        <f t="shared" si="28"/>
        <v>0.5</v>
      </c>
      <c r="CF61" s="16">
        <f t="shared" si="45"/>
        <v>-0.47640336939135841</v>
      </c>
      <c r="CG61" s="16" t="str">
        <f t="shared" si="29"/>
        <v>Under</v>
      </c>
      <c r="CH61">
        <v>0.1</v>
      </c>
      <c r="CI61">
        <v>0.1</v>
      </c>
      <c r="CJ61" s="16"/>
      <c r="CK61" s="16">
        <f t="shared" si="30"/>
        <v>1</v>
      </c>
      <c r="CL61" s="16">
        <f t="shared" si="31"/>
        <v>1</v>
      </c>
      <c r="CM61" s="16">
        <f t="shared" si="32"/>
        <v>1</v>
      </c>
      <c r="CN61" s="16">
        <f t="shared" si="33"/>
        <v>3</v>
      </c>
      <c r="CO61" s="16"/>
      <c r="CP61">
        <v>0.80672743782332834</v>
      </c>
      <c r="CQ61">
        <v>1.2</v>
      </c>
      <c r="CR61">
        <v>3.6407399999999999E-2</v>
      </c>
      <c r="CS61">
        <v>1.5</v>
      </c>
      <c r="CT61" t="s">
        <v>187</v>
      </c>
      <c r="CU61">
        <v>1.5</v>
      </c>
      <c r="CV61" t="s">
        <v>187</v>
      </c>
      <c r="CW61" s="16">
        <f t="shared" si="34"/>
        <v>1.5</v>
      </c>
      <c r="CX61" s="16">
        <f t="shared" si="46"/>
        <v>-1.4635925999999999</v>
      </c>
      <c r="CY61" s="16" t="str">
        <f t="shared" si="35"/>
        <v>Under</v>
      </c>
      <c r="CZ61">
        <v>0.8</v>
      </c>
      <c r="DA61">
        <v>0.3</v>
      </c>
      <c r="DB61" s="16">
        <f t="shared" si="36"/>
        <v>3</v>
      </c>
      <c r="DC61" s="16">
        <f t="shared" si="37"/>
        <v>3</v>
      </c>
      <c r="DD61" s="16">
        <f t="shared" si="38"/>
        <v>1</v>
      </c>
      <c r="DE61" s="16">
        <f t="shared" si="39"/>
        <v>1</v>
      </c>
      <c r="DF61" s="16">
        <f t="shared" si="40"/>
        <v>8</v>
      </c>
      <c r="DG61" s="16"/>
    </row>
    <row r="62" spans="1:111" x14ac:dyDescent="0.3">
      <c r="A62" t="s">
        <v>251</v>
      </c>
      <c r="B62" t="s">
        <v>49</v>
      </c>
      <c r="C62" t="s">
        <v>59</v>
      </c>
      <c r="D62" s="17">
        <v>0.80512870733313258</v>
      </c>
      <c r="E62" s="17">
        <v>1.1151764</v>
      </c>
      <c r="F62" s="17">
        <v>0.68566923979031003</v>
      </c>
      <c r="G62" s="17">
        <v>0.5</v>
      </c>
      <c r="H62" s="17" t="s">
        <v>187</v>
      </c>
      <c r="I62" s="17">
        <v>0.5</v>
      </c>
      <c r="J62" s="17">
        <v>0.5</v>
      </c>
      <c r="K62" s="18">
        <f t="shared" si="0"/>
        <v>0.5</v>
      </c>
      <c r="L62" s="16">
        <f t="shared" si="41"/>
        <v>0.89999999999999991</v>
      </c>
      <c r="M62" s="18" t="str">
        <f t="shared" si="1"/>
        <v>Over</v>
      </c>
      <c r="N62" s="17">
        <v>1.4</v>
      </c>
      <c r="O62" s="17">
        <v>0.8</v>
      </c>
      <c r="P62" s="18">
        <f t="shared" si="2"/>
        <v>3</v>
      </c>
      <c r="Q62" s="18">
        <f t="shared" si="3"/>
        <v>5</v>
      </c>
      <c r="R62" s="18">
        <f t="shared" si="4"/>
        <v>1</v>
      </c>
      <c r="S62" s="18">
        <f t="shared" si="5"/>
        <v>1</v>
      </c>
      <c r="T62" s="18">
        <f t="shared" si="6"/>
        <v>10</v>
      </c>
      <c r="U62" s="16"/>
      <c r="V62" s="17">
        <v>1.087125826597428</v>
      </c>
      <c r="W62" s="17">
        <v>1.22602429387546</v>
      </c>
      <c r="X62" s="17">
        <v>0.99850254716158804</v>
      </c>
      <c r="Y62" s="17">
        <v>0.5</v>
      </c>
      <c r="Z62" s="17" t="s">
        <v>187</v>
      </c>
      <c r="AA62" s="17" t="s">
        <v>187</v>
      </c>
      <c r="AB62" s="17">
        <v>0.5</v>
      </c>
      <c r="AC62" s="18">
        <f t="shared" si="7"/>
        <v>0.5</v>
      </c>
      <c r="AD62" s="18">
        <f t="shared" si="42"/>
        <v>0.8</v>
      </c>
      <c r="AE62" s="18" t="str">
        <f t="shared" si="8"/>
        <v>Over</v>
      </c>
      <c r="AF62" s="17">
        <v>1.3</v>
      </c>
      <c r="AG62" s="17">
        <v>0.8</v>
      </c>
      <c r="AH62" s="18">
        <f t="shared" si="9"/>
        <v>3</v>
      </c>
      <c r="AI62" s="18">
        <f t="shared" si="10"/>
        <v>5</v>
      </c>
      <c r="AJ62" s="18">
        <f t="shared" si="11"/>
        <v>1</v>
      </c>
      <c r="AK62" s="18">
        <f t="shared" si="12"/>
        <v>1</v>
      </c>
      <c r="AL62" s="18">
        <f t="shared" si="13"/>
        <v>10</v>
      </c>
      <c r="AM62" s="16"/>
      <c r="AN62">
        <v>0.18528032956419579</v>
      </c>
      <c r="AO62">
        <v>0.489673550966022</v>
      </c>
      <c r="AP62">
        <v>-7.0574488241322998E-3</v>
      </c>
      <c r="AQ62" t="s">
        <v>187</v>
      </c>
      <c r="AR62">
        <v>0.5</v>
      </c>
      <c r="AS62" t="s">
        <v>187</v>
      </c>
      <c r="AT62" t="s">
        <v>187</v>
      </c>
      <c r="AU62" s="16">
        <f t="shared" si="14"/>
        <v>0.5</v>
      </c>
      <c r="AV62" s="16">
        <f t="shared" si="43"/>
        <v>-0.50705744882413228</v>
      </c>
      <c r="AW62" s="16" t="str">
        <f t="shared" si="15"/>
        <v>Under</v>
      </c>
      <c r="AX62">
        <v>0.4</v>
      </c>
      <c r="AY62">
        <v>0.3</v>
      </c>
      <c r="AZ62" s="16">
        <f t="shared" si="16"/>
        <v>3</v>
      </c>
      <c r="BA62" s="16">
        <f t="shared" si="17"/>
        <v>1</v>
      </c>
      <c r="BB62" s="16">
        <f t="shared" si="18"/>
        <v>0</v>
      </c>
      <c r="BC62" s="16">
        <f t="shared" si="19"/>
        <v>0</v>
      </c>
      <c r="BD62" s="16">
        <f t="shared" si="20"/>
        <v>4</v>
      </c>
      <c r="BE62" s="16"/>
      <c r="BF62" s="17">
        <v>0.77425461817294994</v>
      </c>
      <c r="BG62" s="17">
        <v>1.0436137071650999</v>
      </c>
      <c r="BH62" s="17">
        <v>0.53403440000000002</v>
      </c>
      <c r="BI62" s="17" t="s">
        <v>187</v>
      </c>
      <c r="BJ62" s="17">
        <v>0.5</v>
      </c>
      <c r="BK62" s="17" t="s">
        <v>187</v>
      </c>
      <c r="BL62" s="17" t="s">
        <v>187</v>
      </c>
      <c r="BM62" s="18">
        <f t="shared" si="21"/>
        <v>0.5</v>
      </c>
      <c r="BN62" s="16">
        <f t="shared" si="44"/>
        <v>0.8</v>
      </c>
      <c r="BO62" s="18" t="str">
        <f t="shared" si="22"/>
        <v>Over</v>
      </c>
      <c r="BP62" s="17">
        <v>1.3</v>
      </c>
      <c r="BQ62" s="17">
        <v>0.7</v>
      </c>
      <c r="BR62" s="18">
        <f t="shared" si="23"/>
        <v>3</v>
      </c>
      <c r="BS62" s="18">
        <f t="shared" si="24"/>
        <v>5</v>
      </c>
      <c r="BT62" s="18">
        <f t="shared" si="25"/>
        <v>1</v>
      </c>
      <c r="BU62" s="18">
        <f t="shared" si="26"/>
        <v>1</v>
      </c>
      <c r="BV62" s="18">
        <f t="shared" si="27"/>
        <v>10</v>
      </c>
      <c r="BW62" s="16"/>
      <c r="BX62">
        <v>0.1988268880746929</v>
      </c>
      <c r="BY62">
        <v>0.85854120618882201</v>
      </c>
      <c r="BZ62">
        <v>-3.2831306999999998E-3</v>
      </c>
      <c r="CA62" t="s">
        <v>187</v>
      </c>
      <c r="CB62">
        <v>0.5</v>
      </c>
      <c r="CC62" t="s">
        <v>187</v>
      </c>
      <c r="CD62" t="s">
        <v>187</v>
      </c>
      <c r="CE62" s="16">
        <f t="shared" si="28"/>
        <v>0.5</v>
      </c>
      <c r="CF62" s="16">
        <f t="shared" si="45"/>
        <v>-0.50328313069999997</v>
      </c>
      <c r="CG62" s="16" t="str">
        <f t="shared" si="29"/>
        <v>Under</v>
      </c>
      <c r="CH62">
        <v>0.2</v>
      </c>
      <c r="CI62">
        <v>0.2</v>
      </c>
      <c r="CJ62" s="16"/>
      <c r="CK62" s="16">
        <f t="shared" si="30"/>
        <v>1</v>
      </c>
      <c r="CL62" s="16">
        <f t="shared" si="31"/>
        <v>1</v>
      </c>
      <c r="CM62" s="16">
        <f t="shared" si="32"/>
        <v>1</v>
      </c>
      <c r="CN62" s="16">
        <f t="shared" si="33"/>
        <v>3</v>
      </c>
      <c r="CO62" s="16"/>
      <c r="CP62" s="17">
        <v>2.948091102483835</v>
      </c>
      <c r="CQ62" s="17">
        <v>3.66566866267465</v>
      </c>
      <c r="CR62" s="17">
        <v>2.45072682751759</v>
      </c>
      <c r="CS62" s="17">
        <v>1.5</v>
      </c>
      <c r="CT62" s="17" t="s">
        <v>187</v>
      </c>
      <c r="CU62" s="17">
        <v>1.5</v>
      </c>
      <c r="CV62" s="17">
        <v>1.5</v>
      </c>
      <c r="CW62" s="18">
        <f t="shared" si="34"/>
        <v>1.5</v>
      </c>
      <c r="CX62" s="16">
        <f t="shared" si="46"/>
        <v>2.16566866267465</v>
      </c>
      <c r="CY62" s="18" t="str">
        <f t="shared" si="35"/>
        <v>Over</v>
      </c>
      <c r="CZ62" s="17">
        <v>2.9</v>
      </c>
      <c r="DA62" s="17">
        <v>0.6</v>
      </c>
      <c r="DB62" s="18">
        <f t="shared" si="36"/>
        <v>3</v>
      </c>
      <c r="DC62" s="18">
        <f t="shared" si="37"/>
        <v>5</v>
      </c>
      <c r="DD62" s="18">
        <f t="shared" si="38"/>
        <v>1</v>
      </c>
      <c r="DE62" s="18">
        <f t="shared" si="39"/>
        <v>1</v>
      </c>
      <c r="DF62" s="18">
        <f t="shared" si="40"/>
        <v>10</v>
      </c>
      <c r="DG62" s="16"/>
    </row>
    <row r="63" spans="1:111" x14ac:dyDescent="0.3">
      <c r="A63" t="s">
        <v>252</v>
      </c>
      <c r="B63" t="s">
        <v>49</v>
      </c>
      <c r="C63" t="s">
        <v>59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6">
        <f t="shared" si="0"/>
        <v>0.5</v>
      </c>
      <c r="L63" s="16">
        <f t="shared" si="41"/>
        <v>0.30000000000000004</v>
      </c>
      <c r="M63" s="16" t="str">
        <f t="shared" si="1"/>
        <v>Over</v>
      </c>
      <c r="N63">
        <v>0.8</v>
      </c>
      <c r="O63">
        <v>0.5</v>
      </c>
      <c r="P63" s="16">
        <f t="shared" si="2"/>
        <v>2</v>
      </c>
      <c r="Q63" s="16">
        <f t="shared" si="3"/>
        <v>4</v>
      </c>
      <c r="R63" s="16">
        <f t="shared" si="4"/>
        <v>1</v>
      </c>
      <c r="S63" s="16">
        <f t="shared" si="5"/>
        <v>0</v>
      </c>
      <c r="T63" s="16">
        <f t="shared" si="6"/>
        <v>7</v>
      </c>
      <c r="U63" s="16"/>
      <c r="V63">
        <v>0.60619484248024957</v>
      </c>
      <c r="W63">
        <v>1</v>
      </c>
      <c r="X63">
        <v>7.9229740000000008E-6</v>
      </c>
      <c r="Y63">
        <v>0.5</v>
      </c>
      <c r="Z63" t="s">
        <v>187</v>
      </c>
      <c r="AA63" t="s">
        <v>187</v>
      </c>
      <c r="AB63">
        <v>0.2</v>
      </c>
      <c r="AC63" s="16">
        <f t="shared" si="7"/>
        <v>0.5</v>
      </c>
      <c r="AD63" s="18">
        <f t="shared" si="42"/>
        <v>0.5</v>
      </c>
      <c r="AE63" s="16" t="str">
        <f t="shared" si="8"/>
        <v>Over</v>
      </c>
      <c r="AF63">
        <v>0.6</v>
      </c>
      <c r="AG63">
        <v>0.4</v>
      </c>
      <c r="AH63" s="16">
        <f t="shared" si="9"/>
        <v>2</v>
      </c>
      <c r="AI63" s="16">
        <f t="shared" si="10"/>
        <v>3</v>
      </c>
      <c r="AJ63" s="16">
        <f t="shared" si="11"/>
        <v>1</v>
      </c>
      <c r="AK63" s="16">
        <f t="shared" si="12"/>
        <v>0</v>
      </c>
      <c r="AL63" s="16">
        <f t="shared" si="13"/>
        <v>6</v>
      </c>
      <c r="AM63" s="16"/>
      <c r="AN63">
        <v>0.1393850366109122</v>
      </c>
      <c r="AO63">
        <v>0.38211926036014698</v>
      </c>
      <c r="AP63">
        <v>-2.4067649552449298E-5</v>
      </c>
      <c r="AQ63" t="s">
        <v>187</v>
      </c>
      <c r="AR63">
        <v>0.5</v>
      </c>
      <c r="AS63" t="s">
        <v>187</v>
      </c>
      <c r="AT63" t="s">
        <v>187</v>
      </c>
      <c r="AU63" s="16">
        <f t="shared" si="14"/>
        <v>0.5</v>
      </c>
      <c r="AV63" s="16">
        <f t="shared" si="43"/>
        <v>-0.50002406764955243</v>
      </c>
      <c r="AW63" s="16" t="str">
        <f t="shared" si="15"/>
        <v>Under</v>
      </c>
      <c r="AX63">
        <v>0.4</v>
      </c>
      <c r="AY63">
        <v>0.3</v>
      </c>
      <c r="AZ63" s="16">
        <f t="shared" si="16"/>
        <v>3</v>
      </c>
      <c r="BA63" s="16">
        <f t="shared" si="17"/>
        <v>1</v>
      </c>
      <c r="BB63" s="16">
        <f t="shared" si="18"/>
        <v>0</v>
      </c>
      <c r="BC63" s="16">
        <f t="shared" si="19"/>
        <v>0</v>
      </c>
      <c r="BD63" s="16">
        <f t="shared" si="20"/>
        <v>4</v>
      </c>
      <c r="BE63" s="16"/>
      <c r="BF63">
        <v>0.58686140403774856</v>
      </c>
      <c r="BG63">
        <v>0.80980066445182697</v>
      </c>
      <c r="BH63">
        <v>0.36</v>
      </c>
      <c r="BI63" t="s">
        <v>187</v>
      </c>
      <c r="BJ63">
        <v>0.5</v>
      </c>
      <c r="BK63" t="s">
        <v>187</v>
      </c>
      <c r="BL63" t="s">
        <v>187</v>
      </c>
      <c r="BM63" s="16">
        <f t="shared" si="21"/>
        <v>0.5</v>
      </c>
      <c r="BN63" s="16">
        <f t="shared" si="44"/>
        <v>0.5</v>
      </c>
      <c r="BO63" s="16" t="str">
        <f t="shared" si="22"/>
        <v>Over</v>
      </c>
      <c r="BP63">
        <v>1</v>
      </c>
      <c r="BQ63">
        <v>0.5</v>
      </c>
      <c r="BR63" s="16">
        <f t="shared" si="23"/>
        <v>2</v>
      </c>
      <c r="BS63" s="16">
        <f t="shared" si="24"/>
        <v>4</v>
      </c>
      <c r="BT63" s="16">
        <f t="shared" si="25"/>
        <v>1</v>
      </c>
      <c r="BU63" s="16">
        <f t="shared" si="26"/>
        <v>0</v>
      </c>
      <c r="BV63" s="16">
        <f t="shared" si="27"/>
        <v>7</v>
      </c>
      <c r="BW63" s="16"/>
      <c r="BX63">
        <v>0.1348718921936323</v>
      </c>
      <c r="BY63">
        <v>0.76762084796111196</v>
      </c>
      <c r="BZ63">
        <v>-1.1495168E-2</v>
      </c>
      <c r="CA63" t="s">
        <v>187</v>
      </c>
      <c r="CB63">
        <v>0.5</v>
      </c>
      <c r="CC63" t="s">
        <v>187</v>
      </c>
      <c r="CD63" t="s">
        <v>187</v>
      </c>
      <c r="CE63" s="16">
        <f t="shared" si="28"/>
        <v>0.5</v>
      </c>
      <c r="CF63" s="16">
        <f t="shared" si="45"/>
        <v>-0.51149516799999994</v>
      </c>
      <c r="CG63" s="16" t="str">
        <f t="shared" si="29"/>
        <v>Under</v>
      </c>
      <c r="CH63">
        <v>0</v>
      </c>
      <c r="CI63">
        <v>0</v>
      </c>
      <c r="CJ63" s="16"/>
      <c r="CK63" s="16">
        <f t="shared" si="30"/>
        <v>1</v>
      </c>
      <c r="CL63" s="16">
        <f t="shared" si="31"/>
        <v>1</v>
      </c>
      <c r="CM63" s="16">
        <f t="shared" si="32"/>
        <v>1</v>
      </c>
      <c r="CN63" s="16">
        <f t="shared" si="33"/>
        <v>3</v>
      </c>
      <c r="CO63" s="16"/>
      <c r="CP63">
        <v>1.555468293152042</v>
      </c>
      <c r="CQ63">
        <v>2</v>
      </c>
      <c r="CR63">
        <v>5.6718606999999997E-2</v>
      </c>
      <c r="CS63">
        <v>1.5</v>
      </c>
      <c r="CT63" t="s">
        <v>187</v>
      </c>
      <c r="CU63">
        <v>1.5</v>
      </c>
      <c r="CV63">
        <v>1.5</v>
      </c>
      <c r="CW63" s="16">
        <f t="shared" si="34"/>
        <v>1.5</v>
      </c>
      <c r="CX63" s="16">
        <f t="shared" si="46"/>
        <v>-1.4432813929999999</v>
      </c>
      <c r="CY63" s="16" t="str">
        <f t="shared" si="35"/>
        <v>Under</v>
      </c>
      <c r="CZ63">
        <v>1.9</v>
      </c>
      <c r="DA63">
        <v>0.4</v>
      </c>
      <c r="DB63" s="16">
        <f t="shared" si="36"/>
        <v>1</v>
      </c>
      <c r="DC63" s="16">
        <f t="shared" si="37"/>
        <v>3</v>
      </c>
      <c r="DD63" s="16">
        <f t="shared" si="38"/>
        <v>0</v>
      </c>
      <c r="DE63" s="16">
        <f t="shared" si="39"/>
        <v>1</v>
      </c>
      <c r="DF63" s="16">
        <f t="shared" si="40"/>
        <v>5</v>
      </c>
      <c r="DG63" s="16"/>
    </row>
    <row r="64" spans="1:111" x14ac:dyDescent="0.3">
      <c r="A64" t="s">
        <v>253</v>
      </c>
      <c r="B64" t="s">
        <v>49</v>
      </c>
      <c r="C64" t="s">
        <v>59</v>
      </c>
      <c r="D64" s="17">
        <v>0.27208323866962558</v>
      </c>
      <c r="E64" s="17">
        <v>0.36614173228346403</v>
      </c>
      <c r="F64" s="17">
        <v>0.16</v>
      </c>
      <c r="G64" s="17">
        <v>0.5</v>
      </c>
      <c r="H64" s="17">
        <v>0.5</v>
      </c>
      <c r="I64" s="17">
        <v>0.5</v>
      </c>
      <c r="J64" s="17">
        <v>0.5</v>
      </c>
      <c r="K64" s="18">
        <f t="shared" si="0"/>
        <v>0.5</v>
      </c>
      <c r="L64" s="16">
        <f t="shared" si="41"/>
        <v>-0.33999999999999997</v>
      </c>
      <c r="M64" s="18" t="str">
        <f t="shared" si="1"/>
        <v>Under</v>
      </c>
      <c r="N64" s="17">
        <v>0.3</v>
      </c>
      <c r="O64" s="17">
        <v>0.3</v>
      </c>
      <c r="P64" s="18">
        <f t="shared" si="2"/>
        <v>3</v>
      </c>
      <c r="Q64" s="18">
        <f t="shared" si="3"/>
        <v>4</v>
      </c>
      <c r="R64" s="18">
        <f t="shared" si="4"/>
        <v>1</v>
      </c>
      <c r="S64" s="18">
        <f t="shared" si="5"/>
        <v>1</v>
      </c>
      <c r="T64" s="18">
        <f t="shared" si="6"/>
        <v>9</v>
      </c>
      <c r="U64" s="16"/>
      <c r="V64">
        <v>0.88879192913549798</v>
      </c>
      <c r="W64">
        <v>1.0001594491922501</v>
      </c>
      <c r="X64">
        <v>0.70251473172981604</v>
      </c>
      <c r="Y64">
        <v>0.5</v>
      </c>
      <c r="Z64" t="s">
        <v>187</v>
      </c>
      <c r="AA64">
        <v>105</v>
      </c>
      <c r="AB64">
        <v>0.1</v>
      </c>
      <c r="AC64" s="16">
        <f t="shared" si="7"/>
        <v>0.5</v>
      </c>
      <c r="AD64" s="18">
        <f t="shared" si="42"/>
        <v>0.50015944919225008</v>
      </c>
      <c r="AE64" s="16" t="str">
        <f t="shared" si="8"/>
        <v>Over</v>
      </c>
      <c r="AF64">
        <v>0.7</v>
      </c>
      <c r="AG64">
        <v>0.5</v>
      </c>
      <c r="AH64" s="16">
        <f t="shared" si="9"/>
        <v>3</v>
      </c>
      <c r="AI64" s="16">
        <f t="shared" si="10"/>
        <v>4</v>
      </c>
      <c r="AJ64" s="16">
        <f t="shared" si="11"/>
        <v>1</v>
      </c>
      <c r="AK64" s="16">
        <f t="shared" si="12"/>
        <v>0</v>
      </c>
      <c r="AL64" s="16">
        <f t="shared" si="13"/>
        <v>8</v>
      </c>
      <c r="AM64" s="16"/>
      <c r="AN64">
        <v>7.9589018861510857E-3</v>
      </c>
      <c r="AO64">
        <v>3.3862513475851203E-2</v>
      </c>
      <c r="AP64">
        <v>-5.9404940511221301E-5</v>
      </c>
      <c r="AQ64" t="s">
        <v>187</v>
      </c>
      <c r="AR64">
        <v>0.5</v>
      </c>
      <c r="AS64">
        <v>1100</v>
      </c>
      <c r="AT64" t="s">
        <v>187</v>
      </c>
      <c r="AU64" s="16">
        <f t="shared" si="14"/>
        <v>0.5</v>
      </c>
      <c r="AV64" s="16">
        <f t="shared" si="43"/>
        <v>-0.50005940494051127</v>
      </c>
      <c r="AW64" s="16" t="str">
        <f t="shared" si="15"/>
        <v>Under</v>
      </c>
      <c r="AX64">
        <v>0</v>
      </c>
      <c r="AY64">
        <v>0</v>
      </c>
      <c r="AZ64" s="16">
        <f t="shared" si="16"/>
        <v>3</v>
      </c>
      <c r="BA64" s="16">
        <f t="shared" si="17"/>
        <v>1</v>
      </c>
      <c r="BB64" s="16">
        <f t="shared" si="18"/>
        <v>0</v>
      </c>
      <c r="BC64" s="16">
        <f t="shared" si="19"/>
        <v>0</v>
      </c>
      <c r="BD64" s="16">
        <f t="shared" si="20"/>
        <v>4</v>
      </c>
      <c r="BE64" s="16"/>
      <c r="BF64">
        <v>0.28412992996768921</v>
      </c>
      <c r="BG64">
        <v>0.65933044017358899</v>
      </c>
      <c r="BH64">
        <v>8.9646379999999998E-2</v>
      </c>
      <c r="BI64" t="s">
        <v>187</v>
      </c>
      <c r="BJ64">
        <v>0.5</v>
      </c>
      <c r="BK64" t="s">
        <v>187</v>
      </c>
      <c r="BL64" t="s">
        <v>187</v>
      </c>
      <c r="BM64" s="16">
        <f t="shared" si="21"/>
        <v>0.5</v>
      </c>
      <c r="BN64" s="16">
        <f t="shared" si="44"/>
        <v>-0.41035361999999997</v>
      </c>
      <c r="BO64" s="16" t="str">
        <f t="shared" si="22"/>
        <v>Under</v>
      </c>
      <c r="BP64">
        <v>0.4</v>
      </c>
      <c r="BQ64">
        <v>0.3</v>
      </c>
      <c r="BR64" s="16">
        <f t="shared" si="23"/>
        <v>2</v>
      </c>
      <c r="BS64" s="16">
        <f t="shared" si="24"/>
        <v>1</v>
      </c>
      <c r="BT64" s="16">
        <f t="shared" si="25"/>
        <v>1</v>
      </c>
      <c r="BU64" s="16">
        <f t="shared" si="26"/>
        <v>1</v>
      </c>
      <c r="BV64" s="16">
        <f t="shared" si="27"/>
        <v>5</v>
      </c>
      <c r="BW64" s="16"/>
      <c r="BX64">
        <v>0.14767376238681121</v>
      </c>
      <c r="BY64">
        <v>0.78252032520325199</v>
      </c>
      <c r="BZ64">
        <v>-7.6848369999999999E-3</v>
      </c>
      <c r="CA64" t="s">
        <v>187</v>
      </c>
      <c r="CB64">
        <v>0.5</v>
      </c>
      <c r="CC64" t="s">
        <v>187</v>
      </c>
      <c r="CD64" t="s">
        <v>187</v>
      </c>
      <c r="CE64" s="16">
        <f t="shared" si="28"/>
        <v>0.5</v>
      </c>
      <c r="CF64" s="16">
        <f t="shared" si="45"/>
        <v>-0.507684837</v>
      </c>
      <c r="CG64" s="16" t="str">
        <f t="shared" si="29"/>
        <v>Under</v>
      </c>
      <c r="CH64">
        <v>0</v>
      </c>
      <c r="CI64">
        <v>0</v>
      </c>
      <c r="CJ64" s="16"/>
      <c r="CK64" s="16">
        <f t="shared" si="30"/>
        <v>1</v>
      </c>
      <c r="CL64" s="16">
        <f t="shared" si="31"/>
        <v>1</v>
      </c>
      <c r="CM64" s="16">
        <f t="shared" si="32"/>
        <v>1</v>
      </c>
      <c r="CN64" s="16">
        <f t="shared" si="33"/>
        <v>3</v>
      </c>
      <c r="CO64" s="16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187</v>
      </c>
      <c r="CU64">
        <v>0.5</v>
      </c>
      <c r="CV64">
        <v>1.5</v>
      </c>
      <c r="CW64" s="16">
        <f t="shared" si="34"/>
        <v>0.5</v>
      </c>
      <c r="CX64" s="16">
        <f t="shared" si="46"/>
        <v>0.73523040000000006</v>
      </c>
      <c r="CY64" s="16" t="str">
        <f t="shared" si="35"/>
        <v>Over</v>
      </c>
      <c r="CZ64">
        <v>1.1000000000000001</v>
      </c>
      <c r="DA64">
        <v>0.5</v>
      </c>
      <c r="DB64" s="16">
        <f t="shared" si="36"/>
        <v>3</v>
      </c>
      <c r="DC64" s="16">
        <f t="shared" si="37"/>
        <v>2</v>
      </c>
      <c r="DD64" s="16">
        <f t="shared" si="38"/>
        <v>1</v>
      </c>
      <c r="DE64" s="16">
        <f t="shared" si="39"/>
        <v>0</v>
      </c>
      <c r="DF64" s="16">
        <f t="shared" si="40"/>
        <v>6</v>
      </c>
      <c r="DG64" s="16"/>
    </row>
    <row r="65" spans="1:111" x14ac:dyDescent="0.3">
      <c r="A65" t="s">
        <v>254</v>
      </c>
      <c r="B65" t="s">
        <v>49</v>
      </c>
      <c r="C65" t="s">
        <v>59</v>
      </c>
      <c r="D65" s="17">
        <v>0.89244456350488122</v>
      </c>
      <c r="E65" s="17">
        <v>1.0855784469096601</v>
      </c>
      <c r="F65" s="17">
        <v>0.70125893590996902</v>
      </c>
      <c r="G65" s="17">
        <v>0.5</v>
      </c>
      <c r="H65" s="17" t="s">
        <v>187</v>
      </c>
      <c r="I65" s="17">
        <v>0.5</v>
      </c>
      <c r="J65" s="17">
        <v>0.5</v>
      </c>
      <c r="K65" s="18">
        <f t="shared" si="0"/>
        <v>0.5</v>
      </c>
      <c r="L65" s="16">
        <f t="shared" si="41"/>
        <v>0.5855784469096601</v>
      </c>
      <c r="M65" s="18" t="str">
        <f t="shared" si="1"/>
        <v>Over</v>
      </c>
      <c r="N65" s="17">
        <v>0.875</v>
      </c>
      <c r="O65" s="17">
        <v>0.5</v>
      </c>
      <c r="P65" s="18">
        <f t="shared" si="2"/>
        <v>3</v>
      </c>
      <c r="Q65" s="18">
        <f t="shared" si="3"/>
        <v>5</v>
      </c>
      <c r="R65" s="18">
        <f t="shared" si="4"/>
        <v>1</v>
      </c>
      <c r="S65" s="18">
        <f t="shared" si="5"/>
        <v>0</v>
      </c>
      <c r="T65" s="18">
        <f t="shared" si="6"/>
        <v>9</v>
      </c>
      <c r="U65" s="16"/>
      <c r="V65" s="17">
        <v>1.840504031600068</v>
      </c>
      <c r="W65" s="17">
        <v>2.2330151600224499</v>
      </c>
      <c r="X65" s="17">
        <v>1.5249911043481801</v>
      </c>
      <c r="Y65" s="17">
        <v>0.5</v>
      </c>
      <c r="Z65" s="17" t="s">
        <v>187</v>
      </c>
      <c r="AA65" s="17" t="s">
        <v>187</v>
      </c>
      <c r="AB65" s="17">
        <v>0.5</v>
      </c>
      <c r="AC65" s="18">
        <f t="shared" si="7"/>
        <v>0.5</v>
      </c>
      <c r="AD65" s="18">
        <f t="shared" si="42"/>
        <v>1.7330151600224499</v>
      </c>
      <c r="AE65" s="18" t="str">
        <f t="shared" si="8"/>
        <v>Over</v>
      </c>
      <c r="AF65" s="17">
        <v>1.5</v>
      </c>
      <c r="AG65" s="17">
        <v>0.75</v>
      </c>
      <c r="AH65" s="18">
        <f t="shared" si="9"/>
        <v>3</v>
      </c>
      <c r="AI65" s="18">
        <f t="shared" si="10"/>
        <v>5</v>
      </c>
      <c r="AJ65" s="18">
        <f t="shared" si="11"/>
        <v>1</v>
      </c>
      <c r="AK65" s="18">
        <f t="shared" si="12"/>
        <v>1</v>
      </c>
      <c r="AL65" s="18">
        <f t="shared" si="13"/>
        <v>10</v>
      </c>
      <c r="AM65" s="16"/>
      <c r="AN65">
        <v>6.7597543472619287E-2</v>
      </c>
      <c r="AO65">
        <v>0.48631797713889802</v>
      </c>
      <c r="AP65">
        <v>-1.0080932375236201E-2</v>
      </c>
      <c r="AQ65" t="s">
        <v>187</v>
      </c>
      <c r="AR65">
        <v>0.5</v>
      </c>
      <c r="AS65" t="s">
        <v>187</v>
      </c>
      <c r="AT65" t="s">
        <v>187</v>
      </c>
      <c r="AU65" s="16">
        <f t="shared" si="14"/>
        <v>0.5</v>
      </c>
      <c r="AV65" s="16">
        <f t="shared" si="43"/>
        <v>-0.51008093237523622</v>
      </c>
      <c r="AW65" s="16" t="str">
        <f t="shared" si="15"/>
        <v>Under</v>
      </c>
      <c r="AX65">
        <v>0</v>
      </c>
      <c r="AY65">
        <v>0</v>
      </c>
      <c r="AZ65" s="16">
        <f t="shared" si="16"/>
        <v>3</v>
      </c>
      <c r="BA65" s="16">
        <f t="shared" si="17"/>
        <v>1</v>
      </c>
      <c r="BB65" s="16">
        <f t="shared" si="18"/>
        <v>0</v>
      </c>
      <c r="BC65" s="16">
        <f t="shared" si="19"/>
        <v>0</v>
      </c>
      <c r="BD65" s="16">
        <f t="shared" si="20"/>
        <v>4</v>
      </c>
      <c r="BE65" s="16"/>
      <c r="BF65">
        <v>0.45878415577375681</v>
      </c>
      <c r="BG65">
        <v>0.80980066445182697</v>
      </c>
      <c r="BH65">
        <v>0.12722596999999999</v>
      </c>
      <c r="BI65" t="s">
        <v>187</v>
      </c>
      <c r="BJ65">
        <v>0.5</v>
      </c>
      <c r="BK65" t="s">
        <v>187</v>
      </c>
      <c r="BL65" t="s">
        <v>187</v>
      </c>
      <c r="BM65" s="16">
        <f t="shared" si="21"/>
        <v>0.5</v>
      </c>
      <c r="BN65" s="16">
        <f t="shared" si="44"/>
        <v>-0.37277402999999998</v>
      </c>
      <c r="BO65" s="16" t="str">
        <f t="shared" si="22"/>
        <v>Under</v>
      </c>
      <c r="BP65">
        <v>0.375</v>
      </c>
      <c r="BQ65">
        <v>0.25</v>
      </c>
      <c r="BR65" s="16">
        <f t="shared" si="23"/>
        <v>2</v>
      </c>
      <c r="BS65" s="16">
        <f t="shared" si="24"/>
        <v>1</v>
      </c>
      <c r="BT65" s="16">
        <f t="shared" si="25"/>
        <v>1</v>
      </c>
      <c r="BU65" s="16">
        <f t="shared" si="26"/>
        <v>1</v>
      </c>
      <c r="BV65" s="16">
        <f t="shared" si="27"/>
        <v>5</v>
      </c>
      <c r="BW65" s="16"/>
      <c r="BX65">
        <v>0.25339077338472699</v>
      </c>
      <c r="BY65">
        <v>0.86192327192834195</v>
      </c>
      <c r="BZ65">
        <v>2.6189243000000001E-2</v>
      </c>
      <c r="CA65" t="s">
        <v>187</v>
      </c>
      <c r="CB65">
        <v>0.5</v>
      </c>
      <c r="CC65" t="s">
        <v>187</v>
      </c>
      <c r="CD65" t="s">
        <v>187</v>
      </c>
      <c r="CE65" s="16">
        <f t="shared" si="28"/>
        <v>0.5</v>
      </c>
      <c r="CF65" s="16">
        <f t="shared" si="45"/>
        <v>-0.5</v>
      </c>
      <c r="CG65" s="16" t="str">
        <f t="shared" si="29"/>
        <v>Under</v>
      </c>
      <c r="CH65">
        <v>0</v>
      </c>
      <c r="CI65">
        <v>0</v>
      </c>
      <c r="CJ65" s="16"/>
      <c r="CK65" s="16">
        <f t="shared" si="30"/>
        <v>1</v>
      </c>
      <c r="CL65" s="16">
        <f t="shared" si="31"/>
        <v>1</v>
      </c>
      <c r="CM65" s="16">
        <f t="shared" si="32"/>
        <v>1</v>
      </c>
      <c r="CN65" s="16">
        <f t="shared" si="33"/>
        <v>3</v>
      </c>
      <c r="CO65" s="16"/>
      <c r="CP65">
        <v>2.112532028028308</v>
      </c>
      <c r="CQ65">
        <v>2.3504256134101902</v>
      </c>
      <c r="CR65">
        <v>2</v>
      </c>
      <c r="CS65">
        <v>1.5</v>
      </c>
      <c r="CT65" t="s">
        <v>187</v>
      </c>
      <c r="CU65">
        <v>1.5</v>
      </c>
      <c r="CV65">
        <v>1.5</v>
      </c>
      <c r="CW65" s="16">
        <f t="shared" si="34"/>
        <v>1.5</v>
      </c>
      <c r="CX65" s="16">
        <f t="shared" si="46"/>
        <v>0.85042561341019018</v>
      </c>
      <c r="CY65" s="16" t="str">
        <f t="shared" si="35"/>
        <v>Over</v>
      </c>
      <c r="CZ65">
        <v>2.25</v>
      </c>
      <c r="DA65">
        <v>0.625</v>
      </c>
      <c r="DB65" s="16">
        <f t="shared" si="36"/>
        <v>3</v>
      </c>
      <c r="DC65" s="16">
        <f t="shared" si="37"/>
        <v>2</v>
      </c>
      <c r="DD65" s="16">
        <f t="shared" si="38"/>
        <v>1</v>
      </c>
      <c r="DE65" s="16">
        <f t="shared" si="39"/>
        <v>1</v>
      </c>
      <c r="DF65" s="16">
        <f t="shared" si="40"/>
        <v>7</v>
      </c>
      <c r="DG65" s="16"/>
    </row>
    <row r="66" spans="1:111" x14ac:dyDescent="0.3">
      <c r="A66" t="s">
        <v>255</v>
      </c>
      <c r="B66" t="s">
        <v>49</v>
      </c>
      <c r="C66" t="s">
        <v>59</v>
      </c>
      <c r="D66">
        <v>0.55145420078788021</v>
      </c>
      <c r="E66">
        <v>1.0891297</v>
      </c>
      <c r="F66">
        <v>0.42</v>
      </c>
      <c r="G66">
        <v>0.5</v>
      </c>
      <c r="H66" t="s">
        <v>187</v>
      </c>
      <c r="I66">
        <v>0.5</v>
      </c>
      <c r="J66" t="s">
        <v>187</v>
      </c>
      <c r="K66" s="16">
        <f t="shared" ref="K66:K129" si="49">IF(D66&gt;MIN(G66:J66),MIN(G66:J66),MAX(G66:J66))</f>
        <v>0.5</v>
      </c>
      <c r="L66" s="16">
        <f t="shared" si="41"/>
        <v>0.58912969999999998</v>
      </c>
      <c r="M66" s="16" t="str">
        <f t="shared" ref="M66:M129" si="50">IF(L66 &lt; 0, "Under", "Over")</f>
        <v>Over</v>
      </c>
      <c r="N66">
        <v>0.5</v>
      </c>
      <c r="O66">
        <v>0.4</v>
      </c>
      <c r="P66" s="16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6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6">
        <f t="shared" ref="R66:R129" si="53">IF(AND(M66="Over", N66&gt;K66), 1, IF(AND(M66="Under", N66&lt;=K66), 1, 0))</f>
        <v>0</v>
      </c>
      <c r="S66" s="16">
        <f t="shared" ref="S66:S129" si="54">IF(AND(M66="Over", O66&gt;0.5), 1, IF(AND(M66="Under", O66&lt;=0.5), 1, 0))</f>
        <v>0</v>
      </c>
      <c r="T66" s="16">
        <f t="shared" ref="T66:T129" si="55">SUM(P66:S66)</f>
        <v>7</v>
      </c>
      <c r="U66" s="16"/>
      <c r="V66" s="17">
        <v>0.97060200539673624</v>
      </c>
      <c r="W66" s="17">
        <v>1.0020165049546601</v>
      </c>
      <c r="X66" s="17">
        <v>0.91198551791664495</v>
      </c>
      <c r="Y66" s="17">
        <v>0.5</v>
      </c>
      <c r="Z66" s="17" t="s">
        <v>187</v>
      </c>
      <c r="AA66" s="17" t="s">
        <v>187</v>
      </c>
      <c r="AB66" s="17">
        <v>0.2</v>
      </c>
      <c r="AC66" s="18">
        <f t="shared" ref="AC66:AC129" si="56">Y66</f>
        <v>0.5</v>
      </c>
      <c r="AD66" s="18">
        <f t="shared" si="42"/>
        <v>0.5020165049546601</v>
      </c>
      <c r="AE66" s="18" t="str">
        <f t="shared" ref="AE66:AE129" si="57">IF(AD66 &lt; 0, "Under", "Over")</f>
        <v>Over</v>
      </c>
      <c r="AF66" s="17">
        <v>0.9</v>
      </c>
      <c r="AG66" s="17">
        <v>0.6</v>
      </c>
      <c r="AH66" s="18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8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8">
        <f t="shared" ref="AJ66:AJ129" si="60">IF(AND(AE66="Over", AF66&gt;AC66), 1, IF(AND(AE66="Under", AF66&lt;=AC66), 1, 0))</f>
        <v>1</v>
      </c>
      <c r="AK66" s="18">
        <f t="shared" ref="AK66:AK129" si="61">IF(AND(AE66="Over", AG66&gt;0.5), 1, IF(AND(AE66="Under", AG66&lt;=0.5), 1, 0))</f>
        <v>1</v>
      </c>
      <c r="AL66" s="18">
        <f t="shared" ref="AL66:AL129" si="62">SUM(AH66:AK66)</f>
        <v>9</v>
      </c>
      <c r="AM66" s="16"/>
      <c r="AN66">
        <v>4.4329582745674979E-2</v>
      </c>
      <c r="AO66">
        <v>0.111992981489741</v>
      </c>
      <c r="AP66">
        <v>-6.9631715187061196E-5</v>
      </c>
      <c r="AQ66" t="s">
        <v>187</v>
      </c>
      <c r="AR66">
        <v>0.5</v>
      </c>
      <c r="AS66" t="s">
        <v>187</v>
      </c>
      <c r="AT66" t="s">
        <v>187</v>
      </c>
      <c r="AU66" s="16">
        <f t="shared" ref="AU66:AU129" si="63">AR66</f>
        <v>0.5</v>
      </c>
      <c r="AV66" s="16">
        <f t="shared" si="43"/>
        <v>-0.50006963171518704</v>
      </c>
      <c r="AW66" s="16" t="str">
        <f t="shared" ref="AW66:AW129" si="64">IF(AV66 &lt; 0, "Under", "Over")</f>
        <v>Under</v>
      </c>
      <c r="AX66">
        <v>0.1</v>
      </c>
      <c r="AY66">
        <v>0.1</v>
      </c>
      <c r="AZ66" s="16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6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6">
        <f t="shared" ref="BB66:BB129" si="67">IF(AND(AW66="Over", AX66&gt;AU66), 1, IF(AND(AW66="Under", AX66&lt;=AU66), 0, 0))</f>
        <v>0</v>
      </c>
      <c r="BC66" s="16">
        <f t="shared" ref="BC66:BC129" si="68">IF(AND(AW66="Over", AY66&gt;=0.5), 1, IF(AND(AW66="Under", AY66&lt;0.5), 0, 0))</f>
        <v>0</v>
      </c>
      <c r="BD66" s="16">
        <f t="shared" ref="BD66:BD129" si="69">SUM(AZ66:BC66)</f>
        <v>4</v>
      </c>
      <c r="BE66" s="16"/>
      <c r="BF66">
        <v>0.58504379723516409</v>
      </c>
      <c r="BG66">
        <v>1.26233236995112</v>
      </c>
      <c r="BH66">
        <v>0.29652077316429598</v>
      </c>
      <c r="BI66" t="s">
        <v>187</v>
      </c>
      <c r="BJ66">
        <v>0.5</v>
      </c>
      <c r="BK66" t="s">
        <v>187</v>
      </c>
      <c r="BL66" t="s">
        <v>187</v>
      </c>
      <c r="BM66" s="16">
        <f t="shared" ref="BM66:BM129" si="70">BJ66</f>
        <v>0.5</v>
      </c>
      <c r="BN66" s="16">
        <f t="shared" si="44"/>
        <v>0.76233236995111997</v>
      </c>
      <c r="BO66" s="16" t="str">
        <f t="shared" ref="BO66:BO129" si="71">IF(BN66 &lt; 0, "Under", "Over")</f>
        <v>Over</v>
      </c>
      <c r="BP66">
        <v>0.7</v>
      </c>
      <c r="BQ66">
        <v>0.6</v>
      </c>
      <c r="BR66" s="16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6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6">
        <f t="shared" ref="BT66:BT129" si="74">IF(AND(BO66="Over", BP66&gt;BM66), 1, IF(AND(BO66="Under", BP66&lt;=BM66), 1, 0))</f>
        <v>1</v>
      </c>
      <c r="BU66" s="16">
        <f t="shared" ref="BU66:BU129" si="75">IF(AND(BO66="Over", BQ66&gt;0.5), 1, IF(AND(BO66="Under", BQ66&lt;=0.5), 1, 0))</f>
        <v>1</v>
      </c>
      <c r="BV66" s="16">
        <f t="shared" ref="BV66:BV129" si="76">SUM(BR66:BU66)</f>
        <v>9</v>
      </c>
      <c r="BW66" s="16"/>
      <c r="BX66">
        <v>0.16907474275504039</v>
      </c>
      <c r="BY66">
        <v>0.79899581589958102</v>
      </c>
      <c r="BZ66">
        <v>4.7032010000000002E-4</v>
      </c>
      <c r="CA66" t="s">
        <v>187</v>
      </c>
      <c r="CB66">
        <v>0.5</v>
      </c>
      <c r="CC66" t="s">
        <v>187</v>
      </c>
      <c r="CD66" t="s">
        <v>187</v>
      </c>
      <c r="CE66" s="16">
        <f t="shared" ref="CE66:CE129" si="77">CB66</f>
        <v>0.5</v>
      </c>
      <c r="CF66" s="16">
        <f t="shared" si="45"/>
        <v>-0.49952967990000002</v>
      </c>
      <c r="CG66" s="16" t="str">
        <f t="shared" ref="CG66:CG129" si="78">IF(CF66 &lt; 0, "Under", "Over")</f>
        <v>Under</v>
      </c>
      <c r="CH66">
        <v>0.2</v>
      </c>
      <c r="CI66">
        <v>0.2</v>
      </c>
      <c r="CJ66" s="16"/>
      <c r="CK66" s="16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6">
        <f t="shared" ref="CL66:CL129" si="80">IF(AND(CG66="Over", CH66&gt;CE66), 1, IF(AND(CG66="Under", CH66&lt;=CE66), 1, 0))</f>
        <v>1</v>
      </c>
      <c r="CM66" s="16">
        <f t="shared" ref="CM66:CM129" si="81">IF(AND(CG66="Over", CI66&gt;0.5), 1, IF(AND(CG66="Under", CI66&lt;=0.5), 1, 0))</f>
        <v>1</v>
      </c>
      <c r="CN66" s="16">
        <f t="shared" ref="CN66:CN129" si="82">SUM(CJ66:CM66)</f>
        <v>3</v>
      </c>
      <c r="CO66" s="16"/>
      <c r="CP66">
        <v>1.214622502505897</v>
      </c>
      <c r="CQ66">
        <v>1.5750871056911599</v>
      </c>
      <c r="CR66">
        <v>1</v>
      </c>
      <c r="CS66">
        <v>1.5</v>
      </c>
      <c r="CT66" t="s">
        <v>187</v>
      </c>
      <c r="CU66">
        <v>1.5</v>
      </c>
      <c r="CV66" t="s">
        <v>187</v>
      </c>
      <c r="CW66" s="16">
        <f t="shared" ref="CW66:CW129" si="83">IF(CP66&gt;MIN(CS66:CV66),MIN(CS66:CV66),MAX(CS66:CV66))</f>
        <v>1.5</v>
      </c>
      <c r="CX66" s="16">
        <f t="shared" si="46"/>
        <v>-0.5</v>
      </c>
      <c r="CY66" s="16" t="str">
        <f t="shared" ref="CY66:CY129" si="84">IF(CX66 &lt; 0, "Under", "Over")</f>
        <v>Under</v>
      </c>
      <c r="CZ66">
        <v>1.4</v>
      </c>
      <c r="DA66">
        <v>0.3</v>
      </c>
      <c r="DB66" s="16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6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6">
        <f t="shared" ref="DD66:DD129" si="87">IF(AND(CY66="Over", CZ66&gt;CW66), 1, IF(AND(CY66="Under", CZ66&lt;=CW66), 1, 0))</f>
        <v>1</v>
      </c>
      <c r="DE66" s="16">
        <f t="shared" ref="DE66:DE129" si="88">IF(AND(CY66="Over", DA66&gt;0.5), 1, IF(AND(CY66="Under", DA66&lt;=0.5), 1, 0))</f>
        <v>1</v>
      </c>
      <c r="DF66" s="16">
        <f t="shared" ref="DF66:DF129" si="89">SUM(DB66:DE66)</f>
        <v>5</v>
      </c>
      <c r="DG66" s="16"/>
    </row>
    <row r="67" spans="1:111" x14ac:dyDescent="0.3">
      <c r="A67" t="s">
        <v>256</v>
      </c>
      <c r="B67" t="s">
        <v>49</v>
      </c>
      <c r="C67" t="s">
        <v>59</v>
      </c>
      <c r="D67" s="17">
        <v>0.2443843393291214</v>
      </c>
      <c r="E67" s="17">
        <v>0.36614173228346403</v>
      </c>
      <c r="F67" s="17">
        <v>7.6693769694313393E-2</v>
      </c>
      <c r="G67" s="17">
        <v>0.5</v>
      </c>
      <c r="H67" s="17">
        <v>0.5</v>
      </c>
      <c r="I67" s="17">
        <v>0.5</v>
      </c>
      <c r="J67" s="17">
        <v>0.5</v>
      </c>
      <c r="K67" s="18">
        <f t="shared" si="49"/>
        <v>0.5</v>
      </c>
      <c r="L67" s="16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8" t="str">
        <f t="shared" si="50"/>
        <v>Under</v>
      </c>
      <c r="N67" s="17">
        <v>0.4</v>
      </c>
      <c r="O67" s="17">
        <v>0.4</v>
      </c>
      <c r="P67" s="18">
        <f t="shared" si="51"/>
        <v>3</v>
      </c>
      <c r="Q67" s="18">
        <f t="shared" si="52"/>
        <v>4</v>
      </c>
      <c r="R67" s="18">
        <f t="shared" si="53"/>
        <v>1</v>
      </c>
      <c r="S67" s="18">
        <f t="shared" si="54"/>
        <v>1</v>
      </c>
      <c r="T67" s="18">
        <f t="shared" si="55"/>
        <v>9</v>
      </c>
      <c r="U67" s="16"/>
      <c r="V67" s="17">
        <v>0.91231964296966894</v>
      </c>
      <c r="W67" s="17">
        <v>1.0000230627781901</v>
      </c>
      <c r="X67" s="17">
        <v>0.79051730299008405</v>
      </c>
      <c r="Y67" s="17">
        <v>0.5</v>
      </c>
      <c r="Z67" s="17">
        <v>-120</v>
      </c>
      <c r="AA67" s="17">
        <v>650</v>
      </c>
      <c r="AB67" s="17">
        <v>0.2</v>
      </c>
      <c r="AC67" s="18">
        <f t="shared" si="56"/>
        <v>0.5</v>
      </c>
      <c r="AD67" s="18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8" t="str">
        <f t="shared" si="57"/>
        <v>Over</v>
      </c>
      <c r="AF67" s="17">
        <v>0.8</v>
      </c>
      <c r="AG67" s="17">
        <v>0.6</v>
      </c>
      <c r="AH67" s="18">
        <f t="shared" si="58"/>
        <v>3</v>
      </c>
      <c r="AI67" s="18">
        <f t="shared" si="59"/>
        <v>4</v>
      </c>
      <c r="AJ67" s="18">
        <f t="shared" si="60"/>
        <v>1</v>
      </c>
      <c r="AK67" s="18">
        <f t="shared" si="61"/>
        <v>1</v>
      </c>
      <c r="AL67" s="18">
        <f t="shared" si="62"/>
        <v>9</v>
      </c>
      <c r="AM67" s="16"/>
      <c r="AN67">
        <v>1.9001087877953951E-5</v>
      </c>
      <c r="AO67">
        <v>1.35951661631419E-2</v>
      </c>
      <c r="AP67">
        <v>-9.4826970099231994E-3</v>
      </c>
      <c r="AQ67" t="s">
        <v>187</v>
      </c>
      <c r="AR67">
        <v>0.5</v>
      </c>
      <c r="AS67">
        <v>1700</v>
      </c>
      <c r="AT67" t="s">
        <v>187</v>
      </c>
      <c r="AU67" s="16">
        <f t="shared" si="63"/>
        <v>0.5</v>
      </c>
      <c r="AV67" s="16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6" t="str">
        <f t="shared" si="64"/>
        <v>Under</v>
      </c>
      <c r="AX67">
        <v>0</v>
      </c>
      <c r="AY67">
        <v>0</v>
      </c>
      <c r="AZ67" s="16">
        <f t="shared" si="65"/>
        <v>3</v>
      </c>
      <c r="BA67" s="16">
        <f t="shared" si="66"/>
        <v>1</v>
      </c>
      <c r="BB67" s="16">
        <f t="shared" si="67"/>
        <v>0</v>
      </c>
      <c r="BC67" s="16">
        <f t="shared" si="68"/>
        <v>0</v>
      </c>
      <c r="BD67" s="16">
        <f t="shared" si="69"/>
        <v>4</v>
      </c>
      <c r="BE67" s="16"/>
      <c r="BF67">
        <v>0.30090325744454199</v>
      </c>
      <c r="BG67">
        <v>0.65933044017358899</v>
      </c>
      <c r="BH67">
        <v>0.188404547797835</v>
      </c>
      <c r="BI67" t="s">
        <v>187</v>
      </c>
      <c r="BJ67">
        <v>0.5</v>
      </c>
      <c r="BK67" t="s">
        <v>187</v>
      </c>
      <c r="BL67" t="s">
        <v>187</v>
      </c>
      <c r="BM67" s="16">
        <f t="shared" si="70"/>
        <v>0.5</v>
      </c>
      <c r="BN67" s="16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6" t="str">
        <f t="shared" si="71"/>
        <v>Under</v>
      </c>
      <c r="BP67">
        <v>0.1</v>
      </c>
      <c r="BQ67">
        <v>0.1</v>
      </c>
      <c r="BR67" s="16">
        <f t="shared" si="72"/>
        <v>2</v>
      </c>
      <c r="BS67" s="16">
        <f t="shared" si="73"/>
        <v>1</v>
      </c>
      <c r="BT67" s="16">
        <f t="shared" si="74"/>
        <v>1</v>
      </c>
      <c r="BU67" s="16">
        <f t="shared" si="75"/>
        <v>1</v>
      </c>
      <c r="BV67" s="16">
        <f t="shared" si="76"/>
        <v>5</v>
      </c>
      <c r="BW67" s="16"/>
      <c r="BX67">
        <v>0.18510622026064641</v>
      </c>
      <c r="BY67">
        <v>0.83010903974674599</v>
      </c>
      <c r="BZ67">
        <v>6.7623090000000002E-3</v>
      </c>
      <c r="CA67" t="s">
        <v>187</v>
      </c>
      <c r="CB67">
        <v>0.5</v>
      </c>
      <c r="CC67" t="s">
        <v>187</v>
      </c>
      <c r="CD67" t="s">
        <v>187</v>
      </c>
      <c r="CE67" s="16">
        <f t="shared" si="77"/>
        <v>0.5</v>
      </c>
      <c r="CF67" s="16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6" t="str">
        <f t="shared" si="78"/>
        <v>Under</v>
      </c>
      <c r="CH67">
        <v>0.1</v>
      </c>
      <c r="CI67">
        <v>0.1</v>
      </c>
      <c r="CJ67" s="16"/>
      <c r="CK67" s="16">
        <f t="shared" si="79"/>
        <v>1</v>
      </c>
      <c r="CL67" s="16">
        <f t="shared" si="80"/>
        <v>1</v>
      </c>
      <c r="CM67" s="16">
        <f t="shared" si="81"/>
        <v>1</v>
      </c>
      <c r="CN67" s="16">
        <f t="shared" si="82"/>
        <v>3</v>
      </c>
      <c r="CO67" s="16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187</v>
      </c>
      <c r="CU67">
        <v>1.5</v>
      </c>
      <c r="CV67">
        <v>1.5</v>
      </c>
      <c r="CW67" s="16">
        <f t="shared" si="83"/>
        <v>1.5</v>
      </c>
      <c r="CX67" s="16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6" t="str">
        <f t="shared" si="84"/>
        <v>Under</v>
      </c>
      <c r="CZ67">
        <v>0.8</v>
      </c>
      <c r="DA67">
        <v>0.2</v>
      </c>
      <c r="DB67" s="16">
        <f t="shared" si="85"/>
        <v>3</v>
      </c>
      <c r="DC67" s="16">
        <f t="shared" si="86"/>
        <v>1</v>
      </c>
      <c r="DD67" s="16">
        <f t="shared" si="87"/>
        <v>1</v>
      </c>
      <c r="DE67" s="16">
        <f t="shared" si="88"/>
        <v>1</v>
      </c>
      <c r="DF67" s="16">
        <f t="shared" si="89"/>
        <v>6</v>
      </c>
      <c r="DG67" s="16"/>
    </row>
    <row r="68" spans="1:111" x14ac:dyDescent="0.3">
      <c r="A68" t="s">
        <v>257</v>
      </c>
      <c r="B68" t="s">
        <v>43</v>
      </c>
      <c r="C68" t="s">
        <v>258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187</v>
      </c>
      <c r="I68">
        <v>0.5</v>
      </c>
      <c r="J68">
        <v>0.5</v>
      </c>
      <c r="K68" s="16">
        <f t="shared" si="49"/>
        <v>0.5</v>
      </c>
      <c r="L68" s="16">
        <f t="shared" si="90"/>
        <v>0.19999999999999996</v>
      </c>
      <c r="M68" s="16" t="str">
        <f t="shared" si="50"/>
        <v>Over</v>
      </c>
      <c r="N68">
        <v>0.7</v>
      </c>
      <c r="O68">
        <v>0.6</v>
      </c>
      <c r="P68" s="16">
        <f t="shared" si="51"/>
        <v>2</v>
      </c>
      <c r="Q68" s="16">
        <f t="shared" si="52"/>
        <v>3</v>
      </c>
      <c r="R68" s="16">
        <f t="shared" si="53"/>
        <v>1</v>
      </c>
      <c r="S68" s="16">
        <f t="shared" si="54"/>
        <v>1</v>
      </c>
      <c r="T68" s="16">
        <f t="shared" si="55"/>
        <v>7</v>
      </c>
      <c r="U68" s="16"/>
      <c r="V68" s="17">
        <v>1.1070914240305789</v>
      </c>
      <c r="W68" s="17">
        <v>1.2676547636475799</v>
      </c>
      <c r="X68" s="17">
        <v>0.99998849999999995</v>
      </c>
      <c r="Y68" s="17">
        <v>0.5</v>
      </c>
      <c r="Z68" s="17">
        <v>-200</v>
      </c>
      <c r="AA68" s="17">
        <v>270</v>
      </c>
      <c r="AB68" s="17">
        <v>0.4</v>
      </c>
      <c r="AC68" s="18">
        <f t="shared" si="56"/>
        <v>0.5</v>
      </c>
      <c r="AD68" s="18">
        <f t="shared" si="91"/>
        <v>0.8</v>
      </c>
      <c r="AE68" s="18" t="str">
        <f t="shared" si="57"/>
        <v>Over</v>
      </c>
      <c r="AF68" s="17">
        <v>1.3</v>
      </c>
      <c r="AG68" s="17">
        <v>0.9</v>
      </c>
      <c r="AH68" s="18">
        <f t="shared" si="58"/>
        <v>3</v>
      </c>
      <c r="AI68" s="18">
        <f t="shared" si="59"/>
        <v>5</v>
      </c>
      <c r="AJ68" s="18">
        <f t="shared" si="60"/>
        <v>1</v>
      </c>
      <c r="AK68" s="18">
        <f t="shared" si="61"/>
        <v>1</v>
      </c>
      <c r="AL68" s="18">
        <f t="shared" si="62"/>
        <v>10</v>
      </c>
      <c r="AM68" s="16"/>
      <c r="AN68">
        <v>6.6398191841531062E-2</v>
      </c>
      <c r="AO68">
        <v>0.18204744132496301</v>
      </c>
      <c r="AP68">
        <v>-1.5327198859687099E-3</v>
      </c>
      <c r="AQ68" t="s">
        <v>187</v>
      </c>
      <c r="AR68">
        <v>0.5</v>
      </c>
      <c r="AS68">
        <v>1060</v>
      </c>
      <c r="AT68" t="s">
        <v>187</v>
      </c>
      <c r="AU68" s="16">
        <f t="shared" si="63"/>
        <v>0.5</v>
      </c>
      <c r="AV68" s="16">
        <f t="shared" si="92"/>
        <v>-0.5015327198859687</v>
      </c>
      <c r="AW68" s="16" t="str">
        <f t="shared" si="64"/>
        <v>Under</v>
      </c>
      <c r="AX68">
        <v>0.2</v>
      </c>
      <c r="AY68">
        <v>0.2</v>
      </c>
      <c r="AZ68" s="16">
        <f t="shared" si="65"/>
        <v>3</v>
      </c>
      <c r="BA68" s="16">
        <f t="shared" si="66"/>
        <v>1</v>
      </c>
      <c r="BB68" s="16">
        <f t="shared" si="67"/>
        <v>0</v>
      </c>
      <c r="BC68" s="16">
        <f t="shared" si="68"/>
        <v>0</v>
      </c>
      <c r="BD68" s="16">
        <f t="shared" si="69"/>
        <v>4</v>
      </c>
      <c r="BE68" s="16"/>
      <c r="BF68" s="17">
        <v>0.71307198620319212</v>
      </c>
      <c r="BG68" s="17">
        <v>1.2702385709419901</v>
      </c>
      <c r="BH68" s="17">
        <v>0.46147813999999998</v>
      </c>
      <c r="BI68" s="17" t="s">
        <v>187</v>
      </c>
      <c r="BJ68" s="17">
        <v>0.5</v>
      </c>
      <c r="BK68" s="17">
        <v>230</v>
      </c>
      <c r="BL68" s="17" t="s">
        <v>187</v>
      </c>
      <c r="BM68" s="18">
        <f t="shared" si="70"/>
        <v>0.5</v>
      </c>
      <c r="BN68" s="16">
        <f t="shared" si="93"/>
        <v>0.77023857094199011</v>
      </c>
      <c r="BO68" s="18" t="str">
        <f t="shared" si="71"/>
        <v>Over</v>
      </c>
      <c r="BP68" s="17">
        <v>0.9</v>
      </c>
      <c r="BQ68" s="17">
        <v>0.6</v>
      </c>
      <c r="BR68" s="18">
        <f t="shared" si="72"/>
        <v>2</v>
      </c>
      <c r="BS68" s="18">
        <f t="shared" si="73"/>
        <v>5</v>
      </c>
      <c r="BT68" s="18">
        <f t="shared" si="74"/>
        <v>1</v>
      </c>
      <c r="BU68" s="18">
        <f t="shared" si="75"/>
        <v>1</v>
      </c>
      <c r="BV68" s="18">
        <f t="shared" si="76"/>
        <v>9</v>
      </c>
      <c r="BW68" s="16"/>
      <c r="BX68">
        <v>0.17128999087749219</v>
      </c>
      <c r="BY68">
        <v>0.83069568084404799</v>
      </c>
      <c r="BZ68">
        <v>1.283576E-3</v>
      </c>
      <c r="CA68" t="s">
        <v>187</v>
      </c>
      <c r="CB68">
        <v>0.5</v>
      </c>
      <c r="CC68" t="s">
        <v>187</v>
      </c>
      <c r="CD68" t="s">
        <v>187</v>
      </c>
      <c r="CE68" s="16">
        <f t="shared" si="77"/>
        <v>0.5</v>
      </c>
      <c r="CF68" s="16">
        <f t="shared" si="94"/>
        <v>-0.5</v>
      </c>
      <c r="CG68" s="16" t="str">
        <f t="shared" si="78"/>
        <v>Under</v>
      </c>
      <c r="CH68">
        <v>0</v>
      </c>
      <c r="CI68">
        <v>0</v>
      </c>
      <c r="CJ68" s="16"/>
      <c r="CK68" s="16">
        <f t="shared" si="79"/>
        <v>1</v>
      </c>
      <c r="CL68" s="16">
        <f t="shared" si="80"/>
        <v>1</v>
      </c>
      <c r="CM68" s="16">
        <f t="shared" si="81"/>
        <v>1</v>
      </c>
      <c r="CN68" s="16">
        <f t="shared" si="82"/>
        <v>3</v>
      </c>
      <c r="CO68" s="16"/>
      <c r="CP68" s="17">
        <v>2.5258801719176498</v>
      </c>
      <c r="CQ68" s="17">
        <v>2.99</v>
      </c>
      <c r="CR68" s="17">
        <v>2.0001707</v>
      </c>
      <c r="CS68" s="17">
        <v>1.5</v>
      </c>
      <c r="CT68" s="17" t="s">
        <v>187</v>
      </c>
      <c r="CU68" s="17">
        <v>1.5</v>
      </c>
      <c r="CV68" s="17">
        <v>1.5</v>
      </c>
      <c r="CW68" s="18">
        <f t="shared" si="83"/>
        <v>1.5</v>
      </c>
      <c r="CX68" s="16">
        <f t="shared" si="95"/>
        <v>1.4900000000000002</v>
      </c>
      <c r="CY68" s="18" t="str">
        <f t="shared" si="84"/>
        <v>Over</v>
      </c>
      <c r="CZ68" s="17">
        <v>2.4</v>
      </c>
      <c r="DA68" s="17">
        <v>0.6</v>
      </c>
      <c r="DB68" s="18">
        <f t="shared" si="85"/>
        <v>3</v>
      </c>
      <c r="DC68" s="18">
        <f t="shared" si="86"/>
        <v>3</v>
      </c>
      <c r="DD68" s="18">
        <f t="shared" si="87"/>
        <v>1</v>
      </c>
      <c r="DE68" s="18">
        <f t="shared" si="88"/>
        <v>1</v>
      </c>
      <c r="DF68" s="18">
        <f t="shared" si="89"/>
        <v>8</v>
      </c>
      <c r="DG68" s="16"/>
    </row>
    <row r="69" spans="1:111" x14ac:dyDescent="0.3">
      <c r="A69" t="s">
        <v>259</v>
      </c>
      <c r="B69" t="s">
        <v>43</v>
      </c>
      <c r="C69" t="s">
        <v>258</v>
      </c>
      <c r="D69" s="17">
        <v>0.29047300214753641</v>
      </c>
      <c r="E69" s="17">
        <v>0.36614173228346403</v>
      </c>
      <c r="F69" s="17">
        <v>0.19812253081443901</v>
      </c>
      <c r="G69" s="17">
        <v>0.5</v>
      </c>
      <c r="H69" s="17" t="s">
        <v>187</v>
      </c>
      <c r="I69" s="17">
        <v>0.5</v>
      </c>
      <c r="J69" s="17">
        <v>0.5</v>
      </c>
      <c r="K69" s="18">
        <f t="shared" si="49"/>
        <v>0.5</v>
      </c>
      <c r="L69" s="16">
        <f t="shared" si="90"/>
        <v>-0.30187746918556102</v>
      </c>
      <c r="M69" s="18" t="str">
        <f t="shared" si="50"/>
        <v>Under</v>
      </c>
      <c r="N69" s="17">
        <v>0.4</v>
      </c>
      <c r="O69" s="17">
        <v>0.3</v>
      </c>
      <c r="P69" s="18">
        <f t="shared" si="51"/>
        <v>3</v>
      </c>
      <c r="Q69" s="18">
        <f t="shared" si="52"/>
        <v>4</v>
      </c>
      <c r="R69" s="18">
        <f t="shared" si="53"/>
        <v>1</v>
      </c>
      <c r="S69" s="18">
        <f t="shared" si="54"/>
        <v>1</v>
      </c>
      <c r="T69" s="18">
        <f t="shared" si="55"/>
        <v>9</v>
      </c>
      <c r="U69" s="16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6">
        <f t="shared" si="56"/>
        <v>0.5</v>
      </c>
      <c r="AD69" s="18">
        <f t="shared" si="91"/>
        <v>0.5</v>
      </c>
      <c r="AE69" s="16" t="str">
        <f t="shared" si="57"/>
        <v>Over</v>
      </c>
      <c r="AF69">
        <v>0.6</v>
      </c>
      <c r="AG69">
        <v>0.3</v>
      </c>
      <c r="AH69" s="16">
        <f t="shared" si="58"/>
        <v>3</v>
      </c>
      <c r="AI69" s="16">
        <f t="shared" si="59"/>
        <v>3</v>
      </c>
      <c r="AJ69" s="16">
        <f t="shared" si="60"/>
        <v>1</v>
      </c>
      <c r="AK69" s="16">
        <f t="shared" si="61"/>
        <v>0</v>
      </c>
      <c r="AL69" s="16">
        <f t="shared" si="62"/>
        <v>7</v>
      </c>
      <c r="AM69" s="16"/>
      <c r="AN69">
        <v>-6.0553618182363194E-3</v>
      </c>
      <c r="AO69">
        <v>1.50462962962962E-2</v>
      </c>
      <c r="AP69">
        <v>-2.7814300698066601E-2</v>
      </c>
      <c r="AQ69" t="s">
        <v>187</v>
      </c>
      <c r="AR69">
        <v>0.5</v>
      </c>
      <c r="AS69">
        <v>900</v>
      </c>
      <c r="AT69" t="s">
        <v>187</v>
      </c>
      <c r="AU69" s="16">
        <f t="shared" si="63"/>
        <v>0.5</v>
      </c>
      <c r="AV69" s="16">
        <f t="shared" si="92"/>
        <v>-0.52781430069806656</v>
      </c>
      <c r="AW69" s="16" t="str">
        <f t="shared" si="64"/>
        <v>Under</v>
      </c>
      <c r="AX69">
        <v>0</v>
      </c>
      <c r="AY69">
        <v>0</v>
      </c>
      <c r="AZ69" s="16">
        <f t="shared" si="65"/>
        <v>3</v>
      </c>
      <c r="BA69" s="16">
        <f t="shared" si="66"/>
        <v>1</v>
      </c>
      <c r="BB69" s="16">
        <f t="shared" si="67"/>
        <v>0</v>
      </c>
      <c r="BC69" s="16">
        <f t="shared" si="68"/>
        <v>0</v>
      </c>
      <c r="BD69" s="16">
        <f t="shared" si="69"/>
        <v>4</v>
      </c>
      <c r="BE69" s="16"/>
      <c r="BF69">
        <v>0.37353840859147641</v>
      </c>
      <c r="BG69">
        <v>1.02979727612057</v>
      </c>
      <c r="BH69">
        <v>0.18392985703295001</v>
      </c>
      <c r="BI69" t="s">
        <v>187</v>
      </c>
      <c r="BJ69">
        <v>0.5</v>
      </c>
      <c r="BK69">
        <v>240</v>
      </c>
      <c r="BL69" t="s">
        <v>187</v>
      </c>
      <c r="BM69" s="16">
        <f t="shared" si="70"/>
        <v>0.5</v>
      </c>
      <c r="BN69" s="16">
        <f t="shared" si="93"/>
        <v>0.52979727612057004</v>
      </c>
      <c r="BO69" s="16" t="str">
        <f t="shared" si="71"/>
        <v>Over</v>
      </c>
      <c r="BP69">
        <v>0.1</v>
      </c>
      <c r="BQ69">
        <v>0.1</v>
      </c>
      <c r="BR69" s="16">
        <f t="shared" si="72"/>
        <v>1</v>
      </c>
      <c r="BS69" s="16">
        <f t="shared" si="73"/>
        <v>5</v>
      </c>
      <c r="BT69" s="16">
        <f t="shared" si="74"/>
        <v>0</v>
      </c>
      <c r="BU69" s="16">
        <f t="shared" si="75"/>
        <v>0</v>
      </c>
      <c r="BV69" s="16">
        <f t="shared" si="76"/>
        <v>6</v>
      </c>
      <c r="BW69" s="16"/>
      <c r="BX69">
        <v>0.26387257075278298</v>
      </c>
      <c r="BY69">
        <v>0.85759860788863096</v>
      </c>
      <c r="BZ69">
        <v>0.10158484958295</v>
      </c>
      <c r="CA69" t="s">
        <v>187</v>
      </c>
      <c r="CB69">
        <v>0.5</v>
      </c>
      <c r="CC69">
        <v>520</v>
      </c>
      <c r="CD69" t="s">
        <v>187</v>
      </c>
      <c r="CE69" s="16">
        <f t="shared" si="77"/>
        <v>0.5</v>
      </c>
      <c r="CF69" s="16">
        <f t="shared" si="94"/>
        <v>-0.4</v>
      </c>
      <c r="CG69" s="16" t="str">
        <f t="shared" si="78"/>
        <v>Under</v>
      </c>
      <c r="CH69">
        <v>0.1</v>
      </c>
      <c r="CI69">
        <v>0.1</v>
      </c>
      <c r="CJ69" s="16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6">
        <f t="shared" si="79"/>
        <v>1</v>
      </c>
      <c r="CL69" s="16">
        <f t="shared" si="80"/>
        <v>1</v>
      </c>
      <c r="CM69" s="16">
        <f t="shared" si="81"/>
        <v>1</v>
      </c>
      <c r="CN69" s="16">
        <f t="shared" si="82"/>
        <v>5</v>
      </c>
      <c r="CO69" s="16"/>
      <c r="CP69">
        <v>0.92808206571561935</v>
      </c>
      <c r="CQ69">
        <v>1.2334619</v>
      </c>
      <c r="CR69">
        <v>0.49870248534136202</v>
      </c>
      <c r="CS69">
        <v>0.5</v>
      </c>
      <c r="CT69" t="s">
        <v>187</v>
      </c>
      <c r="CU69">
        <v>0.5</v>
      </c>
      <c r="CV69">
        <v>1.5</v>
      </c>
      <c r="CW69" s="16">
        <f t="shared" si="83"/>
        <v>0.5</v>
      </c>
      <c r="CX69" s="16">
        <f t="shared" si="95"/>
        <v>0.7334619</v>
      </c>
      <c r="CY69" s="16" t="str">
        <f t="shared" si="84"/>
        <v>Over</v>
      </c>
      <c r="CZ69">
        <v>0.7</v>
      </c>
      <c r="DA69">
        <v>0.3</v>
      </c>
      <c r="DB69" s="16">
        <f t="shared" si="85"/>
        <v>2</v>
      </c>
      <c r="DC69" s="16">
        <f t="shared" si="86"/>
        <v>2</v>
      </c>
      <c r="DD69" s="16">
        <f t="shared" si="87"/>
        <v>1</v>
      </c>
      <c r="DE69" s="16">
        <f t="shared" si="88"/>
        <v>0</v>
      </c>
      <c r="DF69" s="16">
        <f t="shared" si="89"/>
        <v>5</v>
      </c>
      <c r="DG69" s="16"/>
    </row>
    <row r="70" spans="1:111" x14ac:dyDescent="0.3">
      <c r="A70" t="s">
        <v>260</v>
      </c>
      <c r="B70" t="s">
        <v>43</v>
      </c>
      <c r="C70" t="s">
        <v>258</v>
      </c>
      <c r="D70">
        <v>0.37098960979825307</v>
      </c>
      <c r="E70">
        <v>0.52</v>
      </c>
      <c r="F70">
        <v>3.61877824350249E-2</v>
      </c>
      <c r="G70">
        <v>0.5</v>
      </c>
      <c r="H70" t="s">
        <v>187</v>
      </c>
      <c r="I70">
        <v>0.5</v>
      </c>
      <c r="J70">
        <v>0.5</v>
      </c>
      <c r="K70" s="16">
        <f t="shared" si="49"/>
        <v>0.5</v>
      </c>
      <c r="L70" s="16">
        <f t="shared" si="90"/>
        <v>-0.46381221756497509</v>
      </c>
      <c r="M70" s="16" t="str">
        <f t="shared" si="50"/>
        <v>Under</v>
      </c>
      <c r="N70">
        <v>0.5</v>
      </c>
      <c r="O70">
        <v>0.4</v>
      </c>
      <c r="P70" s="16">
        <f t="shared" si="51"/>
        <v>2</v>
      </c>
      <c r="Q70" s="16">
        <f t="shared" si="52"/>
        <v>4</v>
      </c>
      <c r="R70" s="16">
        <f t="shared" si="53"/>
        <v>1</v>
      </c>
      <c r="S70" s="16">
        <f t="shared" si="54"/>
        <v>1</v>
      </c>
      <c r="T70" s="16">
        <f t="shared" si="55"/>
        <v>8</v>
      </c>
      <c r="U70" s="16"/>
      <c r="V70" s="17">
        <v>1.0432640131559019</v>
      </c>
      <c r="W70" s="17">
        <v>1.10484120322768</v>
      </c>
      <c r="X70" s="17">
        <v>0.99849589823252205</v>
      </c>
      <c r="Y70" s="17">
        <v>0.5</v>
      </c>
      <c r="Z70" s="17">
        <v>-210</v>
      </c>
      <c r="AA70" s="17">
        <v>250</v>
      </c>
      <c r="AB70" s="17">
        <v>0.3</v>
      </c>
      <c r="AC70" s="18">
        <f t="shared" si="56"/>
        <v>0.5</v>
      </c>
      <c r="AD70" s="18">
        <f t="shared" si="91"/>
        <v>0.60484120322767998</v>
      </c>
      <c r="AE70" s="18" t="str">
        <f t="shared" si="57"/>
        <v>Over</v>
      </c>
      <c r="AF70" s="17">
        <v>1.1000000000000001</v>
      </c>
      <c r="AG70" s="17">
        <v>0.6</v>
      </c>
      <c r="AH70" s="18">
        <f t="shared" si="58"/>
        <v>3</v>
      </c>
      <c r="AI70" s="18">
        <f t="shared" si="59"/>
        <v>4</v>
      </c>
      <c r="AJ70" s="18">
        <f t="shared" si="60"/>
        <v>1</v>
      </c>
      <c r="AK70" s="18">
        <f t="shared" si="61"/>
        <v>1</v>
      </c>
      <c r="AL70" s="18">
        <f t="shared" si="62"/>
        <v>9</v>
      </c>
      <c r="AM70" s="16"/>
      <c r="AN70">
        <v>3.6950576357969167E-2</v>
      </c>
      <c r="AO70">
        <v>9.7059434492898097E-2</v>
      </c>
      <c r="AP70">
        <v>-1.5327198859687099E-3</v>
      </c>
      <c r="AQ70" t="s">
        <v>187</v>
      </c>
      <c r="AR70">
        <v>0.5</v>
      </c>
      <c r="AS70">
        <v>1060</v>
      </c>
      <c r="AT70" t="s">
        <v>187</v>
      </c>
      <c r="AU70" s="16">
        <f t="shared" si="63"/>
        <v>0.5</v>
      </c>
      <c r="AV70" s="16">
        <f t="shared" si="92"/>
        <v>-0.5015327198859687</v>
      </c>
      <c r="AW70" s="16" t="str">
        <f t="shared" si="64"/>
        <v>Under</v>
      </c>
      <c r="AX70">
        <v>0.1</v>
      </c>
      <c r="AY70">
        <v>0.1</v>
      </c>
      <c r="AZ70" s="16">
        <f t="shared" si="65"/>
        <v>3</v>
      </c>
      <c r="BA70" s="16">
        <f t="shared" si="66"/>
        <v>1</v>
      </c>
      <c r="BB70" s="16">
        <f t="shared" si="67"/>
        <v>0</v>
      </c>
      <c r="BC70" s="16">
        <f t="shared" si="68"/>
        <v>0</v>
      </c>
      <c r="BD70" s="16">
        <f t="shared" si="69"/>
        <v>4</v>
      </c>
      <c r="BE70" s="16"/>
      <c r="BF70">
        <v>0.49412760941391343</v>
      </c>
      <c r="BG70">
        <v>0.862083873757025</v>
      </c>
      <c r="BH70">
        <v>0.34503936386073703</v>
      </c>
      <c r="BI70" t="s">
        <v>187</v>
      </c>
      <c r="BJ70">
        <v>0.5</v>
      </c>
      <c r="BK70">
        <v>260</v>
      </c>
      <c r="BL70" t="s">
        <v>187</v>
      </c>
      <c r="BM70" s="16">
        <f t="shared" si="70"/>
        <v>0.5</v>
      </c>
      <c r="BN70" s="16">
        <f t="shared" si="93"/>
        <v>0.362083873757025</v>
      </c>
      <c r="BO70" s="16" t="str">
        <f t="shared" si="71"/>
        <v>Over</v>
      </c>
      <c r="BP70">
        <v>0.6</v>
      </c>
      <c r="BQ70">
        <v>0.3</v>
      </c>
      <c r="BR70" s="16">
        <f t="shared" si="72"/>
        <v>1</v>
      </c>
      <c r="BS70" s="16">
        <f t="shared" si="73"/>
        <v>4</v>
      </c>
      <c r="BT70" s="16">
        <f t="shared" si="74"/>
        <v>1</v>
      </c>
      <c r="BU70" s="16">
        <f t="shared" si="75"/>
        <v>0</v>
      </c>
      <c r="BV70" s="16">
        <f t="shared" si="76"/>
        <v>6</v>
      </c>
      <c r="BW70" s="16"/>
      <c r="BX70">
        <v>0.18472515313935051</v>
      </c>
      <c r="BY70">
        <v>0.85854120618882201</v>
      </c>
      <c r="BZ70">
        <v>0</v>
      </c>
      <c r="CA70" t="s">
        <v>187</v>
      </c>
      <c r="CB70">
        <v>0.5</v>
      </c>
      <c r="CC70">
        <v>880</v>
      </c>
      <c r="CD70" t="s">
        <v>187</v>
      </c>
      <c r="CE70" s="16">
        <f t="shared" si="77"/>
        <v>0.5</v>
      </c>
      <c r="CF70" s="16">
        <f t="shared" si="94"/>
        <v>-0.5</v>
      </c>
      <c r="CG70" s="16" t="str">
        <f t="shared" si="78"/>
        <v>Under</v>
      </c>
      <c r="CH70">
        <v>0</v>
      </c>
      <c r="CI70">
        <v>0</v>
      </c>
      <c r="CJ70" s="16">
        <f t="shared" si="96"/>
        <v>2</v>
      </c>
      <c r="CK70" s="16">
        <f t="shared" si="79"/>
        <v>1</v>
      </c>
      <c r="CL70" s="16">
        <f t="shared" si="80"/>
        <v>1</v>
      </c>
      <c r="CM70" s="16">
        <f t="shared" si="81"/>
        <v>1</v>
      </c>
      <c r="CN70" s="16">
        <f t="shared" si="82"/>
        <v>5</v>
      </c>
      <c r="CO70" s="16"/>
      <c r="CP70">
        <v>1.8979161921554351</v>
      </c>
      <c r="CQ70">
        <v>2</v>
      </c>
      <c r="CR70">
        <v>1.6831040880663299</v>
      </c>
      <c r="CS70">
        <v>1.5</v>
      </c>
      <c r="CT70" t="s">
        <v>187</v>
      </c>
      <c r="CU70">
        <v>1.5</v>
      </c>
      <c r="CV70">
        <v>1.5</v>
      </c>
      <c r="CW70" s="16">
        <f t="shared" si="83"/>
        <v>1.5</v>
      </c>
      <c r="CX70" s="16">
        <f t="shared" si="95"/>
        <v>0.5</v>
      </c>
      <c r="CY70" s="16" t="str">
        <f t="shared" si="84"/>
        <v>Over</v>
      </c>
      <c r="CZ70">
        <v>1.9</v>
      </c>
      <c r="DA70">
        <v>0.5</v>
      </c>
      <c r="DB70" s="16">
        <f t="shared" si="85"/>
        <v>3</v>
      </c>
      <c r="DC70" s="16">
        <f t="shared" si="86"/>
        <v>1</v>
      </c>
      <c r="DD70" s="16">
        <f t="shared" si="87"/>
        <v>1</v>
      </c>
      <c r="DE70" s="16">
        <f t="shared" si="88"/>
        <v>0</v>
      </c>
      <c r="DF70" s="16">
        <f t="shared" si="89"/>
        <v>5</v>
      </c>
      <c r="DG70" s="16"/>
    </row>
    <row r="71" spans="1:111" x14ac:dyDescent="0.3">
      <c r="A71" t="s">
        <v>261</v>
      </c>
      <c r="B71" t="s">
        <v>43</v>
      </c>
      <c r="C71" t="s">
        <v>258</v>
      </c>
      <c r="D71">
        <v>0.40152254811824878</v>
      </c>
      <c r="E71">
        <v>0.48</v>
      </c>
      <c r="F71">
        <v>0.31679949526888901</v>
      </c>
      <c r="G71">
        <v>0.5</v>
      </c>
      <c r="H71" t="s">
        <v>187</v>
      </c>
      <c r="I71">
        <v>0.5</v>
      </c>
      <c r="J71">
        <v>0.5</v>
      </c>
      <c r="K71" s="16">
        <f t="shared" si="49"/>
        <v>0.5</v>
      </c>
      <c r="L71" s="16">
        <f t="shared" si="90"/>
        <v>-0.18320050473111099</v>
      </c>
      <c r="M71" s="16" t="str">
        <f t="shared" si="50"/>
        <v>Under</v>
      </c>
      <c r="N71">
        <v>0.6</v>
      </c>
      <c r="O71">
        <v>0.5</v>
      </c>
      <c r="P71" s="16">
        <f t="shared" si="51"/>
        <v>3</v>
      </c>
      <c r="Q71" s="16">
        <f t="shared" si="52"/>
        <v>3</v>
      </c>
      <c r="R71" s="16">
        <f t="shared" si="53"/>
        <v>0</v>
      </c>
      <c r="S71" s="16">
        <f t="shared" si="54"/>
        <v>1</v>
      </c>
      <c r="T71" s="16">
        <f t="shared" si="55"/>
        <v>7</v>
      </c>
      <c r="U71" s="16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6">
        <f t="shared" si="56"/>
        <v>0.5</v>
      </c>
      <c r="AD71" s="18">
        <f t="shared" si="91"/>
        <v>0.5</v>
      </c>
      <c r="AE71" s="16" t="str">
        <f t="shared" si="57"/>
        <v>Over</v>
      </c>
      <c r="AF71">
        <v>0.5</v>
      </c>
      <c r="AG71">
        <v>0.5</v>
      </c>
      <c r="AH71" s="16">
        <f t="shared" si="58"/>
        <v>2</v>
      </c>
      <c r="AI71" s="16">
        <f t="shared" si="59"/>
        <v>3</v>
      </c>
      <c r="AJ71" s="16">
        <f t="shared" si="60"/>
        <v>0</v>
      </c>
      <c r="AK71" s="16">
        <f t="shared" si="61"/>
        <v>0</v>
      </c>
      <c r="AL71" s="16">
        <f t="shared" si="62"/>
        <v>5</v>
      </c>
      <c r="AM71" s="16"/>
      <c r="AN71">
        <v>4.4861529694048892E-2</v>
      </c>
      <c r="AO71">
        <v>0.117925213022918</v>
      </c>
      <c r="AP71">
        <v>-2.4067649552449298E-5</v>
      </c>
      <c r="AQ71" t="s">
        <v>187</v>
      </c>
      <c r="AR71">
        <v>0.5</v>
      </c>
      <c r="AS71">
        <v>750</v>
      </c>
      <c r="AT71" t="s">
        <v>187</v>
      </c>
      <c r="AU71" s="16">
        <f t="shared" si="63"/>
        <v>0.5</v>
      </c>
      <c r="AV71" s="16">
        <f t="shared" si="92"/>
        <v>-0.50002406764955243</v>
      </c>
      <c r="AW71" s="16" t="str">
        <f t="shared" si="64"/>
        <v>Under</v>
      </c>
      <c r="AX71">
        <v>0.1</v>
      </c>
      <c r="AY71">
        <v>0.1</v>
      </c>
      <c r="AZ71" s="16">
        <f t="shared" si="65"/>
        <v>3</v>
      </c>
      <c r="BA71" s="16">
        <f t="shared" si="66"/>
        <v>1</v>
      </c>
      <c r="BB71" s="16">
        <f t="shared" si="67"/>
        <v>0</v>
      </c>
      <c r="BC71" s="16">
        <f t="shared" si="68"/>
        <v>0</v>
      </c>
      <c r="BD71" s="16">
        <f t="shared" si="69"/>
        <v>4</v>
      </c>
      <c r="BE71" s="16"/>
      <c r="BF71">
        <v>0.30439504232932779</v>
      </c>
      <c r="BG71">
        <v>0.64861683343142995</v>
      </c>
      <c r="BH71">
        <v>0.13543878000000001</v>
      </c>
      <c r="BI71" t="s">
        <v>187</v>
      </c>
      <c r="BJ71">
        <v>0.5</v>
      </c>
      <c r="BK71">
        <v>230</v>
      </c>
      <c r="BL71" t="s">
        <v>187</v>
      </c>
      <c r="BM71" s="16">
        <f t="shared" si="70"/>
        <v>0.5</v>
      </c>
      <c r="BN71" s="16">
        <f t="shared" si="93"/>
        <v>-0.36456122000000002</v>
      </c>
      <c r="BO71" s="16" t="str">
        <f t="shared" si="71"/>
        <v>Under</v>
      </c>
      <c r="BP71">
        <v>0.6</v>
      </c>
      <c r="BQ71">
        <v>0.4</v>
      </c>
      <c r="BR71" s="16">
        <f t="shared" si="72"/>
        <v>2</v>
      </c>
      <c r="BS71" s="16">
        <f t="shared" si="73"/>
        <v>1</v>
      </c>
      <c r="BT71" s="16">
        <f t="shared" si="74"/>
        <v>0</v>
      </c>
      <c r="BU71" s="16">
        <f t="shared" si="75"/>
        <v>1</v>
      </c>
      <c r="BV71" s="16">
        <f t="shared" si="76"/>
        <v>4</v>
      </c>
      <c r="BW71" s="16"/>
      <c r="BX71">
        <v>0.21021385047581351</v>
      </c>
      <c r="BY71">
        <v>0.86192327192834195</v>
      </c>
      <c r="BZ71">
        <v>2.0127084E-2</v>
      </c>
      <c r="CA71" t="s">
        <v>187</v>
      </c>
      <c r="CB71">
        <v>0.5</v>
      </c>
      <c r="CC71" t="s">
        <v>187</v>
      </c>
      <c r="CD71" t="s">
        <v>187</v>
      </c>
      <c r="CE71" s="16">
        <f t="shared" si="77"/>
        <v>0.5</v>
      </c>
      <c r="CF71" s="16">
        <f t="shared" si="94"/>
        <v>-0.5</v>
      </c>
      <c r="CG71" s="16" t="str">
        <f t="shared" si="78"/>
        <v>Under</v>
      </c>
      <c r="CH71">
        <v>0</v>
      </c>
      <c r="CI71">
        <v>0</v>
      </c>
      <c r="CJ71" s="16">
        <f t="shared" si="96"/>
        <v>2</v>
      </c>
      <c r="CK71" s="16">
        <f t="shared" si="79"/>
        <v>1</v>
      </c>
      <c r="CL71" s="16">
        <f t="shared" si="80"/>
        <v>1</v>
      </c>
      <c r="CM71" s="16">
        <f t="shared" si="81"/>
        <v>1</v>
      </c>
      <c r="CN71" s="16">
        <f t="shared" si="82"/>
        <v>5</v>
      </c>
      <c r="CO71" s="16"/>
      <c r="CP71">
        <v>0.83042539119205039</v>
      </c>
      <c r="CQ71">
        <v>1.2</v>
      </c>
      <c r="CR71">
        <v>3.6495822999999997E-2</v>
      </c>
      <c r="CS71">
        <v>0.5</v>
      </c>
      <c r="CT71" t="s">
        <v>187</v>
      </c>
      <c r="CU71">
        <v>0.5</v>
      </c>
      <c r="CV71">
        <v>1.5</v>
      </c>
      <c r="CW71" s="16">
        <f t="shared" si="83"/>
        <v>0.5</v>
      </c>
      <c r="CX71" s="16">
        <f t="shared" si="95"/>
        <v>0.7</v>
      </c>
      <c r="CY71" s="16" t="str">
        <f t="shared" si="84"/>
        <v>Over</v>
      </c>
      <c r="CZ71">
        <v>0.8</v>
      </c>
      <c r="DA71">
        <v>0.5</v>
      </c>
      <c r="DB71" s="16">
        <f t="shared" si="85"/>
        <v>2</v>
      </c>
      <c r="DC71" s="16">
        <f t="shared" si="86"/>
        <v>2</v>
      </c>
      <c r="DD71" s="16">
        <f t="shared" si="87"/>
        <v>1</v>
      </c>
      <c r="DE71" s="16">
        <f t="shared" si="88"/>
        <v>0</v>
      </c>
      <c r="DF71" s="16">
        <f t="shared" si="89"/>
        <v>5</v>
      </c>
      <c r="DG71" s="16"/>
    </row>
    <row r="72" spans="1:111" x14ac:dyDescent="0.3">
      <c r="A72" t="s">
        <v>262</v>
      </c>
      <c r="B72" t="s">
        <v>43</v>
      </c>
      <c r="C72" t="s">
        <v>258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187</v>
      </c>
      <c r="I72">
        <v>0.5</v>
      </c>
      <c r="J72">
        <v>0.5</v>
      </c>
      <c r="K72" s="16">
        <f t="shared" si="49"/>
        <v>0.5</v>
      </c>
      <c r="L72" s="16">
        <f t="shared" si="90"/>
        <v>-0.20656730218340702</v>
      </c>
      <c r="M72" s="16" t="str">
        <f t="shared" si="50"/>
        <v>Under</v>
      </c>
      <c r="N72">
        <v>0.3</v>
      </c>
      <c r="O72">
        <v>0.3</v>
      </c>
      <c r="P72" s="16">
        <f t="shared" si="51"/>
        <v>2</v>
      </c>
      <c r="Q72" s="16">
        <f t="shared" si="52"/>
        <v>3</v>
      </c>
      <c r="R72" s="16">
        <f t="shared" si="53"/>
        <v>1</v>
      </c>
      <c r="S72" s="16">
        <f t="shared" si="54"/>
        <v>1</v>
      </c>
      <c r="T72" s="16">
        <f t="shared" si="55"/>
        <v>7</v>
      </c>
      <c r="U72" s="16"/>
      <c r="V72" s="17">
        <v>0.99168706549170793</v>
      </c>
      <c r="W72" s="17">
        <v>1</v>
      </c>
      <c r="X72" s="17">
        <v>0.96636986847876205</v>
      </c>
      <c r="Y72" s="17">
        <v>0.5</v>
      </c>
      <c r="Z72" s="17">
        <v>-230</v>
      </c>
      <c r="AA72" s="17">
        <v>240</v>
      </c>
      <c r="AB72" s="17">
        <v>0.3</v>
      </c>
      <c r="AC72" s="18">
        <f t="shared" si="56"/>
        <v>0.5</v>
      </c>
      <c r="AD72" s="18">
        <f t="shared" si="91"/>
        <v>0.5</v>
      </c>
      <c r="AE72" s="18" t="str">
        <f t="shared" si="57"/>
        <v>Over</v>
      </c>
      <c r="AF72" s="17">
        <v>1</v>
      </c>
      <c r="AG72" s="17">
        <v>0.6</v>
      </c>
      <c r="AH72" s="18">
        <f t="shared" si="58"/>
        <v>3</v>
      </c>
      <c r="AI72" s="18">
        <f t="shared" si="59"/>
        <v>3</v>
      </c>
      <c r="AJ72" s="18">
        <f t="shared" si="60"/>
        <v>1</v>
      </c>
      <c r="AK72" s="18">
        <f t="shared" si="61"/>
        <v>1</v>
      </c>
      <c r="AL72" s="18">
        <f t="shared" si="62"/>
        <v>8</v>
      </c>
      <c r="AM72" s="16"/>
      <c r="AN72">
        <v>3.1988952347632812E-2</v>
      </c>
      <c r="AO72">
        <v>8.4352712338993802E-2</v>
      </c>
      <c r="AP72">
        <v>-5.6816936960950801E-5</v>
      </c>
      <c r="AQ72" t="s">
        <v>187</v>
      </c>
      <c r="AR72">
        <v>0.5</v>
      </c>
      <c r="AS72">
        <v>900</v>
      </c>
      <c r="AT72" t="s">
        <v>187</v>
      </c>
      <c r="AU72" s="16">
        <f t="shared" si="63"/>
        <v>0.5</v>
      </c>
      <c r="AV72" s="16">
        <f t="shared" si="92"/>
        <v>-0.50005681693696091</v>
      </c>
      <c r="AW72" s="16" t="str">
        <f t="shared" si="64"/>
        <v>Under</v>
      </c>
      <c r="AX72">
        <v>0.1</v>
      </c>
      <c r="AY72">
        <v>0.1</v>
      </c>
      <c r="AZ72" s="16">
        <f t="shared" si="65"/>
        <v>3</v>
      </c>
      <c r="BA72" s="16">
        <f t="shared" si="66"/>
        <v>1</v>
      </c>
      <c r="BB72" s="16">
        <f t="shared" si="67"/>
        <v>0</v>
      </c>
      <c r="BC72" s="16">
        <f t="shared" si="68"/>
        <v>0</v>
      </c>
      <c r="BD72" s="16">
        <f t="shared" si="69"/>
        <v>4</v>
      </c>
      <c r="BE72" s="16"/>
      <c r="BF72">
        <v>0.47810720644051208</v>
      </c>
      <c r="BG72">
        <v>0.862083873757025</v>
      </c>
      <c r="BH72">
        <v>0.32616884000000002</v>
      </c>
      <c r="BI72" t="s">
        <v>187</v>
      </c>
      <c r="BJ72">
        <v>0.5</v>
      </c>
      <c r="BK72">
        <v>200</v>
      </c>
      <c r="BL72" t="s">
        <v>187</v>
      </c>
      <c r="BM72" s="16">
        <f t="shared" si="70"/>
        <v>0.5</v>
      </c>
      <c r="BN72" s="16">
        <f t="shared" si="93"/>
        <v>0.362083873757025</v>
      </c>
      <c r="BO72" s="16" t="str">
        <f t="shared" si="71"/>
        <v>Over</v>
      </c>
      <c r="BP72">
        <v>0.4</v>
      </c>
      <c r="BQ72">
        <v>0.2</v>
      </c>
      <c r="BR72" s="16">
        <f t="shared" si="72"/>
        <v>1</v>
      </c>
      <c r="BS72" s="16">
        <f t="shared" si="73"/>
        <v>4</v>
      </c>
      <c r="BT72" s="16">
        <f t="shared" si="74"/>
        <v>0</v>
      </c>
      <c r="BU72" s="16">
        <f t="shared" si="75"/>
        <v>0</v>
      </c>
      <c r="BV72" s="16">
        <f t="shared" si="76"/>
        <v>5</v>
      </c>
      <c r="BW72" s="16"/>
      <c r="BX72">
        <v>0.18420682426710369</v>
      </c>
      <c r="BY72">
        <v>0.84814992791926902</v>
      </c>
      <c r="BZ72">
        <v>0</v>
      </c>
      <c r="CA72" t="s">
        <v>187</v>
      </c>
      <c r="CB72">
        <v>0.5</v>
      </c>
      <c r="CC72" t="s">
        <v>187</v>
      </c>
      <c r="CD72" t="s">
        <v>187</v>
      </c>
      <c r="CE72" s="16">
        <f t="shared" si="77"/>
        <v>0.5</v>
      </c>
      <c r="CF72" s="16">
        <f t="shared" si="94"/>
        <v>-0.5</v>
      </c>
      <c r="CG72" s="16" t="str">
        <f t="shared" si="78"/>
        <v>Under</v>
      </c>
      <c r="CH72">
        <v>0</v>
      </c>
      <c r="CI72">
        <v>0</v>
      </c>
      <c r="CJ72" s="16">
        <f t="shared" si="96"/>
        <v>2</v>
      </c>
      <c r="CK72" s="16">
        <f t="shared" si="79"/>
        <v>1</v>
      </c>
      <c r="CL72" s="16">
        <f t="shared" si="80"/>
        <v>1</v>
      </c>
      <c r="CM72" s="16">
        <f t="shared" si="81"/>
        <v>1</v>
      </c>
      <c r="CN72" s="16">
        <f t="shared" si="82"/>
        <v>5</v>
      </c>
      <c r="CO72" s="16"/>
      <c r="CP72">
        <v>1.6677904240785151</v>
      </c>
      <c r="CQ72">
        <v>2</v>
      </c>
      <c r="CR72">
        <v>1.2337372</v>
      </c>
      <c r="CS72">
        <v>1.5</v>
      </c>
      <c r="CT72" t="s">
        <v>187</v>
      </c>
      <c r="CU72">
        <v>1.5</v>
      </c>
      <c r="CV72">
        <v>1.5</v>
      </c>
      <c r="CW72" s="16">
        <f t="shared" si="83"/>
        <v>1.5</v>
      </c>
      <c r="CX72" s="16">
        <f t="shared" si="95"/>
        <v>0.5</v>
      </c>
      <c r="CY72" s="16" t="str">
        <f t="shared" si="84"/>
        <v>Over</v>
      </c>
      <c r="CZ72">
        <v>1.6</v>
      </c>
      <c r="DA72">
        <v>0.4</v>
      </c>
      <c r="DB72" s="16">
        <f t="shared" si="85"/>
        <v>2</v>
      </c>
      <c r="DC72" s="16">
        <f t="shared" si="86"/>
        <v>1</v>
      </c>
      <c r="DD72" s="16">
        <f t="shared" si="87"/>
        <v>1</v>
      </c>
      <c r="DE72" s="16">
        <f t="shared" si="88"/>
        <v>0</v>
      </c>
      <c r="DF72" s="16">
        <f t="shared" si="89"/>
        <v>4</v>
      </c>
      <c r="DG72" s="16"/>
    </row>
    <row r="73" spans="1:111" x14ac:dyDescent="0.3">
      <c r="A73" t="s">
        <v>263</v>
      </c>
      <c r="B73" t="s">
        <v>43</v>
      </c>
      <c r="C73" t="s">
        <v>258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187</v>
      </c>
      <c r="I73">
        <v>0.5</v>
      </c>
      <c r="J73">
        <v>0.5</v>
      </c>
      <c r="K73" s="16">
        <f t="shared" si="49"/>
        <v>0.5</v>
      </c>
      <c r="L73" s="16">
        <f t="shared" si="90"/>
        <v>-0.42085731501262258</v>
      </c>
      <c r="M73" s="16" t="str">
        <f t="shared" si="50"/>
        <v>Under</v>
      </c>
      <c r="N73">
        <v>0.7</v>
      </c>
      <c r="O73">
        <v>0.5</v>
      </c>
      <c r="P73" s="16">
        <f t="shared" si="51"/>
        <v>2</v>
      </c>
      <c r="Q73" s="16">
        <f t="shared" si="52"/>
        <v>4</v>
      </c>
      <c r="R73" s="16">
        <f t="shared" si="53"/>
        <v>0</v>
      </c>
      <c r="S73" s="16">
        <f t="shared" si="54"/>
        <v>1</v>
      </c>
      <c r="T73" s="16">
        <f t="shared" si="55"/>
        <v>7</v>
      </c>
      <c r="V73" s="17">
        <v>1.1129119422287359</v>
      </c>
      <c r="W73" s="17">
        <v>1.30318497509352</v>
      </c>
      <c r="X73" s="17">
        <v>0.99996795192668897</v>
      </c>
      <c r="Y73" s="17">
        <v>0.5</v>
      </c>
      <c r="Z73" s="17">
        <v>-220</v>
      </c>
      <c r="AA73" s="17">
        <v>250</v>
      </c>
      <c r="AB73" s="17">
        <v>0.4</v>
      </c>
      <c r="AC73" s="18">
        <f t="shared" si="56"/>
        <v>0.5</v>
      </c>
      <c r="AD73" s="18">
        <f t="shared" si="91"/>
        <v>0.80318497509352005</v>
      </c>
      <c r="AE73" s="18" t="str">
        <f t="shared" si="57"/>
        <v>Over</v>
      </c>
      <c r="AF73" s="17">
        <v>1.3</v>
      </c>
      <c r="AG73" s="17">
        <v>0.7</v>
      </c>
      <c r="AH73" s="18">
        <f t="shared" si="58"/>
        <v>3</v>
      </c>
      <c r="AI73" s="18">
        <f t="shared" si="59"/>
        <v>5</v>
      </c>
      <c r="AJ73" s="18">
        <f t="shared" si="60"/>
        <v>1</v>
      </c>
      <c r="AK73" s="18">
        <f t="shared" si="61"/>
        <v>1</v>
      </c>
      <c r="AL73" s="18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187</v>
      </c>
      <c r="AR73">
        <v>0.5</v>
      </c>
      <c r="AS73">
        <v>830</v>
      </c>
      <c r="AT73" t="s">
        <v>187</v>
      </c>
      <c r="AU73" s="16">
        <f t="shared" si="63"/>
        <v>0.5</v>
      </c>
      <c r="AV73" s="16">
        <f t="shared" si="92"/>
        <v>-0.50005681693696091</v>
      </c>
      <c r="AW73" s="16" t="str">
        <f t="shared" si="64"/>
        <v>Under</v>
      </c>
      <c r="AX73">
        <v>0.1</v>
      </c>
      <c r="AY73">
        <v>0.1</v>
      </c>
      <c r="AZ73" s="16">
        <f t="shared" si="65"/>
        <v>3</v>
      </c>
      <c r="BA73" s="16">
        <f t="shared" si="66"/>
        <v>1</v>
      </c>
      <c r="BB73" s="16">
        <f t="shared" si="67"/>
        <v>0</v>
      </c>
      <c r="BC73" s="16">
        <f t="shared" si="68"/>
        <v>0</v>
      </c>
      <c r="BD73" s="16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187</v>
      </c>
      <c r="BJ73">
        <v>0.5</v>
      </c>
      <c r="BK73">
        <v>230</v>
      </c>
      <c r="BL73" t="s">
        <v>187</v>
      </c>
      <c r="BM73" s="16">
        <f t="shared" si="70"/>
        <v>0.5</v>
      </c>
      <c r="BN73" s="16">
        <f t="shared" si="93"/>
        <v>-0.4</v>
      </c>
      <c r="BO73" s="16" t="str">
        <f t="shared" si="71"/>
        <v>Under</v>
      </c>
      <c r="BP73">
        <v>0.1</v>
      </c>
      <c r="BQ73">
        <v>0.1</v>
      </c>
      <c r="BR73" s="16">
        <f t="shared" si="72"/>
        <v>1</v>
      </c>
      <c r="BS73" s="16">
        <f t="shared" si="73"/>
        <v>1</v>
      </c>
      <c r="BT73" s="16">
        <f t="shared" si="74"/>
        <v>1</v>
      </c>
      <c r="BU73" s="16">
        <f t="shared" si="75"/>
        <v>1</v>
      </c>
      <c r="BV73" s="16">
        <f t="shared" si="76"/>
        <v>4</v>
      </c>
      <c r="BX73">
        <v>0.1884837218768588</v>
      </c>
      <c r="BY73">
        <v>0.83069568084404799</v>
      </c>
      <c r="BZ73">
        <v>0.01</v>
      </c>
      <c r="CA73" t="s">
        <v>187</v>
      </c>
      <c r="CB73">
        <v>0.5</v>
      </c>
      <c r="CC73">
        <v>880</v>
      </c>
      <c r="CD73" t="s">
        <v>187</v>
      </c>
      <c r="CE73" s="16">
        <f t="shared" si="77"/>
        <v>0.5</v>
      </c>
      <c r="CF73" s="16">
        <f t="shared" si="94"/>
        <v>-0.5</v>
      </c>
      <c r="CG73" s="16" t="str">
        <f t="shared" si="78"/>
        <v>Under</v>
      </c>
      <c r="CH73">
        <v>0</v>
      </c>
      <c r="CI73">
        <v>0</v>
      </c>
      <c r="CJ73" s="16">
        <f t="shared" si="96"/>
        <v>2</v>
      </c>
      <c r="CK73" s="16">
        <f t="shared" si="79"/>
        <v>1</v>
      </c>
      <c r="CL73" s="16">
        <f t="shared" si="80"/>
        <v>1</v>
      </c>
      <c r="CM73" s="16">
        <f t="shared" si="81"/>
        <v>1</v>
      </c>
      <c r="CN73" s="16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187</v>
      </c>
      <c r="CU73">
        <v>1.5</v>
      </c>
      <c r="CV73">
        <v>1.5</v>
      </c>
      <c r="CW73" s="16">
        <f t="shared" si="83"/>
        <v>1.5</v>
      </c>
      <c r="CX73" s="16">
        <f t="shared" si="95"/>
        <v>0.5</v>
      </c>
      <c r="CY73" s="16" t="str">
        <f t="shared" si="84"/>
        <v>Over</v>
      </c>
      <c r="CZ73">
        <v>1.9</v>
      </c>
      <c r="DA73">
        <v>0.5</v>
      </c>
      <c r="DB73" s="16">
        <f t="shared" si="85"/>
        <v>3</v>
      </c>
      <c r="DC73" s="16">
        <f t="shared" si="86"/>
        <v>1</v>
      </c>
      <c r="DD73" s="16">
        <f t="shared" si="87"/>
        <v>1</v>
      </c>
      <c r="DE73" s="16">
        <f t="shared" si="88"/>
        <v>0</v>
      </c>
      <c r="DF73" s="16">
        <f t="shared" si="89"/>
        <v>5</v>
      </c>
    </row>
    <row r="74" spans="1:111" x14ac:dyDescent="0.3">
      <c r="A74" t="s">
        <v>264</v>
      </c>
      <c r="B74" t="s">
        <v>43</v>
      </c>
      <c r="C74" t="s">
        <v>258</v>
      </c>
      <c r="D74" s="17">
        <v>0.25590035611224482</v>
      </c>
      <c r="E74" s="17">
        <v>0.42180773999999999</v>
      </c>
      <c r="F74" s="17">
        <v>0.16891375540182399</v>
      </c>
      <c r="G74" s="17">
        <v>0.5</v>
      </c>
      <c r="H74" s="17" t="s">
        <v>187</v>
      </c>
      <c r="I74" s="17">
        <v>0.5</v>
      </c>
      <c r="J74" s="17" t="s">
        <v>187</v>
      </c>
      <c r="K74" s="18">
        <f t="shared" si="49"/>
        <v>0.5</v>
      </c>
      <c r="L74" s="16">
        <f t="shared" si="90"/>
        <v>-0.4</v>
      </c>
      <c r="M74" s="18" t="str">
        <f t="shared" si="50"/>
        <v>Under</v>
      </c>
      <c r="N74" s="17">
        <v>0.1</v>
      </c>
      <c r="O74" s="17">
        <v>0.1</v>
      </c>
      <c r="P74" s="18">
        <f t="shared" si="51"/>
        <v>3</v>
      </c>
      <c r="Q74" s="18">
        <f t="shared" si="52"/>
        <v>4</v>
      </c>
      <c r="R74" s="18">
        <f t="shared" si="53"/>
        <v>1</v>
      </c>
      <c r="S74" s="18">
        <f t="shared" si="54"/>
        <v>1</v>
      </c>
      <c r="T74" s="18">
        <f t="shared" si="55"/>
        <v>9</v>
      </c>
      <c r="U74" s="16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6">
        <f t="shared" si="56"/>
        <v>0.5</v>
      </c>
      <c r="AD74" s="18">
        <f t="shared" si="91"/>
        <v>0.5</v>
      </c>
      <c r="AE74" s="16" t="str">
        <f t="shared" si="57"/>
        <v>Over</v>
      </c>
      <c r="AF74">
        <v>0.4</v>
      </c>
      <c r="AG74">
        <v>0.3</v>
      </c>
      <c r="AH74" s="16">
        <f t="shared" si="58"/>
        <v>2</v>
      </c>
      <c r="AI74" s="16">
        <f t="shared" si="59"/>
        <v>3</v>
      </c>
      <c r="AJ74" s="16">
        <f t="shared" si="60"/>
        <v>0</v>
      </c>
      <c r="AK74" s="16">
        <f t="shared" si="61"/>
        <v>0</v>
      </c>
      <c r="AL74" s="16">
        <f t="shared" si="62"/>
        <v>5</v>
      </c>
      <c r="AM74" s="16"/>
      <c r="AN74">
        <v>-9.3804684105985772E-3</v>
      </c>
      <c r="AO74">
        <v>2.4361948955916399E-2</v>
      </c>
      <c r="AP74">
        <v>-4.0323414019778098E-2</v>
      </c>
      <c r="AQ74" t="s">
        <v>187</v>
      </c>
      <c r="AR74">
        <v>0.5</v>
      </c>
      <c r="AS74">
        <v>1060</v>
      </c>
      <c r="AT74" t="s">
        <v>187</v>
      </c>
      <c r="AU74" s="16">
        <f t="shared" si="63"/>
        <v>0.5</v>
      </c>
      <c r="AV74" s="16">
        <f t="shared" si="92"/>
        <v>-0.54032341401977813</v>
      </c>
      <c r="AW74" s="16" t="str">
        <f t="shared" si="64"/>
        <v>Under</v>
      </c>
      <c r="AX74">
        <v>0</v>
      </c>
      <c r="AY74">
        <v>0</v>
      </c>
      <c r="AZ74" s="16">
        <f t="shared" si="65"/>
        <v>3</v>
      </c>
      <c r="BA74" s="16">
        <f t="shared" si="66"/>
        <v>1</v>
      </c>
      <c r="BB74" s="16">
        <f t="shared" si="67"/>
        <v>0</v>
      </c>
      <c r="BC74" s="16">
        <f t="shared" si="68"/>
        <v>0</v>
      </c>
      <c r="BD74" s="16">
        <f t="shared" si="69"/>
        <v>4</v>
      </c>
      <c r="BE74" s="16"/>
      <c r="BF74">
        <v>0.12728531191195461</v>
      </c>
      <c r="BG74">
        <v>0.48931942374565301</v>
      </c>
      <c r="BH74">
        <v>-0.12308673010273</v>
      </c>
      <c r="BI74" t="s">
        <v>187</v>
      </c>
      <c r="BJ74">
        <v>0.5</v>
      </c>
      <c r="BK74">
        <v>260</v>
      </c>
      <c r="BL74" t="s">
        <v>187</v>
      </c>
      <c r="BM74" s="16">
        <f t="shared" si="70"/>
        <v>0.5</v>
      </c>
      <c r="BN74" s="16">
        <f t="shared" si="93"/>
        <v>-0.62308673010272997</v>
      </c>
      <c r="BO74" s="16" t="str">
        <f t="shared" si="71"/>
        <v>Under</v>
      </c>
      <c r="BP74">
        <v>0.1</v>
      </c>
      <c r="BQ74">
        <v>0.1</v>
      </c>
      <c r="BR74" s="16">
        <f t="shared" si="72"/>
        <v>3</v>
      </c>
      <c r="BS74" s="16">
        <f t="shared" si="73"/>
        <v>1</v>
      </c>
      <c r="BT74" s="16">
        <f t="shared" si="74"/>
        <v>1</v>
      </c>
      <c r="BU74" s="16">
        <f t="shared" si="75"/>
        <v>1</v>
      </c>
      <c r="BV74" s="16">
        <f t="shared" si="76"/>
        <v>6</v>
      </c>
      <c r="BW74" s="16"/>
      <c r="BX74">
        <v>0.15212146927546299</v>
      </c>
      <c r="BY74">
        <v>0.83069568084404799</v>
      </c>
      <c r="BZ74">
        <v>-3.1167581999999999E-2</v>
      </c>
      <c r="CA74" t="s">
        <v>187</v>
      </c>
      <c r="CB74">
        <v>0.5</v>
      </c>
      <c r="CC74">
        <v>880</v>
      </c>
      <c r="CD74" t="s">
        <v>187</v>
      </c>
      <c r="CE74" s="16">
        <f t="shared" si="77"/>
        <v>0.5</v>
      </c>
      <c r="CF74" s="16">
        <f t="shared" si="94"/>
        <v>-0.53116758200000003</v>
      </c>
      <c r="CG74" s="16" t="str">
        <f t="shared" si="78"/>
        <v>Under</v>
      </c>
      <c r="CH74">
        <v>0.1</v>
      </c>
      <c r="CI74">
        <v>0.1</v>
      </c>
      <c r="CJ74" s="16">
        <f t="shared" si="96"/>
        <v>2</v>
      </c>
      <c r="CK74" s="16">
        <f t="shared" si="79"/>
        <v>1</v>
      </c>
      <c r="CL74" s="16">
        <f t="shared" si="80"/>
        <v>1</v>
      </c>
      <c r="CM74" s="16">
        <f t="shared" si="81"/>
        <v>1</v>
      </c>
      <c r="CN74" s="16">
        <f t="shared" si="82"/>
        <v>5</v>
      </c>
      <c r="CO74" s="16"/>
      <c r="CP74">
        <v>0.67965052018766947</v>
      </c>
      <c r="CQ74">
        <v>1.2</v>
      </c>
      <c r="CR74">
        <v>-1.4598736E-5</v>
      </c>
      <c r="CS74">
        <v>0.5</v>
      </c>
      <c r="CT74" t="s">
        <v>187</v>
      </c>
      <c r="CU74">
        <v>0.5</v>
      </c>
      <c r="CV74" t="s">
        <v>187</v>
      </c>
      <c r="CW74" s="16">
        <f t="shared" si="83"/>
        <v>0.5</v>
      </c>
      <c r="CX74" s="16">
        <f t="shared" si="95"/>
        <v>0.7</v>
      </c>
      <c r="CY74" s="16" t="str">
        <f t="shared" si="84"/>
        <v>Over</v>
      </c>
      <c r="CZ74">
        <v>0.7</v>
      </c>
      <c r="DA74">
        <v>0.3</v>
      </c>
      <c r="DB74" s="16">
        <f t="shared" si="85"/>
        <v>2</v>
      </c>
      <c r="DC74" s="16">
        <f t="shared" si="86"/>
        <v>2</v>
      </c>
      <c r="DD74" s="16">
        <f t="shared" si="87"/>
        <v>1</v>
      </c>
      <c r="DE74" s="16">
        <f t="shared" si="88"/>
        <v>0</v>
      </c>
      <c r="DF74" s="16">
        <f t="shared" si="89"/>
        <v>5</v>
      </c>
      <c r="DG74" s="16"/>
    </row>
    <row r="75" spans="1:111" x14ac:dyDescent="0.3">
      <c r="A75" t="s">
        <v>265</v>
      </c>
      <c r="B75" t="s">
        <v>43</v>
      </c>
      <c r="C75" t="s">
        <v>258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187</v>
      </c>
      <c r="I75">
        <v>0.5</v>
      </c>
      <c r="J75">
        <v>0.5</v>
      </c>
      <c r="K75" s="16">
        <f t="shared" si="49"/>
        <v>0.5</v>
      </c>
      <c r="L75" s="16">
        <f t="shared" si="90"/>
        <v>-0.265195206001063</v>
      </c>
      <c r="M75" s="16" t="str">
        <f t="shared" si="50"/>
        <v>Under</v>
      </c>
      <c r="N75">
        <v>0.5</v>
      </c>
      <c r="O75">
        <v>0.5</v>
      </c>
      <c r="P75" s="16">
        <f t="shared" si="51"/>
        <v>2</v>
      </c>
      <c r="Q75" s="16">
        <f t="shared" si="52"/>
        <v>4</v>
      </c>
      <c r="R75" s="16">
        <f t="shared" si="53"/>
        <v>1</v>
      </c>
      <c r="S75" s="16">
        <f t="shared" si="54"/>
        <v>1</v>
      </c>
      <c r="T75" s="16">
        <f t="shared" si="55"/>
        <v>8</v>
      </c>
      <c r="U75" s="16"/>
      <c r="V75" s="17">
        <v>0.75793659047002893</v>
      </c>
      <c r="W75" s="17">
        <v>1</v>
      </c>
      <c r="X75" s="17">
        <v>0.51165071513666704</v>
      </c>
      <c r="Y75" s="17">
        <v>0.5</v>
      </c>
      <c r="Z75" s="17">
        <v>-160</v>
      </c>
      <c r="AA75" s="17">
        <v>380</v>
      </c>
      <c r="AB75" s="17">
        <v>0</v>
      </c>
      <c r="AC75" s="18">
        <f t="shared" si="56"/>
        <v>0.5</v>
      </c>
      <c r="AD75" s="18">
        <f t="shared" si="91"/>
        <v>0.5</v>
      </c>
      <c r="AE75" s="18" t="str">
        <f t="shared" si="57"/>
        <v>Over</v>
      </c>
      <c r="AF75" s="17">
        <v>0.6</v>
      </c>
      <c r="AG75" s="17">
        <v>0.6</v>
      </c>
      <c r="AH75" s="18">
        <f t="shared" si="58"/>
        <v>3</v>
      </c>
      <c r="AI75" s="18">
        <f t="shared" si="59"/>
        <v>3</v>
      </c>
      <c r="AJ75" s="18">
        <f t="shared" si="60"/>
        <v>1</v>
      </c>
      <c r="AK75" s="18">
        <f t="shared" si="61"/>
        <v>1</v>
      </c>
      <c r="AL75" s="18">
        <f t="shared" si="62"/>
        <v>8</v>
      </c>
      <c r="AM75" s="16"/>
      <c r="AN75">
        <v>4.5639448228766262E-2</v>
      </c>
      <c r="AO75">
        <v>0.120035544322063</v>
      </c>
      <c r="AP75">
        <v>-4.6725508541538203E-5</v>
      </c>
      <c r="AQ75" t="s">
        <v>187</v>
      </c>
      <c r="AR75">
        <v>0.5</v>
      </c>
      <c r="AS75">
        <v>870</v>
      </c>
      <c r="AT75" t="s">
        <v>187</v>
      </c>
      <c r="AU75" s="16">
        <f t="shared" si="63"/>
        <v>0.5</v>
      </c>
      <c r="AV75" s="16">
        <f t="shared" si="92"/>
        <v>-0.50004672550854157</v>
      </c>
      <c r="AW75" s="16" t="str">
        <f t="shared" si="64"/>
        <v>Under</v>
      </c>
      <c r="AX75">
        <v>0.1</v>
      </c>
      <c r="AY75">
        <v>0.1</v>
      </c>
      <c r="AZ75" s="16">
        <f t="shared" si="65"/>
        <v>3</v>
      </c>
      <c r="BA75" s="16">
        <f t="shared" si="66"/>
        <v>1</v>
      </c>
      <c r="BB75" s="16">
        <f t="shared" si="67"/>
        <v>0</v>
      </c>
      <c r="BC75" s="16">
        <f t="shared" si="68"/>
        <v>0</v>
      </c>
      <c r="BD75" s="16">
        <f t="shared" si="69"/>
        <v>4</v>
      </c>
      <c r="BE75" s="16"/>
      <c r="BF75">
        <v>0.32456581971813703</v>
      </c>
      <c r="BG75">
        <v>0.65244279529993798</v>
      </c>
      <c r="BH75">
        <v>0.178113443376439</v>
      </c>
      <c r="BI75" t="s">
        <v>187</v>
      </c>
      <c r="BJ75">
        <v>0.5</v>
      </c>
      <c r="BK75">
        <v>260</v>
      </c>
      <c r="BL75" t="s">
        <v>187</v>
      </c>
      <c r="BM75" s="16">
        <f t="shared" si="70"/>
        <v>0.5</v>
      </c>
      <c r="BN75" s="16">
        <f t="shared" si="93"/>
        <v>-0.32188655662356103</v>
      </c>
      <c r="BO75" s="16" t="str">
        <f t="shared" si="71"/>
        <v>Under</v>
      </c>
      <c r="BP75">
        <v>0.4</v>
      </c>
      <c r="BQ75">
        <v>0.3</v>
      </c>
      <c r="BR75" s="16">
        <f t="shared" si="72"/>
        <v>2</v>
      </c>
      <c r="BS75" s="16">
        <f t="shared" si="73"/>
        <v>1</v>
      </c>
      <c r="BT75" s="16">
        <f t="shared" si="74"/>
        <v>1</v>
      </c>
      <c r="BU75" s="16">
        <f t="shared" si="75"/>
        <v>1</v>
      </c>
      <c r="BV75" s="16">
        <f t="shared" si="76"/>
        <v>5</v>
      </c>
      <c r="BW75" s="16"/>
      <c r="BX75">
        <v>0.22296007675216459</v>
      </c>
      <c r="BY75">
        <v>0.86192327192834195</v>
      </c>
      <c r="BZ75">
        <v>5.2275512000000003E-2</v>
      </c>
      <c r="CA75" t="s">
        <v>187</v>
      </c>
      <c r="CB75">
        <v>0.5</v>
      </c>
      <c r="CC75">
        <v>920</v>
      </c>
      <c r="CD75" t="s">
        <v>187</v>
      </c>
      <c r="CE75" s="16">
        <f t="shared" si="77"/>
        <v>0.5</v>
      </c>
      <c r="CF75" s="16">
        <f t="shared" si="94"/>
        <v>-0.5</v>
      </c>
      <c r="CG75" s="16" t="str">
        <f t="shared" si="78"/>
        <v>Under</v>
      </c>
      <c r="CH75">
        <v>0</v>
      </c>
      <c r="CI75">
        <v>0</v>
      </c>
      <c r="CJ75" s="16">
        <f t="shared" si="96"/>
        <v>2</v>
      </c>
      <c r="CK75" s="16">
        <f t="shared" si="79"/>
        <v>1</v>
      </c>
      <c r="CL75" s="16">
        <f t="shared" si="80"/>
        <v>1</v>
      </c>
      <c r="CM75" s="16">
        <f t="shared" si="81"/>
        <v>1</v>
      </c>
      <c r="CN75" s="16">
        <f t="shared" si="82"/>
        <v>5</v>
      </c>
      <c r="CO75" s="16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187</v>
      </c>
      <c r="CU75">
        <v>0.5</v>
      </c>
      <c r="CV75">
        <v>1.5</v>
      </c>
      <c r="CW75" s="16">
        <f t="shared" si="83"/>
        <v>0.5</v>
      </c>
      <c r="CX75" s="16">
        <f t="shared" si="95"/>
        <v>0.73523040000000006</v>
      </c>
      <c r="CY75" s="16" t="str">
        <f t="shared" si="84"/>
        <v>Over</v>
      </c>
      <c r="CZ75">
        <v>0.9</v>
      </c>
      <c r="DA75">
        <v>0.6</v>
      </c>
      <c r="DB75" s="16">
        <f t="shared" si="85"/>
        <v>3</v>
      </c>
      <c r="DC75" s="16">
        <f t="shared" si="86"/>
        <v>2</v>
      </c>
      <c r="DD75" s="16">
        <f t="shared" si="87"/>
        <v>1</v>
      </c>
      <c r="DE75" s="16">
        <f t="shared" si="88"/>
        <v>1</v>
      </c>
      <c r="DF75" s="16">
        <f t="shared" si="89"/>
        <v>7</v>
      </c>
      <c r="DG75" s="16"/>
    </row>
    <row r="76" spans="1:111" x14ac:dyDescent="0.3">
      <c r="A76" t="s">
        <v>266</v>
      </c>
      <c r="B76" t="s">
        <v>43</v>
      </c>
      <c r="C76" t="s">
        <v>258</v>
      </c>
      <c r="D76">
        <v>0.33055889500346802</v>
      </c>
      <c r="E76">
        <v>0.51</v>
      </c>
      <c r="F76">
        <v>0.25292447000000001</v>
      </c>
      <c r="G76">
        <v>0.5</v>
      </c>
      <c r="H76" t="s">
        <v>187</v>
      </c>
      <c r="I76">
        <v>0.5</v>
      </c>
      <c r="J76" t="s">
        <v>187</v>
      </c>
      <c r="K76" s="16">
        <f t="shared" si="49"/>
        <v>0.5</v>
      </c>
      <c r="L76" s="16">
        <f t="shared" si="90"/>
        <v>-0.24707552999999999</v>
      </c>
      <c r="M76" s="16" t="str">
        <f t="shared" si="50"/>
        <v>Under</v>
      </c>
      <c r="N76">
        <v>0.5</v>
      </c>
      <c r="O76">
        <v>0.3</v>
      </c>
      <c r="P76" s="16">
        <f t="shared" si="51"/>
        <v>2</v>
      </c>
      <c r="Q76" s="16">
        <f t="shared" si="52"/>
        <v>3</v>
      </c>
      <c r="R76" s="16">
        <f t="shared" si="53"/>
        <v>1</v>
      </c>
      <c r="S76" s="16">
        <f t="shared" si="54"/>
        <v>1</v>
      </c>
      <c r="T76" s="16">
        <f t="shared" si="55"/>
        <v>7</v>
      </c>
      <c r="U76" s="16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6">
        <f t="shared" si="56"/>
        <v>0.5</v>
      </c>
      <c r="AD76" s="18">
        <f t="shared" si="91"/>
        <v>0.5</v>
      </c>
      <c r="AE76" s="16" t="str">
        <f t="shared" si="57"/>
        <v>Over</v>
      </c>
      <c r="AF76">
        <v>0.3</v>
      </c>
      <c r="AG76">
        <v>0.3</v>
      </c>
      <c r="AH76" s="16">
        <f t="shared" si="58"/>
        <v>2</v>
      </c>
      <c r="AI76" s="16">
        <f t="shared" si="59"/>
        <v>3</v>
      </c>
      <c r="AJ76" s="16">
        <f t="shared" si="60"/>
        <v>0</v>
      </c>
      <c r="AK76" s="16">
        <f t="shared" si="61"/>
        <v>0</v>
      </c>
      <c r="AL76" s="16">
        <f t="shared" si="62"/>
        <v>5</v>
      </c>
      <c r="AM76" s="16"/>
      <c r="AN76">
        <v>-5.9325522859525015E-4</v>
      </c>
      <c r="AO76">
        <v>1.50462962962962E-2</v>
      </c>
      <c r="AP76">
        <v>-1.6701052323307E-2</v>
      </c>
      <c r="AQ76" t="s">
        <v>187</v>
      </c>
      <c r="AR76">
        <v>0.5</v>
      </c>
      <c r="AS76">
        <v>830</v>
      </c>
      <c r="AT76" t="s">
        <v>187</v>
      </c>
      <c r="AU76" s="16">
        <f t="shared" si="63"/>
        <v>0.5</v>
      </c>
      <c r="AV76" s="16">
        <f t="shared" si="92"/>
        <v>-0.51670105232330699</v>
      </c>
      <c r="AW76" s="16" t="str">
        <f t="shared" si="64"/>
        <v>Under</v>
      </c>
      <c r="AX76">
        <v>0</v>
      </c>
      <c r="AY76">
        <v>0</v>
      </c>
      <c r="AZ76" s="16">
        <f t="shared" si="65"/>
        <v>3</v>
      </c>
      <c r="BA76" s="16">
        <f t="shared" si="66"/>
        <v>1</v>
      </c>
      <c r="BB76" s="16">
        <f t="shared" si="67"/>
        <v>0</v>
      </c>
      <c r="BC76" s="16">
        <f t="shared" si="68"/>
        <v>0</v>
      </c>
      <c r="BD76" s="16">
        <f t="shared" si="69"/>
        <v>4</v>
      </c>
      <c r="BE76" s="16"/>
      <c r="BF76">
        <v>0.32844602063598849</v>
      </c>
      <c r="BG76">
        <v>1.0946767536759401</v>
      </c>
      <c r="BH76">
        <v>1.9744515000000001E-2</v>
      </c>
      <c r="BI76" t="s">
        <v>187</v>
      </c>
      <c r="BJ76">
        <v>0.5</v>
      </c>
      <c r="BK76">
        <v>270</v>
      </c>
      <c r="BL76" t="s">
        <v>187</v>
      </c>
      <c r="BM76" s="16">
        <f t="shared" si="70"/>
        <v>0.5</v>
      </c>
      <c r="BN76" s="16">
        <f t="shared" si="93"/>
        <v>0.59467675367594008</v>
      </c>
      <c r="BO76" s="16" t="str">
        <f t="shared" si="71"/>
        <v>Over</v>
      </c>
      <c r="BP76">
        <v>0.3</v>
      </c>
      <c r="BQ76">
        <v>0.2</v>
      </c>
      <c r="BR76" s="16">
        <f t="shared" si="72"/>
        <v>1</v>
      </c>
      <c r="BS76" s="16">
        <f t="shared" si="73"/>
        <v>5</v>
      </c>
      <c r="BT76" s="16">
        <f t="shared" si="74"/>
        <v>0</v>
      </c>
      <c r="BU76" s="16">
        <f t="shared" si="75"/>
        <v>0</v>
      </c>
      <c r="BV76" s="16">
        <f t="shared" si="76"/>
        <v>6</v>
      </c>
      <c r="BW76" s="16"/>
      <c r="BX76">
        <v>0.1872176856612576</v>
      </c>
      <c r="BY76">
        <v>0.83069568084404799</v>
      </c>
      <c r="BZ76">
        <v>0.03</v>
      </c>
      <c r="CA76" t="s">
        <v>187</v>
      </c>
      <c r="CB76">
        <v>0.5</v>
      </c>
      <c r="CC76">
        <v>920</v>
      </c>
      <c r="CD76" t="s">
        <v>187</v>
      </c>
      <c r="CE76" s="16">
        <f t="shared" si="77"/>
        <v>0.5</v>
      </c>
      <c r="CF76" s="16">
        <f t="shared" si="94"/>
        <v>-0.47</v>
      </c>
      <c r="CG76" s="16" t="str">
        <f t="shared" si="78"/>
        <v>Under</v>
      </c>
      <c r="CH76">
        <v>0.3</v>
      </c>
      <c r="CI76">
        <v>0.3</v>
      </c>
      <c r="CJ76" s="16">
        <f t="shared" si="96"/>
        <v>2</v>
      </c>
      <c r="CK76" s="16">
        <f t="shared" si="79"/>
        <v>1</v>
      </c>
      <c r="CL76" s="16">
        <f t="shared" si="80"/>
        <v>1</v>
      </c>
      <c r="CM76" s="16">
        <f t="shared" si="81"/>
        <v>1</v>
      </c>
      <c r="CN76" s="16">
        <f t="shared" si="82"/>
        <v>5</v>
      </c>
      <c r="CO76" s="16"/>
      <c r="CP76">
        <v>0.66097847600677606</v>
      </c>
      <c r="CQ76">
        <v>1.2</v>
      </c>
      <c r="CR76">
        <v>-1.4598736E-5</v>
      </c>
      <c r="CS76">
        <v>0.5</v>
      </c>
      <c r="CT76" t="s">
        <v>187</v>
      </c>
      <c r="CU76">
        <v>0.5</v>
      </c>
      <c r="CV76" t="s">
        <v>187</v>
      </c>
      <c r="CW76" s="16">
        <f t="shared" si="83"/>
        <v>0.5</v>
      </c>
      <c r="CX76" s="16">
        <f t="shared" si="95"/>
        <v>0.7</v>
      </c>
      <c r="CY76" s="16" t="str">
        <f t="shared" si="84"/>
        <v>Over</v>
      </c>
      <c r="CZ76">
        <v>0.4</v>
      </c>
      <c r="DA76">
        <v>0.3</v>
      </c>
      <c r="DB76" s="16">
        <f t="shared" si="85"/>
        <v>2</v>
      </c>
      <c r="DC76" s="16">
        <f t="shared" si="86"/>
        <v>2</v>
      </c>
      <c r="DD76" s="16">
        <f t="shared" si="87"/>
        <v>0</v>
      </c>
      <c r="DE76" s="16">
        <f t="shared" si="88"/>
        <v>0</v>
      </c>
      <c r="DF76" s="16">
        <f t="shared" si="89"/>
        <v>4</v>
      </c>
      <c r="DG76" s="16"/>
    </row>
    <row r="77" spans="1:111" x14ac:dyDescent="0.3">
      <c r="A77" t="s">
        <v>267</v>
      </c>
      <c r="B77" t="s">
        <v>50</v>
      </c>
      <c r="C77" t="s">
        <v>268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187</v>
      </c>
      <c r="I77">
        <v>0.5</v>
      </c>
      <c r="J77">
        <v>0.5</v>
      </c>
      <c r="K77" s="16">
        <f t="shared" si="49"/>
        <v>0.5</v>
      </c>
      <c r="L77" s="16">
        <f t="shared" si="90"/>
        <v>-0.47966455000000002</v>
      </c>
      <c r="M77" s="16" t="str">
        <f t="shared" si="50"/>
        <v>Under</v>
      </c>
      <c r="N77">
        <v>0.7</v>
      </c>
      <c r="O77">
        <v>0.4</v>
      </c>
      <c r="P77" s="16">
        <f t="shared" si="51"/>
        <v>3</v>
      </c>
      <c r="Q77" s="16">
        <f t="shared" si="52"/>
        <v>4</v>
      </c>
      <c r="R77" s="16">
        <f t="shared" si="53"/>
        <v>0</v>
      </c>
      <c r="S77" s="16">
        <f t="shared" si="54"/>
        <v>1</v>
      </c>
      <c r="T77" s="16">
        <f t="shared" si="55"/>
        <v>8</v>
      </c>
      <c r="U77" s="16"/>
      <c r="V77" s="17">
        <v>1.0651056795241061</v>
      </c>
      <c r="W77" s="17">
        <v>1.18363449035063</v>
      </c>
      <c r="X77" s="17">
        <v>0.99807404320313997</v>
      </c>
      <c r="Y77" s="17">
        <v>0.5</v>
      </c>
      <c r="Z77" s="17">
        <v>-220</v>
      </c>
      <c r="AA77" s="17">
        <v>260</v>
      </c>
      <c r="AB77" s="17">
        <v>0.3</v>
      </c>
      <c r="AC77" s="18">
        <f t="shared" si="56"/>
        <v>0.5</v>
      </c>
      <c r="AD77" s="18">
        <f t="shared" si="91"/>
        <v>0.7</v>
      </c>
      <c r="AE77" s="18" t="str">
        <f t="shared" si="57"/>
        <v>Over</v>
      </c>
      <c r="AF77" s="17">
        <v>1.2</v>
      </c>
      <c r="AG77" s="17">
        <v>0.6</v>
      </c>
      <c r="AH77" s="18">
        <f t="shared" si="58"/>
        <v>3</v>
      </c>
      <c r="AI77" s="18">
        <f t="shared" si="59"/>
        <v>4</v>
      </c>
      <c r="AJ77" s="18">
        <f t="shared" si="60"/>
        <v>1</v>
      </c>
      <c r="AK77" s="18">
        <f t="shared" si="61"/>
        <v>1</v>
      </c>
      <c r="AL77" s="18">
        <f t="shared" si="62"/>
        <v>9</v>
      </c>
      <c r="AM77" s="16"/>
      <c r="AN77">
        <v>3.2517272287348277E-2</v>
      </c>
      <c r="AO77">
        <v>8.3634490350636595E-2</v>
      </c>
      <c r="AP77">
        <v>-2.1479646002178798E-5</v>
      </c>
      <c r="AQ77" t="s">
        <v>187</v>
      </c>
      <c r="AR77">
        <v>0.5</v>
      </c>
      <c r="AS77">
        <v>480</v>
      </c>
      <c r="AT77" t="s">
        <v>187</v>
      </c>
      <c r="AU77" s="16">
        <f t="shared" si="63"/>
        <v>0.5</v>
      </c>
      <c r="AV77" s="16">
        <f t="shared" si="92"/>
        <v>-0.50002147964600219</v>
      </c>
      <c r="AW77" s="16" t="str">
        <f t="shared" si="64"/>
        <v>Under</v>
      </c>
      <c r="AX77">
        <v>0.1</v>
      </c>
      <c r="AY77">
        <v>0.1</v>
      </c>
      <c r="AZ77" s="16">
        <f t="shared" si="65"/>
        <v>3</v>
      </c>
      <c r="BA77" s="16">
        <f t="shared" si="66"/>
        <v>1</v>
      </c>
      <c r="BB77" s="16">
        <f t="shared" si="67"/>
        <v>0</v>
      </c>
      <c r="BC77" s="16">
        <f t="shared" si="68"/>
        <v>0</v>
      </c>
      <c r="BD77" s="16">
        <f t="shared" si="69"/>
        <v>4</v>
      </c>
      <c r="BE77" s="16"/>
      <c r="BF77">
        <v>0.4066640912395742</v>
      </c>
      <c r="BG77">
        <v>0.862083873757025</v>
      </c>
      <c r="BH77">
        <v>0.14000000000000001</v>
      </c>
      <c r="BI77" t="s">
        <v>187</v>
      </c>
      <c r="BJ77">
        <v>0.5</v>
      </c>
      <c r="BK77">
        <v>145</v>
      </c>
      <c r="BL77" t="s">
        <v>187</v>
      </c>
      <c r="BM77" s="16">
        <f t="shared" si="70"/>
        <v>0.5</v>
      </c>
      <c r="BN77" s="16">
        <f t="shared" si="93"/>
        <v>0.362083873757025</v>
      </c>
      <c r="BO77" s="16" t="str">
        <f t="shared" si="71"/>
        <v>Over</v>
      </c>
      <c r="BP77">
        <v>0.2</v>
      </c>
      <c r="BQ77">
        <v>0.2</v>
      </c>
      <c r="BR77" s="16">
        <f t="shared" si="72"/>
        <v>1</v>
      </c>
      <c r="BS77" s="16">
        <f t="shared" si="73"/>
        <v>4</v>
      </c>
      <c r="BT77" s="16">
        <f t="shared" si="74"/>
        <v>0</v>
      </c>
      <c r="BU77" s="16">
        <f t="shared" si="75"/>
        <v>0</v>
      </c>
      <c r="BV77" s="16">
        <f t="shared" si="76"/>
        <v>5</v>
      </c>
      <c r="BW77" s="16"/>
      <c r="BX77">
        <v>0.17011896798862611</v>
      </c>
      <c r="BY77">
        <v>0.78620843561704901</v>
      </c>
      <c r="BZ77">
        <v>-4.6250917000000002E-2</v>
      </c>
      <c r="CA77" t="s">
        <v>187</v>
      </c>
      <c r="CB77">
        <v>0.5</v>
      </c>
      <c r="CC77">
        <v>1000</v>
      </c>
      <c r="CD77" t="s">
        <v>187</v>
      </c>
      <c r="CE77" s="16">
        <f t="shared" si="77"/>
        <v>0.5</v>
      </c>
      <c r="CF77" s="16">
        <f t="shared" si="94"/>
        <v>-0.54625091700000006</v>
      </c>
      <c r="CG77" s="16" t="str">
        <f t="shared" si="78"/>
        <v>Under</v>
      </c>
      <c r="CH77">
        <v>0</v>
      </c>
      <c r="CI77">
        <v>0</v>
      </c>
      <c r="CJ77" s="16">
        <f t="shared" si="96"/>
        <v>2</v>
      </c>
      <c r="CK77" s="16">
        <f t="shared" si="79"/>
        <v>1</v>
      </c>
      <c r="CL77" s="16">
        <f t="shared" si="80"/>
        <v>1</v>
      </c>
      <c r="CM77" s="16">
        <f t="shared" si="81"/>
        <v>1</v>
      </c>
      <c r="CN77" s="16">
        <f t="shared" si="82"/>
        <v>5</v>
      </c>
      <c r="CO77" s="16"/>
      <c r="CP77">
        <v>1.784044346612409</v>
      </c>
      <c r="CQ77">
        <v>2</v>
      </c>
      <c r="CR77">
        <v>1.48405420674775</v>
      </c>
      <c r="CS77">
        <v>1.5</v>
      </c>
      <c r="CT77" t="s">
        <v>187</v>
      </c>
      <c r="CU77">
        <v>1.5</v>
      </c>
      <c r="CV77">
        <v>1.5</v>
      </c>
      <c r="CW77" s="16">
        <f t="shared" si="83"/>
        <v>1.5</v>
      </c>
      <c r="CX77" s="16">
        <f t="shared" si="95"/>
        <v>0.5</v>
      </c>
      <c r="CY77" s="16" t="str">
        <f t="shared" si="84"/>
        <v>Over</v>
      </c>
      <c r="CZ77">
        <v>1.6</v>
      </c>
      <c r="DA77">
        <v>0.3</v>
      </c>
      <c r="DB77" s="16">
        <f t="shared" si="85"/>
        <v>2</v>
      </c>
      <c r="DC77" s="16">
        <f t="shared" si="86"/>
        <v>1</v>
      </c>
      <c r="DD77" s="16">
        <f t="shared" si="87"/>
        <v>1</v>
      </c>
      <c r="DE77" s="16">
        <f t="shared" si="88"/>
        <v>0</v>
      </c>
      <c r="DF77" s="16">
        <f t="shared" si="89"/>
        <v>4</v>
      </c>
      <c r="DG77" s="16"/>
    </row>
    <row r="78" spans="1:111" x14ac:dyDescent="0.3">
      <c r="A78" t="s">
        <v>269</v>
      </c>
      <c r="B78" t="s">
        <v>50</v>
      </c>
      <c r="C78" t="s">
        <v>268</v>
      </c>
      <c r="D78" s="17">
        <v>0.18895382277907169</v>
      </c>
      <c r="E78" s="17">
        <v>0.36614173228346403</v>
      </c>
      <c r="F78" s="17">
        <v>0.129648277851134</v>
      </c>
      <c r="G78" s="17">
        <v>0.5</v>
      </c>
      <c r="H78" s="17" t="s">
        <v>187</v>
      </c>
      <c r="I78" s="17">
        <v>0.5</v>
      </c>
      <c r="J78" s="17" t="s">
        <v>187</v>
      </c>
      <c r="K78" s="18">
        <f t="shared" si="49"/>
        <v>0.5</v>
      </c>
      <c r="L78" s="16">
        <f t="shared" si="90"/>
        <v>-0.4</v>
      </c>
      <c r="M78" s="18" t="str">
        <f t="shared" si="50"/>
        <v>Under</v>
      </c>
      <c r="N78" s="17">
        <v>0.1</v>
      </c>
      <c r="O78" s="17">
        <v>0.1</v>
      </c>
      <c r="P78" s="18">
        <f t="shared" si="51"/>
        <v>3</v>
      </c>
      <c r="Q78" s="18">
        <f t="shared" si="52"/>
        <v>4</v>
      </c>
      <c r="R78" s="18">
        <f t="shared" si="53"/>
        <v>1</v>
      </c>
      <c r="S78" s="18">
        <f t="shared" si="54"/>
        <v>1</v>
      </c>
      <c r="T78" s="18">
        <f t="shared" si="55"/>
        <v>9</v>
      </c>
      <c r="U78" s="16"/>
      <c r="V78">
        <v>0.6672436629491687</v>
      </c>
      <c r="W78">
        <v>1</v>
      </c>
      <c r="X78">
        <v>0.363374166717292</v>
      </c>
      <c r="Y78">
        <v>0.5</v>
      </c>
      <c r="Z78" t="s">
        <v>187</v>
      </c>
      <c r="AA78" t="s">
        <v>187</v>
      </c>
      <c r="AB78">
        <v>0</v>
      </c>
      <c r="AC78" s="16">
        <f t="shared" si="56"/>
        <v>0.5</v>
      </c>
      <c r="AD78" s="18">
        <f t="shared" si="91"/>
        <v>0.5</v>
      </c>
      <c r="AE78" s="16" t="str">
        <f t="shared" si="57"/>
        <v>Over</v>
      </c>
      <c r="AF78">
        <v>0.4</v>
      </c>
      <c r="AG78">
        <v>0.4</v>
      </c>
      <c r="AH78" s="16">
        <f t="shared" si="58"/>
        <v>2</v>
      </c>
      <c r="AI78" s="16">
        <f t="shared" si="59"/>
        <v>3</v>
      </c>
      <c r="AJ78" s="16">
        <f t="shared" si="60"/>
        <v>0</v>
      </c>
      <c r="AK78" s="16">
        <f t="shared" si="61"/>
        <v>0</v>
      </c>
      <c r="AL78" s="16">
        <f t="shared" si="62"/>
        <v>5</v>
      </c>
      <c r="AM78" s="16"/>
      <c r="AN78">
        <v>-4.7713507691683043E-3</v>
      </c>
      <c r="AO78">
        <v>2.4361948955916399E-2</v>
      </c>
      <c r="AP78">
        <v>-3.1721989574737298E-2</v>
      </c>
      <c r="AQ78" t="s">
        <v>187</v>
      </c>
      <c r="AR78">
        <v>0.5</v>
      </c>
      <c r="AS78" t="s">
        <v>187</v>
      </c>
      <c r="AT78" t="s">
        <v>187</v>
      </c>
      <c r="AU78" s="16">
        <f t="shared" si="63"/>
        <v>0.5</v>
      </c>
      <c r="AV78" s="16">
        <f t="shared" si="92"/>
        <v>-0.53172198957473726</v>
      </c>
      <c r="AW78" s="16" t="str">
        <f t="shared" si="64"/>
        <v>Under</v>
      </c>
      <c r="AX78">
        <v>0</v>
      </c>
      <c r="AY78">
        <v>0</v>
      </c>
      <c r="AZ78" s="16">
        <f t="shared" si="65"/>
        <v>3</v>
      </c>
      <c r="BA78" s="16">
        <f t="shared" si="66"/>
        <v>1</v>
      </c>
      <c r="BB78" s="16">
        <f t="shared" si="67"/>
        <v>0</v>
      </c>
      <c r="BC78" s="16">
        <f t="shared" si="68"/>
        <v>0</v>
      </c>
      <c r="BD78" s="16">
        <f t="shared" si="69"/>
        <v>4</v>
      </c>
      <c r="BE78" s="16"/>
      <c r="BF78">
        <v>0.20936844036520741</v>
      </c>
      <c r="BG78">
        <v>0.64861683343142995</v>
      </c>
      <c r="BH78">
        <v>7.27957438506215E-2</v>
      </c>
      <c r="BI78" t="s">
        <v>187</v>
      </c>
      <c r="BJ78">
        <v>0.5</v>
      </c>
      <c r="BK78" t="s">
        <v>187</v>
      </c>
      <c r="BL78" t="s">
        <v>187</v>
      </c>
      <c r="BM78" s="16">
        <f t="shared" si="70"/>
        <v>0.5</v>
      </c>
      <c r="BN78" s="16">
        <f t="shared" si="93"/>
        <v>-0.42720425614937851</v>
      </c>
      <c r="BO78" s="16" t="str">
        <f t="shared" si="71"/>
        <v>Under</v>
      </c>
      <c r="BP78">
        <v>0.3</v>
      </c>
      <c r="BQ78">
        <v>0.2</v>
      </c>
      <c r="BR78" s="16">
        <f t="shared" si="72"/>
        <v>2</v>
      </c>
      <c r="BS78" s="16">
        <f t="shared" si="73"/>
        <v>1</v>
      </c>
      <c r="BT78" s="16">
        <f t="shared" si="74"/>
        <v>1</v>
      </c>
      <c r="BU78" s="16">
        <f t="shared" si="75"/>
        <v>1</v>
      </c>
      <c r="BV78" s="16">
        <f t="shared" si="76"/>
        <v>5</v>
      </c>
      <c r="BW78" s="16"/>
      <c r="BX78">
        <v>0.14330459456319289</v>
      </c>
      <c r="BY78">
        <v>0.76762084796111196</v>
      </c>
      <c r="BZ78">
        <v>-1.4311531000000001E-2</v>
      </c>
      <c r="CA78" t="s">
        <v>187</v>
      </c>
      <c r="CB78">
        <v>0.5</v>
      </c>
      <c r="CC78" t="s">
        <v>187</v>
      </c>
      <c r="CD78" t="s">
        <v>187</v>
      </c>
      <c r="CE78" s="16">
        <f t="shared" si="77"/>
        <v>0.5</v>
      </c>
      <c r="CF78" s="16">
        <f t="shared" si="94"/>
        <v>-0.51431153100000004</v>
      </c>
      <c r="CG78" s="16" t="str">
        <f t="shared" si="78"/>
        <v>Under</v>
      </c>
      <c r="CH78">
        <v>0</v>
      </c>
      <c r="CI78">
        <v>0</v>
      </c>
      <c r="CJ78" s="16">
        <f t="shared" si="96"/>
        <v>2</v>
      </c>
      <c r="CK78" s="16">
        <f t="shared" si="79"/>
        <v>1</v>
      </c>
      <c r="CL78" s="16">
        <f t="shared" si="80"/>
        <v>1</v>
      </c>
      <c r="CM78" s="16">
        <f t="shared" si="81"/>
        <v>1</v>
      </c>
      <c r="CN78" s="16">
        <f t="shared" si="82"/>
        <v>5</v>
      </c>
      <c r="CO78" s="16"/>
      <c r="CP78">
        <v>0.88432105795354665</v>
      </c>
      <c r="CQ78">
        <v>1.2347351</v>
      </c>
      <c r="CR78">
        <v>0.43750053395803801</v>
      </c>
      <c r="CS78">
        <v>0.5</v>
      </c>
      <c r="CT78" t="s">
        <v>187</v>
      </c>
      <c r="CU78">
        <v>0.5</v>
      </c>
      <c r="CV78" t="s">
        <v>187</v>
      </c>
      <c r="CW78" s="16">
        <f t="shared" si="83"/>
        <v>0.5</v>
      </c>
      <c r="CX78" s="16">
        <f t="shared" si="95"/>
        <v>0.73473509999999997</v>
      </c>
      <c r="CY78" s="16" t="str">
        <f t="shared" si="84"/>
        <v>Over</v>
      </c>
      <c r="CZ78">
        <v>0.5</v>
      </c>
      <c r="DA78">
        <v>0.4</v>
      </c>
      <c r="DB78" s="16">
        <f t="shared" si="85"/>
        <v>2</v>
      </c>
      <c r="DC78" s="16">
        <f t="shared" si="86"/>
        <v>2</v>
      </c>
      <c r="DD78" s="16">
        <f t="shared" si="87"/>
        <v>0</v>
      </c>
      <c r="DE78" s="16">
        <f t="shared" si="88"/>
        <v>0</v>
      </c>
      <c r="DF78" s="16">
        <f t="shared" si="89"/>
        <v>4</v>
      </c>
      <c r="DG78" s="16"/>
    </row>
    <row r="79" spans="1:111" x14ac:dyDescent="0.3">
      <c r="A79" t="s">
        <v>270</v>
      </c>
      <c r="B79" t="s">
        <v>50</v>
      </c>
      <c r="C79" t="s">
        <v>268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187</v>
      </c>
      <c r="I79">
        <v>0.5</v>
      </c>
      <c r="J79">
        <v>0.5</v>
      </c>
      <c r="K79" s="16">
        <f t="shared" si="49"/>
        <v>0.5</v>
      </c>
      <c r="L79" s="16">
        <f t="shared" si="90"/>
        <v>0.39412255106294203</v>
      </c>
      <c r="M79" s="16" t="str">
        <f t="shared" si="50"/>
        <v>Over</v>
      </c>
      <c r="N79">
        <v>0.5</v>
      </c>
      <c r="O79">
        <v>0.4</v>
      </c>
      <c r="P79" s="16">
        <f t="shared" si="51"/>
        <v>3</v>
      </c>
      <c r="Q79" s="16">
        <f t="shared" si="52"/>
        <v>4</v>
      </c>
      <c r="R79" s="16">
        <f t="shared" si="53"/>
        <v>0</v>
      </c>
      <c r="S79" s="16">
        <f t="shared" si="54"/>
        <v>0</v>
      </c>
      <c r="T79" s="16">
        <f t="shared" si="55"/>
        <v>7</v>
      </c>
      <c r="U79" s="16"/>
      <c r="V79" s="17">
        <v>1.6863331925013569</v>
      </c>
      <c r="W79" s="17">
        <v>2.2330151600224499</v>
      </c>
      <c r="X79" s="17">
        <v>0.99983674</v>
      </c>
      <c r="Y79" s="17">
        <v>0.5</v>
      </c>
      <c r="Z79" s="17">
        <v>-390</v>
      </c>
      <c r="AA79" s="17">
        <v>140</v>
      </c>
      <c r="AB79" s="17">
        <v>0.3</v>
      </c>
      <c r="AC79" s="18">
        <f t="shared" si="56"/>
        <v>0.5</v>
      </c>
      <c r="AD79" s="18">
        <f t="shared" si="91"/>
        <v>1.7330151600224499</v>
      </c>
      <c r="AE79" s="18" t="str">
        <f t="shared" si="57"/>
        <v>Over</v>
      </c>
      <c r="AF79" s="17">
        <v>1.3</v>
      </c>
      <c r="AG79" s="17">
        <v>0.8</v>
      </c>
      <c r="AH79" s="18">
        <f t="shared" si="58"/>
        <v>3</v>
      </c>
      <c r="AI79" s="18">
        <f t="shared" si="59"/>
        <v>5</v>
      </c>
      <c r="AJ79" s="18">
        <f t="shared" si="60"/>
        <v>1</v>
      </c>
      <c r="AK79" s="18">
        <f t="shared" si="61"/>
        <v>1</v>
      </c>
      <c r="AL79" s="18">
        <f t="shared" si="62"/>
        <v>10</v>
      </c>
      <c r="AM79" s="16"/>
      <c r="AN79">
        <v>0.57775847667540359</v>
      </c>
      <c r="AO79">
        <v>1</v>
      </c>
      <c r="AP79">
        <v>0.12763880543122899</v>
      </c>
      <c r="AQ79" t="s">
        <v>187</v>
      </c>
      <c r="AR79">
        <v>0.5</v>
      </c>
      <c r="AS79">
        <v>430</v>
      </c>
      <c r="AT79" t="s">
        <v>187</v>
      </c>
      <c r="AU79" s="16">
        <f t="shared" si="63"/>
        <v>0.5</v>
      </c>
      <c r="AV79" s="16">
        <f t="shared" si="92"/>
        <v>0.5</v>
      </c>
      <c r="AW79" s="16" t="str">
        <f t="shared" si="64"/>
        <v>Over</v>
      </c>
      <c r="AX79">
        <v>0.2</v>
      </c>
      <c r="AY79">
        <v>0.2</v>
      </c>
      <c r="AZ79" s="16">
        <f t="shared" si="65"/>
        <v>2</v>
      </c>
      <c r="BA79" s="16">
        <f t="shared" si="66"/>
        <v>5</v>
      </c>
      <c r="BB79" s="16">
        <f t="shared" si="67"/>
        <v>0</v>
      </c>
      <c r="BC79" s="16">
        <f t="shared" si="68"/>
        <v>0</v>
      </c>
      <c r="BD79" s="16">
        <f t="shared" si="69"/>
        <v>7</v>
      </c>
      <c r="BE79" s="16"/>
      <c r="BF79" s="17">
        <v>1.2825286766763231</v>
      </c>
      <c r="BG79" s="17">
        <v>1.7214749</v>
      </c>
      <c r="BH79" s="17">
        <v>1.02526925220472</v>
      </c>
      <c r="BI79" s="17" t="s">
        <v>187</v>
      </c>
      <c r="BJ79" s="17">
        <v>0.5</v>
      </c>
      <c r="BK79" s="17">
        <v>-105</v>
      </c>
      <c r="BL79" s="17" t="s">
        <v>187</v>
      </c>
      <c r="BM79" s="18">
        <f t="shared" si="70"/>
        <v>0.5</v>
      </c>
      <c r="BN79" s="16">
        <f t="shared" si="93"/>
        <v>1.2214749</v>
      </c>
      <c r="BO79" s="18" t="str">
        <f t="shared" si="71"/>
        <v>Over</v>
      </c>
      <c r="BP79" s="17">
        <v>0.6</v>
      </c>
      <c r="BQ79" s="17">
        <v>0.3</v>
      </c>
      <c r="BR79" s="18">
        <f t="shared" si="72"/>
        <v>3</v>
      </c>
      <c r="BS79" s="18">
        <f t="shared" si="73"/>
        <v>5</v>
      </c>
      <c r="BT79" s="18">
        <f t="shared" si="74"/>
        <v>1</v>
      </c>
      <c r="BU79" s="18">
        <f t="shared" si="75"/>
        <v>0</v>
      </c>
      <c r="BV79" s="18">
        <f t="shared" si="76"/>
        <v>9</v>
      </c>
      <c r="BW79" s="16"/>
      <c r="BX79">
        <v>0.18724884345829401</v>
      </c>
      <c r="BY79">
        <v>0.80959999999999999</v>
      </c>
      <c r="BZ79">
        <v>0</v>
      </c>
      <c r="CA79" t="s">
        <v>187</v>
      </c>
      <c r="CB79">
        <v>0.5</v>
      </c>
      <c r="CC79">
        <v>750</v>
      </c>
      <c r="CD79" t="s">
        <v>187</v>
      </c>
      <c r="CE79" s="16">
        <f t="shared" si="77"/>
        <v>0.5</v>
      </c>
      <c r="CF79" s="16">
        <f t="shared" si="94"/>
        <v>-0.5</v>
      </c>
      <c r="CG79" s="16" t="str">
        <f t="shared" si="78"/>
        <v>Under</v>
      </c>
      <c r="CH79">
        <v>0.2</v>
      </c>
      <c r="CI79">
        <v>0.2</v>
      </c>
      <c r="CJ79" s="16">
        <f t="shared" si="96"/>
        <v>2</v>
      </c>
      <c r="CK79" s="16">
        <f t="shared" si="79"/>
        <v>1</v>
      </c>
      <c r="CL79" s="16">
        <f t="shared" si="80"/>
        <v>1</v>
      </c>
      <c r="CM79" s="16">
        <f t="shared" si="81"/>
        <v>1</v>
      </c>
      <c r="CN79" s="16">
        <f t="shared" si="82"/>
        <v>5</v>
      </c>
      <c r="CO79" s="16"/>
      <c r="CP79" s="17">
        <v>3.5087086996250072</v>
      </c>
      <c r="CQ79" s="17">
        <v>4.12</v>
      </c>
      <c r="CR79" s="17">
        <v>2.96279417573726</v>
      </c>
      <c r="CS79" s="17">
        <v>1.5</v>
      </c>
      <c r="CT79" s="17" t="s">
        <v>187</v>
      </c>
      <c r="CU79" s="17">
        <v>1.5</v>
      </c>
      <c r="CV79" s="17">
        <v>1.5</v>
      </c>
      <c r="CW79" s="18">
        <f t="shared" si="83"/>
        <v>1.5</v>
      </c>
      <c r="CX79" s="16">
        <f t="shared" si="95"/>
        <v>2.62</v>
      </c>
      <c r="CY79" s="18" t="str">
        <f t="shared" si="84"/>
        <v>Over</v>
      </c>
      <c r="CZ79" s="17">
        <v>2.5</v>
      </c>
      <c r="DA79" s="17">
        <v>0.6</v>
      </c>
      <c r="DB79" s="18">
        <f t="shared" si="85"/>
        <v>3</v>
      </c>
      <c r="DC79" s="18">
        <f t="shared" si="86"/>
        <v>5</v>
      </c>
      <c r="DD79" s="18">
        <f t="shared" si="87"/>
        <v>1</v>
      </c>
      <c r="DE79" s="18">
        <f t="shared" si="88"/>
        <v>1</v>
      </c>
      <c r="DF79" s="18">
        <f t="shared" si="89"/>
        <v>10</v>
      </c>
      <c r="DG79" s="16"/>
    </row>
    <row r="80" spans="1:111" x14ac:dyDescent="0.3">
      <c r="A80" t="s">
        <v>271</v>
      </c>
      <c r="B80" t="s">
        <v>50</v>
      </c>
      <c r="C80" t="s">
        <v>268</v>
      </c>
      <c r="D80" s="17">
        <v>0.34004734239171619</v>
      </c>
      <c r="E80" s="17">
        <v>0.443520782396088</v>
      </c>
      <c r="F80" s="17">
        <v>0.19624174999999999</v>
      </c>
      <c r="G80" s="17">
        <v>0.5</v>
      </c>
      <c r="H80" s="17" t="s">
        <v>187</v>
      </c>
      <c r="I80" s="17">
        <v>0.5</v>
      </c>
      <c r="J80" s="17">
        <v>0.5</v>
      </c>
      <c r="K80" s="18">
        <f t="shared" si="49"/>
        <v>0.5</v>
      </c>
      <c r="L80" s="16">
        <f t="shared" si="90"/>
        <v>-0.30375825000000001</v>
      </c>
      <c r="M80" s="18" t="str">
        <f t="shared" si="50"/>
        <v>Under</v>
      </c>
      <c r="N80" s="17">
        <v>0.4</v>
      </c>
      <c r="O80" s="17">
        <v>0.4</v>
      </c>
      <c r="P80" s="18">
        <f t="shared" si="51"/>
        <v>3</v>
      </c>
      <c r="Q80" s="18">
        <f t="shared" si="52"/>
        <v>4</v>
      </c>
      <c r="R80" s="18">
        <f t="shared" si="53"/>
        <v>1</v>
      </c>
      <c r="S80" s="18">
        <f t="shared" si="54"/>
        <v>1</v>
      </c>
      <c r="T80" s="18">
        <f t="shared" si="55"/>
        <v>9</v>
      </c>
      <c r="U80" s="16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6">
        <f t="shared" si="56"/>
        <v>0.5</v>
      </c>
      <c r="AD80" s="18">
        <f t="shared" si="91"/>
        <v>0.50002013420541003</v>
      </c>
      <c r="AE80" s="16" t="str">
        <f t="shared" si="57"/>
        <v>Over</v>
      </c>
      <c r="AF80">
        <v>0.9</v>
      </c>
      <c r="AG80">
        <v>0.5</v>
      </c>
      <c r="AH80" s="16">
        <f t="shared" si="58"/>
        <v>3</v>
      </c>
      <c r="AI80" s="16">
        <f t="shared" si="59"/>
        <v>4</v>
      </c>
      <c r="AJ80" s="16">
        <f t="shared" si="60"/>
        <v>1</v>
      </c>
      <c r="AK80" s="16">
        <f t="shared" si="61"/>
        <v>0</v>
      </c>
      <c r="AL80" s="16">
        <f t="shared" si="62"/>
        <v>8</v>
      </c>
      <c r="AM80" s="16"/>
      <c r="AN80">
        <v>2.919658937254872E-2</v>
      </c>
      <c r="AO80">
        <v>8.4022687316997496E-2</v>
      </c>
      <c r="AP80">
        <v>-5.9404940511221301E-5</v>
      </c>
      <c r="AQ80" t="s">
        <v>187</v>
      </c>
      <c r="AR80">
        <v>0.5</v>
      </c>
      <c r="AS80">
        <v>1060</v>
      </c>
      <c r="AT80" t="s">
        <v>187</v>
      </c>
      <c r="AU80" s="16">
        <f t="shared" si="63"/>
        <v>0.5</v>
      </c>
      <c r="AV80" s="16">
        <f t="shared" si="92"/>
        <v>-0.50005940494051127</v>
      </c>
      <c r="AW80" s="16" t="str">
        <f t="shared" si="64"/>
        <v>Under</v>
      </c>
      <c r="AX80">
        <v>0</v>
      </c>
      <c r="AY80">
        <v>0</v>
      </c>
      <c r="AZ80" s="16">
        <f t="shared" si="65"/>
        <v>3</v>
      </c>
      <c r="BA80" s="16">
        <f t="shared" si="66"/>
        <v>1</v>
      </c>
      <c r="BB80" s="16">
        <f t="shared" si="67"/>
        <v>0</v>
      </c>
      <c r="BC80" s="16">
        <f t="shared" si="68"/>
        <v>0</v>
      </c>
      <c r="BD80" s="16">
        <f t="shared" si="69"/>
        <v>4</v>
      </c>
      <c r="BE80" s="16"/>
      <c r="BF80">
        <v>0.40778450567691382</v>
      </c>
      <c r="BG80">
        <v>0.862083873757025</v>
      </c>
      <c r="BH80">
        <v>0.25368836473870698</v>
      </c>
      <c r="BI80" t="s">
        <v>187</v>
      </c>
      <c r="BJ80">
        <v>0.5</v>
      </c>
      <c r="BK80">
        <v>185</v>
      </c>
      <c r="BL80" t="s">
        <v>187</v>
      </c>
      <c r="BM80" s="16">
        <f t="shared" si="70"/>
        <v>0.5</v>
      </c>
      <c r="BN80" s="16">
        <f t="shared" si="93"/>
        <v>0.362083873757025</v>
      </c>
      <c r="BO80" s="16" t="str">
        <f t="shared" si="71"/>
        <v>Over</v>
      </c>
      <c r="BP80">
        <v>0.4</v>
      </c>
      <c r="BQ80">
        <v>0.3</v>
      </c>
      <c r="BR80" s="16">
        <f t="shared" si="72"/>
        <v>1</v>
      </c>
      <c r="BS80" s="16">
        <f t="shared" si="73"/>
        <v>4</v>
      </c>
      <c r="BT80" s="16">
        <f t="shared" si="74"/>
        <v>0</v>
      </c>
      <c r="BU80" s="16">
        <f t="shared" si="75"/>
        <v>0</v>
      </c>
      <c r="BV80" s="16">
        <f t="shared" si="76"/>
        <v>5</v>
      </c>
      <c r="BW80" s="16"/>
      <c r="BX80">
        <v>0.1605670855764128</v>
      </c>
      <c r="BY80">
        <v>0.79899581589958102</v>
      </c>
      <c r="BZ80">
        <v>-8.6590769999999994E-3</v>
      </c>
      <c r="CA80" t="s">
        <v>187</v>
      </c>
      <c r="CB80">
        <v>0.5</v>
      </c>
      <c r="CC80">
        <v>850</v>
      </c>
      <c r="CD80" t="s">
        <v>187</v>
      </c>
      <c r="CE80" s="16">
        <f t="shared" si="77"/>
        <v>0.5</v>
      </c>
      <c r="CF80" s="16">
        <f t="shared" si="94"/>
        <v>-0.50865907700000002</v>
      </c>
      <c r="CG80" s="16" t="str">
        <f t="shared" si="78"/>
        <v>Under</v>
      </c>
      <c r="CH80">
        <v>0</v>
      </c>
      <c r="CI80">
        <v>0</v>
      </c>
      <c r="CJ80" s="16">
        <f t="shared" si="96"/>
        <v>2</v>
      </c>
      <c r="CK80" s="16">
        <f t="shared" si="79"/>
        <v>1</v>
      </c>
      <c r="CL80" s="16">
        <f t="shared" si="80"/>
        <v>1</v>
      </c>
      <c r="CM80" s="16">
        <f t="shared" si="81"/>
        <v>1</v>
      </c>
      <c r="CN80" s="16">
        <f t="shared" si="82"/>
        <v>5</v>
      </c>
      <c r="CO80" s="16"/>
      <c r="CP80">
        <v>1.460853923072478</v>
      </c>
      <c r="CQ80">
        <v>1.85521385369721</v>
      </c>
      <c r="CR80">
        <v>1.000151</v>
      </c>
      <c r="CS80">
        <v>1.5</v>
      </c>
      <c r="CT80" t="s">
        <v>187</v>
      </c>
      <c r="CU80">
        <v>1.5</v>
      </c>
      <c r="CV80">
        <v>1.5</v>
      </c>
      <c r="CW80" s="16">
        <f t="shared" si="83"/>
        <v>1.5</v>
      </c>
      <c r="CX80" s="16">
        <f t="shared" si="95"/>
        <v>-0.49984899999999999</v>
      </c>
      <c r="CY80" s="16" t="str">
        <f t="shared" si="84"/>
        <v>Under</v>
      </c>
      <c r="CZ80">
        <v>1.3</v>
      </c>
      <c r="DA80">
        <v>0.3</v>
      </c>
      <c r="DB80" s="16">
        <f t="shared" si="85"/>
        <v>2</v>
      </c>
      <c r="DC80" s="16">
        <f t="shared" si="86"/>
        <v>1</v>
      </c>
      <c r="DD80" s="16">
        <f t="shared" si="87"/>
        <v>1</v>
      </c>
      <c r="DE80" s="16">
        <f t="shared" si="88"/>
        <v>1</v>
      </c>
      <c r="DF80" s="16">
        <f t="shared" si="89"/>
        <v>5</v>
      </c>
      <c r="DG80" s="16"/>
    </row>
    <row r="81" spans="1:111" x14ac:dyDescent="0.3">
      <c r="A81" t="s">
        <v>272</v>
      </c>
      <c r="B81" t="s">
        <v>50</v>
      </c>
      <c r="C81" t="s">
        <v>268</v>
      </c>
      <c r="D81">
        <v>0.40664972155473478</v>
      </c>
      <c r="E81">
        <v>0.53</v>
      </c>
      <c r="F81">
        <v>0.20927851</v>
      </c>
      <c r="G81">
        <v>0.5</v>
      </c>
      <c r="H81" t="s">
        <v>187</v>
      </c>
      <c r="I81">
        <v>0.5</v>
      </c>
      <c r="J81">
        <v>0.5</v>
      </c>
      <c r="K81" s="16">
        <f t="shared" si="49"/>
        <v>0.5</v>
      </c>
      <c r="L81" s="16">
        <f t="shared" si="90"/>
        <v>-0.29072149000000003</v>
      </c>
      <c r="M81" s="16" t="str">
        <f t="shared" si="50"/>
        <v>Under</v>
      </c>
      <c r="N81">
        <v>0.3</v>
      </c>
      <c r="O81">
        <v>0.3</v>
      </c>
      <c r="P81" s="16">
        <f t="shared" si="51"/>
        <v>2</v>
      </c>
      <c r="Q81" s="16">
        <f t="shared" si="52"/>
        <v>4</v>
      </c>
      <c r="R81" s="16">
        <f t="shared" si="53"/>
        <v>1</v>
      </c>
      <c r="S81" s="16">
        <f t="shared" si="54"/>
        <v>1</v>
      </c>
      <c r="T81" s="16">
        <f t="shared" si="55"/>
        <v>8</v>
      </c>
      <c r="U81" s="16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6">
        <f t="shared" si="56"/>
        <v>0.5</v>
      </c>
      <c r="AD81" s="18">
        <f t="shared" si="91"/>
        <v>0.5</v>
      </c>
      <c r="AE81" s="16" t="str">
        <f t="shared" si="57"/>
        <v>Over</v>
      </c>
      <c r="AF81">
        <v>0.7</v>
      </c>
      <c r="AG81">
        <v>0.5</v>
      </c>
      <c r="AH81" s="16">
        <f t="shared" si="58"/>
        <v>2</v>
      </c>
      <c r="AI81" s="16">
        <f t="shared" si="59"/>
        <v>3</v>
      </c>
      <c r="AJ81" s="16">
        <f t="shared" si="60"/>
        <v>1</v>
      </c>
      <c r="AK81" s="16">
        <f t="shared" si="61"/>
        <v>0</v>
      </c>
      <c r="AL81" s="16">
        <f t="shared" si="62"/>
        <v>6</v>
      </c>
      <c r="AM81" s="16"/>
      <c r="AN81">
        <v>4.9629130263980567E-2</v>
      </c>
      <c r="AO81">
        <v>0.138327102494926</v>
      </c>
      <c r="AP81">
        <v>-2.1479646002178798E-5</v>
      </c>
      <c r="AQ81" t="s">
        <v>187</v>
      </c>
      <c r="AR81">
        <v>0.5</v>
      </c>
      <c r="AS81">
        <v>340</v>
      </c>
      <c r="AT81" t="s">
        <v>187</v>
      </c>
      <c r="AU81" s="16">
        <f t="shared" si="63"/>
        <v>0.5</v>
      </c>
      <c r="AV81" s="16">
        <f t="shared" si="92"/>
        <v>-0.50002147964600219</v>
      </c>
      <c r="AW81" s="16" t="str">
        <f t="shared" si="64"/>
        <v>Under</v>
      </c>
      <c r="AX81">
        <v>0.1</v>
      </c>
      <c r="AY81">
        <v>0.1</v>
      </c>
      <c r="AZ81" s="16">
        <f t="shared" si="65"/>
        <v>3</v>
      </c>
      <c r="BA81" s="16">
        <f t="shared" si="66"/>
        <v>1</v>
      </c>
      <c r="BB81" s="16">
        <f t="shared" si="67"/>
        <v>0</v>
      </c>
      <c r="BC81" s="16">
        <f t="shared" si="68"/>
        <v>0</v>
      </c>
      <c r="BD81" s="16">
        <f t="shared" si="69"/>
        <v>4</v>
      </c>
      <c r="BE81" s="16"/>
      <c r="BF81">
        <v>0.3114145299649817</v>
      </c>
      <c r="BG81">
        <v>0.78145304193738896</v>
      </c>
      <c r="BH81">
        <v>4.0055806999999997E-3</v>
      </c>
      <c r="BI81" t="s">
        <v>187</v>
      </c>
      <c r="BJ81">
        <v>0.5</v>
      </c>
      <c r="BK81">
        <v>115</v>
      </c>
      <c r="BL81" t="s">
        <v>187</v>
      </c>
      <c r="BM81" s="16">
        <f t="shared" si="70"/>
        <v>0.5</v>
      </c>
      <c r="BN81" s="16">
        <f t="shared" si="93"/>
        <v>-0.49599441929999999</v>
      </c>
      <c r="BO81" s="16" t="str">
        <f t="shared" si="71"/>
        <v>Under</v>
      </c>
      <c r="BP81">
        <v>0.2</v>
      </c>
      <c r="BQ81">
        <v>0.3</v>
      </c>
      <c r="BR81" s="16">
        <f t="shared" si="72"/>
        <v>2</v>
      </c>
      <c r="BS81" s="16">
        <f t="shared" si="73"/>
        <v>1</v>
      </c>
      <c r="BT81" s="16">
        <f t="shared" si="74"/>
        <v>1</v>
      </c>
      <c r="BU81" s="16">
        <f t="shared" si="75"/>
        <v>1</v>
      </c>
      <c r="BV81" s="16">
        <f t="shared" si="76"/>
        <v>5</v>
      </c>
      <c r="BW81" s="16"/>
      <c r="BX81">
        <v>0.18360749877662261</v>
      </c>
      <c r="BY81">
        <v>0.78620843561704901</v>
      </c>
      <c r="BZ81">
        <v>0.04</v>
      </c>
      <c r="CA81" t="s">
        <v>187</v>
      </c>
      <c r="CB81">
        <v>0.5</v>
      </c>
      <c r="CC81">
        <v>490</v>
      </c>
      <c r="CD81" t="s">
        <v>187</v>
      </c>
      <c r="CE81" s="16">
        <f t="shared" si="77"/>
        <v>0.5</v>
      </c>
      <c r="CF81" s="16">
        <f t="shared" si="94"/>
        <v>-0.5</v>
      </c>
      <c r="CG81" s="16" t="str">
        <f t="shared" si="78"/>
        <v>Under</v>
      </c>
      <c r="CH81">
        <v>0</v>
      </c>
      <c r="CI81">
        <v>0</v>
      </c>
      <c r="CJ81" s="16">
        <f t="shared" si="96"/>
        <v>2</v>
      </c>
      <c r="CK81" s="16">
        <f t="shared" si="79"/>
        <v>1</v>
      </c>
      <c r="CL81" s="16">
        <f t="shared" si="80"/>
        <v>1</v>
      </c>
      <c r="CM81" s="16">
        <f t="shared" si="81"/>
        <v>1</v>
      </c>
      <c r="CN81" s="16">
        <f t="shared" si="82"/>
        <v>5</v>
      </c>
      <c r="CO81" s="16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187</v>
      </c>
      <c r="CU81">
        <v>1.5</v>
      </c>
      <c r="CV81">
        <v>1.5</v>
      </c>
      <c r="CW81" s="16">
        <f t="shared" si="83"/>
        <v>1.5</v>
      </c>
      <c r="CX81" s="16">
        <f t="shared" si="95"/>
        <v>-1.46356438</v>
      </c>
      <c r="CY81" s="16" t="str">
        <f t="shared" si="84"/>
        <v>Under</v>
      </c>
      <c r="CZ81">
        <v>1</v>
      </c>
      <c r="DA81">
        <v>0.3</v>
      </c>
      <c r="DB81" s="16">
        <f t="shared" si="85"/>
        <v>3</v>
      </c>
      <c r="DC81" s="16">
        <f t="shared" si="86"/>
        <v>3</v>
      </c>
      <c r="DD81" s="16">
        <f t="shared" si="87"/>
        <v>1</v>
      </c>
      <c r="DE81" s="16">
        <f t="shared" si="88"/>
        <v>1</v>
      </c>
      <c r="DF81" s="16">
        <f t="shared" si="89"/>
        <v>8</v>
      </c>
      <c r="DG81" s="16"/>
    </row>
    <row r="82" spans="1:111" x14ac:dyDescent="0.3">
      <c r="A82" t="s">
        <v>273</v>
      </c>
      <c r="B82" t="s">
        <v>50</v>
      </c>
      <c r="C82" t="s">
        <v>268</v>
      </c>
      <c r="D82">
        <v>0.36854702945186513</v>
      </c>
      <c r="E82">
        <v>0.52</v>
      </c>
      <c r="F82">
        <v>0.16467504118748399</v>
      </c>
      <c r="G82">
        <v>0.5</v>
      </c>
      <c r="H82" t="s">
        <v>187</v>
      </c>
      <c r="I82">
        <v>0.5</v>
      </c>
      <c r="J82">
        <v>0.5</v>
      </c>
      <c r="K82" s="16">
        <f t="shared" si="49"/>
        <v>0.5</v>
      </c>
      <c r="L82" s="16">
        <f t="shared" si="90"/>
        <v>-0.33532495881251601</v>
      </c>
      <c r="M82" s="16" t="str">
        <f t="shared" si="50"/>
        <v>Under</v>
      </c>
      <c r="N82">
        <v>0.3</v>
      </c>
      <c r="O82">
        <v>0.3</v>
      </c>
      <c r="P82" s="16">
        <f t="shared" si="51"/>
        <v>2</v>
      </c>
      <c r="Q82" s="16">
        <f t="shared" si="52"/>
        <v>4</v>
      </c>
      <c r="R82" s="16">
        <f t="shared" si="53"/>
        <v>1</v>
      </c>
      <c r="S82" s="16">
        <f t="shared" si="54"/>
        <v>1</v>
      </c>
      <c r="T82" s="16">
        <f t="shared" si="55"/>
        <v>8</v>
      </c>
      <c r="U82" s="16"/>
      <c r="V82" s="17">
        <v>0.90549058957657247</v>
      </c>
      <c r="W82" s="17">
        <v>1</v>
      </c>
      <c r="X82" s="17">
        <v>0.73230021094187603</v>
      </c>
      <c r="Y82" s="17">
        <v>0.5</v>
      </c>
      <c r="Z82" s="17">
        <v>-330</v>
      </c>
      <c r="AA82" s="17">
        <v>160</v>
      </c>
      <c r="AB82" s="17">
        <v>0.2</v>
      </c>
      <c r="AC82" s="18">
        <f t="shared" si="56"/>
        <v>0.5</v>
      </c>
      <c r="AD82" s="18">
        <f t="shared" si="91"/>
        <v>0.5</v>
      </c>
      <c r="AE82" s="18" t="str">
        <f t="shared" si="57"/>
        <v>Over</v>
      </c>
      <c r="AF82" s="17">
        <v>0.8</v>
      </c>
      <c r="AG82" s="17">
        <v>0.6</v>
      </c>
      <c r="AH82" s="18">
        <f t="shared" si="58"/>
        <v>3</v>
      </c>
      <c r="AI82" s="18">
        <f t="shared" si="59"/>
        <v>3</v>
      </c>
      <c r="AJ82" s="18">
        <f t="shared" si="60"/>
        <v>1</v>
      </c>
      <c r="AK82" s="18">
        <f t="shared" si="61"/>
        <v>1</v>
      </c>
      <c r="AL82" s="18">
        <f t="shared" si="62"/>
        <v>8</v>
      </c>
      <c r="AM82" s="16"/>
      <c r="AN82">
        <v>5.8544886327453152E-2</v>
      </c>
      <c r="AO82">
        <v>0.15658067658104899</v>
      </c>
      <c r="AP82">
        <v>0</v>
      </c>
      <c r="AQ82" t="s">
        <v>187</v>
      </c>
      <c r="AR82">
        <v>0.5</v>
      </c>
      <c r="AS82">
        <v>310</v>
      </c>
      <c r="AT82" t="s">
        <v>187</v>
      </c>
      <c r="AU82" s="16">
        <f t="shared" si="63"/>
        <v>0.5</v>
      </c>
      <c r="AV82" s="16">
        <f t="shared" si="92"/>
        <v>-0.5</v>
      </c>
      <c r="AW82" s="16" t="str">
        <f t="shared" si="64"/>
        <v>Under</v>
      </c>
      <c r="AX82">
        <v>0.2</v>
      </c>
      <c r="AY82">
        <v>0.2</v>
      </c>
      <c r="AZ82" s="16">
        <f t="shared" si="65"/>
        <v>3</v>
      </c>
      <c r="BA82" s="16">
        <f t="shared" si="66"/>
        <v>1</v>
      </c>
      <c r="BB82" s="16">
        <f t="shared" si="67"/>
        <v>0</v>
      </c>
      <c r="BC82" s="16">
        <f t="shared" si="68"/>
        <v>0</v>
      </c>
      <c r="BD82" s="16">
        <f t="shared" si="69"/>
        <v>4</v>
      </c>
      <c r="BE82" s="16"/>
      <c r="BF82">
        <v>0.36305556546197909</v>
      </c>
      <c r="BG82">
        <v>0.65933044017358899</v>
      </c>
      <c r="BH82">
        <v>0.09</v>
      </c>
      <c r="BI82" t="s">
        <v>187</v>
      </c>
      <c r="BJ82">
        <v>0.5</v>
      </c>
      <c r="BK82">
        <v>100</v>
      </c>
      <c r="BL82" t="s">
        <v>187</v>
      </c>
      <c r="BM82" s="16">
        <f t="shared" si="70"/>
        <v>0.5</v>
      </c>
      <c r="BN82" s="16">
        <f t="shared" si="93"/>
        <v>-0.41000000000000003</v>
      </c>
      <c r="BO82" s="16" t="str">
        <f t="shared" si="71"/>
        <v>Under</v>
      </c>
      <c r="BP82">
        <v>0.6</v>
      </c>
      <c r="BQ82">
        <v>0.3</v>
      </c>
      <c r="BR82" s="16">
        <f t="shared" si="72"/>
        <v>2</v>
      </c>
      <c r="BS82" s="16">
        <f t="shared" si="73"/>
        <v>1</v>
      </c>
      <c r="BT82" s="16">
        <f t="shared" si="74"/>
        <v>0</v>
      </c>
      <c r="BU82" s="16">
        <f t="shared" si="75"/>
        <v>1</v>
      </c>
      <c r="BV82" s="16">
        <f t="shared" si="76"/>
        <v>4</v>
      </c>
      <c r="BW82" s="16"/>
      <c r="BX82">
        <v>0.1723641620988581</v>
      </c>
      <c r="BY82">
        <v>0.78620843561704901</v>
      </c>
      <c r="BZ82">
        <v>0.01</v>
      </c>
      <c r="CA82" t="s">
        <v>187</v>
      </c>
      <c r="CB82">
        <v>0.5</v>
      </c>
      <c r="CC82">
        <v>430</v>
      </c>
      <c r="CD82" t="s">
        <v>187</v>
      </c>
      <c r="CE82" s="16">
        <f t="shared" si="77"/>
        <v>0.5</v>
      </c>
      <c r="CF82" s="16">
        <f t="shared" si="94"/>
        <v>-0.49</v>
      </c>
      <c r="CG82" s="16" t="str">
        <f t="shared" si="78"/>
        <v>Under</v>
      </c>
      <c r="CH82">
        <v>0.1</v>
      </c>
      <c r="CI82">
        <v>0.1</v>
      </c>
      <c r="CJ82" s="16">
        <f t="shared" si="96"/>
        <v>2</v>
      </c>
      <c r="CK82" s="16">
        <f t="shared" si="79"/>
        <v>1</v>
      </c>
      <c r="CL82" s="16">
        <f t="shared" si="80"/>
        <v>1</v>
      </c>
      <c r="CM82" s="16">
        <f t="shared" si="81"/>
        <v>1</v>
      </c>
      <c r="CN82" s="16">
        <f t="shared" si="82"/>
        <v>5</v>
      </c>
      <c r="CO82" s="16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187</v>
      </c>
      <c r="CU82">
        <v>1.5</v>
      </c>
      <c r="CV82">
        <v>1.5</v>
      </c>
      <c r="CW82" s="16">
        <f t="shared" si="83"/>
        <v>1.5</v>
      </c>
      <c r="CX82" s="16">
        <f t="shared" si="95"/>
        <v>-0.49263497366994002</v>
      </c>
      <c r="CY82" s="16" t="str">
        <f t="shared" si="84"/>
        <v>Under</v>
      </c>
      <c r="CZ82">
        <v>1.6</v>
      </c>
      <c r="DA82">
        <v>0.3</v>
      </c>
      <c r="DB82" s="16">
        <f t="shared" si="85"/>
        <v>3</v>
      </c>
      <c r="DC82" s="16">
        <f t="shared" si="86"/>
        <v>1</v>
      </c>
      <c r="DD82" s="16">
        <f t="shared" si="87"/>
        <v>0</v>
      </c>
      <c r="DE82" s="16">
        <f t="shared" si="88"/>
        <v>1</v>
      </c>
      <c r="DF82" s="16">
        <f t="shared" si="89"/>
        <v>5</v>
      </c>
      <c r="DG82" s="16"/>
    </row>
    <row r="83" spans="1:111" x14ac:dyDescent="0.3">
      <c r="A83" t="s">
        <v>274</v>
      </c>
      <c r="B83" t="s">
        <v>50</v>
      </c>
      <c r="C83" t="s">
        <v>268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187</v>
      </c>
      <c r="I83">
        <v>0.5</v>
      </c>
      <c r="J83">
        <v>0.5</v>
      </c>
      <c r="K83" s="16">
        <f t="shared" si="49"/>
        <v>0.5</v>
      </c>
      <c r="L83" s="16">
        <f t="shared" si="90"/>
        <v>-0.3</v>
      </c>
      <c r="M83" s="16" t="str">
        <f t="shared" si="50"/>
        <v>Under</v>
      </c>
      <c r="N83">
        <v>0.2</v>
      </c>
      <c r="O83">
        <v>0.3</v>
      </c>
      <c r="P83" s="16">
        <f t="shared" si="51"/>
        <v>3</v>
      </c>
      <c r="Q83" s="16">
        <f t="shared" si="52"/>
        <v>4</v>
      </c>
      <c r="R83" s="16">
        <f t="shared" si="53"/>
        <v>1</v>
      </c>
      <c r="S83" s="16">
        <f t="shared" si="54"/>
        <v>1</v>
      </c>
      <c r="T83" s="16">
        <f t="shared" si="55"/>
        <v>9</v>
      </c>
      <c r="U83" s="16"/>
      <c r="V83" s="17">
        <v>0.97038996844070158</v>
      </c>
      <c r="W83" s="17">
        <v>1</v>
      </c>
      <c r="X83" s="17">
        <v>0.90499856764860298</v>
      </c>
      <c r="Y83" s="17">
        <v>0.5</v>
      </c>
      <c r="Z83" s="17">
        <v>-260</v>
      </c>
      <c r="AA83" s="17">
        <v>210</v>
      </c>
      <c r="AB83" s="17">
        <v>0.4</v>
      </c>
      <c r="AC83" s="18">
        <f t="shared" si="56"/>
        <v>0.5</v>
      </c>
      <c r="AD83" s="18">
        <f t="shared" si="91"/>
        <v>0.5</v>
      </c>
      <c r="AE83" s="18" t="str">
        <f t="shared" si="57"/>
        <v>Over</v>
      </c>
      <c r="AF83" s="17">
        <v>0.9</v>
      </c>
      <c r="AG83" s="17">
        <v>0.6</v>
      </c>
      <c r="AH83" s="18">
        <f t="shared" si="58"/>
        <v>3</v>
      </c>
      <c r="AI83" s="18">
        <f t="shared" si="59"/>
        <v>3</v>
      </c>
      <c r="AJ83" s="18">
        <f t="shared" si="60"/>
        <v>1</v>
      </c>
      <c r="AK83" s="18">
        <f t="shared" si="61"/>
        <v>1</v>
      </c>
      <c r="AL83" s="18">
        <f t="shared" si="62"/>
        <v>8</v>
      </c>
      <c r="AM83" s="16"/>
      <c r="AN83">
        <v>1.2864209677977049E-2</v>
      </c>
      <c r="AO83">
        <v>2.9878427988234701E-2</v>
      </c>
      <c r="AP83">
        <v>-5.6816936960950801E-5</v>
      </c>
      <c r="AQ83" t="s">
        <v>187</v>
      </c>
      <c r="AR83">
        <v>0.5</v>
      </c>
      <c r="AS83">
        <v>420</v>
      </c>
      <c r="AT83" t="s">
        <v>187</v>
      </c>
      <c r="AU83" s="16">
        <f t="shared" si="63"/>
        <v>0.5</v>
      </c>
      <c r="AV83" s="16">
        <f t="shared" si="92"/>
        <v>-0.50005681693696091</v>
      </c>
      <c r="AW83" s="16" t="str">
        <f t="shared" si="64"/>
        <v>Under</v>
      </c>
      <c r="AX83">
        <v>0</v>
      </c>
      <c r="AY83">
        <v>0.1</v>
      </c>
      <c r="AZ83" s="16">
        <f t="shared" si="65"/>
        <v>3</v>
      </c>
      <c r="BA83" s="16">
        <f t="shared" si="66"/>
        <v>1</v>
      </c>
      <c r="BB83" s="16">
        <f t="shared" si="67"/>
        <v>0</v>
      </c>
      <c r="BC83" s="16">
        <f t="shared" si="68"/>
        <v>0</v>
      </c>
      <c r="BD83" s="16">
        <f t="shared" si="69"/>
        <v>4</v>
      </c>
      <c r="BE83" s="16"/>
      <c r="BF83">
        <v>0.34405718980064443</v>
      </c>
      <c r="BG83">
        <v>0.65933044017358899</v>
      </c>
      <c r="BH83">
        <v>0.21222507732468099</v>
      </c>
      <c r="BI83" t="s">
        <v>187</v>
      </c>
      <c r="BJ83">
        <v>0.5</v>
      </c>
      <c r="BK83">
        <v>115</v>
      </c>
      <c r="BL83" t="s">
        <v>187</v>
      </c>
      <c r="BM83" s="16">
        <f t="shared" si="70"/>
        <v>0.5</v>
      </c>
      <c r="BN83" s="16">
        <f t="shared" si="93"/>
        <v>-0.5</v>
      </c>
      <c r="BO83" s="16" t="str">
        <f t="shared" si="71"/>
        <v>Under</v>
      </c>
      <c r="BP83">
        <v>0</v>
      </c>
      <c r="BQ83">
        <v>0.1</v>
      </c>
      <c r="BR83" s="16">
        <f t="shared" si="72"/>
        <v>2</v>
      </c>
      <c r="BS83" s="16">
        <f t="shared" si="73"/>
        <v>1</v>
      </c>
      <c r="BT83" s="16">
        <f t="shared" si="74"/>
        <v>1</v>
      </c>
      <c r="BU83" s="16">
        <f t="shared" si="75"/>
        <v>1</v>
      </c>
      <c r="BV83" s="16">
        <f t="shared" si="76"/>
        <v>5</v>
      </c>
      <c r="BW83" s="16"/>
      <c r="BX83">
        <v>0.17184888260141509</v>
      </c>
      <c r="BY83">
        <v>0.76762084796111196</v>
      </c>
      <c r="BZ83">
        <v>0.03</v>
      </c>
      <c r="CA83" t="s">
        <v>187</v>
      </c>
      <c r="CB83">
        <v>0.5</v>
      </c>
      <c r="CC83">
        <v>850</v>
      </c>
      <c r="CD83" t="s">
        <v>187</v>
      </c>
      <c r="CE83" s="16">
        <f t="shared" si="77"/>
        <v>0.5</v>
      </c>
      <c r="CF83" s="16">
        <f t="shared" si="94"/>
        <v>-0.5</v>
      </c>
      <c r="CG83" s="16" t="str">
        <f t="shared" si="78"/>
        <v>Under</v>
      </c>
      <c r="CH83">
        <v>0</v>
      </c>
      <c r="CI83">
        <v>0</v>
      </c>
      <c r="CJ83" s="16">
        <f t="shared" si="96"/>
        <v>2</v>
      </c>
      <c r="CK83" s="16">
        <f t="shared" si="79"/>
        <v>1</v>
      </c>
      <c r="CL83" s="16">
        <f t="shared" si="80"/>
        <v>1</v>
      </c>
      <c r="CM83" s="16">
        <f t="shared" si="81"/>
        <v>1</v>
      </c>
      <c r="CN83" s="16">
        <f t="shared" si="82"/>
        <v>5</v>
      </c>
      <c r="CO83" s="16"/>
      <c r="CP83">
        <v>1.144650011601118</v>
      </c>
      <c r="CQ83">
        <v>1.31954550482439</v>
      </c>
      <c r="CR83">
        <v>1</v>
      </c>
      <c r="CS83">
        <v>1.5</v>
      </c>
      <c r="CT83" t="s">
        <v>187</v>
      </c>
      <c r="CU83">
        <v>1.5</v>
      </c>
      <c r="CV83">
        <v>1.5</v>
      </c>
      <c r="CW83" s="16">
        <f t="shared" si="83"/>
        <v>1.5</v>
      </c>
      <c r="CX83" s="16">
        <f t="shared" si="95"/>
        <v>-0.5</v>
      </c>
      <c r="CY83" s="16" t="str">
        <f t="shared" si="84"/>
        <v>Under</v>
      </c>
      <c r="CZ83">
        <v>1.2</v>
      </c>
      <c r="DA83">
        <v>0.4</v>
      </c>
      <c r="DB83" s="16">
        <f t="shared" si="85"/>
        <v>3</v>
      </c>
      <c r="DC83" s="16">
        <f t="shared" si="86"/>
        <v>1</v>
      </c>
      <c r="DD83" s="16">
        <f t="shared" si="87"/>
        <v>1</v>
      </c>
      <c r="DE83" s="16">
        <f t="shared" si="88"/>
        <v>1</v>
      </c>
      <c r="DF83" s="16">
        <f t="shared" si="89"/>
        <v>6</v>
      </c>
      <c r="DG83" s="16"/>
    </row>
    <row r="84" spans="1:111" x14ac:dyDescent="0.3">
      <c r="A84" t="s">
        <v>275</v>
      </c>
      <c r="B84" t="s">
        <v>50</v>
      </c>
      <c r="C84" t="s">
        <v>268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187</v>
      </c>
      <c r="I84">
        <v>0.5</v>
      </c>
      <c r="J84">
        <v>0.5</v>
      </c>
      <c r="K84" s="16">
        <f t="shared" si="49"/>
        <v>0.5</v>
      </c>
      <c r="L84" s="16">
        <f t="shared" si="90"/>
        <v>0.149630592248441</v>
      </c>
      <c r="M84" s="16" t="str">
        <f t="shared" si="50"/>
        <v>Over</v>
      </c>
      <c r="N84">
        <v>0.6</v>
      </c>
      <c r="O84">
        <v>0.4</v>
      </c>
      <c r="P84" s="16">
        <f t="shared" si="51"/>
        <v>1</v>
      </c>
      <c r="Q84" s="16">
        <f t="shared" si="52"/>
        <v>2</v>
      </c>
      <c r="R84" s="16">
        <f t="shared" si="53"/>
        <v>1</v>
      </c>
      <c r="S84" s="16">
        <f t="shared" si="54"/>
        <v>0</v>
      </c>
      <c r="T84" s="16">
        <f t="shared" si="55"/>
        <v>4</v>
      </c>
      <c r="U84" s="16"/>
      <c r="V84" s="17">
        <v>0.99772905992147587</v>
      </c>
      <c r="W84" s="17">
        <v>1.0054695285752799</v>
      </c>
      <c r="X84" s="17">
        <v>0.97424892392074303</v>
      </c>
      <c r="Y84" s="17">
        <v>0.5</v>
      </c>
      <c r="Z84" s="17">
        <v>-340</v>
      </c>
      <c r="AA84" s="17">
        <v>155</v>
      </c>
      <c r="AB84" s="17">
        <v>0.2</v>
      </c>
      <c r="AC84" s="18">
        <f t="shared" si="56"/>
        <v>0.5</v>
      </c>
      <c r="AD84" s="18">
        <f t="shared" si="91"/>
        <v>0.60000000000000009</v>
      </c>
      <c r="AE84" s="18" t="str">
        <f t="shared" si="57"/>
        <v>Over</v>
      </c>
      <c r="AF84" s="17">
        <v>1.1000000000000001</v>
      </c>
      <c r="AG84" s="17">
        <v>0.8</v>
      </c>
      <c r="AH84" s="18">
        <f t="shared" si="58"/>
        <v>3</v>
      </c>
      <c r="AI84" s="18">
        <f t="shared" si="59"/>
        <v>4</v>
      </c>
      <c r="AJ84" s="18">
        <f t="shared" si="60"/>
        <v>1</v>
      </c>
      <c r="AK84" s="18">
        <f t="shared" si="61"/>
        <v>1</v>
      </c>
      <c r="AL84" s="18">
        <f t="shared" si="62"/>
        <v>9</v>
      </c>
      <c r="AM84" s="16"/>
      <c r="AN84">
        <v>0.1146984723699426</v>
      </c>
      <c r="AO84">
        <v>0.30544533363413501</v>
      </c>
      <c r="AP84">
        <v>-1.1938631541519501E-4</v>
      </c>
      <c r="AQ84" t="s">
        <v>187</v>
      </c>
      <c r="AR84">
        <v>0.5</v>
      </c>
      <c r="AS84">
        <v>420</v>
      </c>
      <c r="AT84" t="s">
        <v>187</v>
      </c>
      <c r="AU84" s="16">
        <f t="shared" si="63"/>
        <v>0.5</v>
      </c>
      <c r="AV84" s="16">
        <f t="shared" si="92"/>
        <v>-0.50011938631541519</v>
      </c>
      <c r="AW84" s="16" t="str">
        <f t="shared" si="64"/>
        <v>Under</v>
      </c>
      <c r="AX84">
        <v>0.4</v>
      </c>
      <c r="AY84">
        <v>0.3</v>
      </c>
      <c r="AZ84" s="16">
        <f t="shared" si="65"/>
        <v>3</v>
      </c>
      <c r="BA84" s="16">
        <f t="shared" si="66"/>
        <v>1</v>
      </c>
      <c r="BB84" s="16">
        <f t="shared" si="67"/>
        <v>0</v>
      </c>
      <c r="BC84" s="16">
        <f t="shared" si="68"/>
        <v>0</v>
      </c>
      <c r="BD84" s="16">
        <f t="shared" si="69"/>
        <v>4</v>
      </c>
      <c r="BE84" s="16"/>
      <c r="BF84">
        <v>0.58466365537462983</v>
      </c>
      <c r="BG84">
        <v>0.862083873757025</v>
      </c>
      <c r="BH84">
        <v>0.33</v>
      </c>
      <c r="BI84" t="s">
        <v>187</v>
      </c>
      <c r="BJ84">
        <v>0.5</v>
      </c>
      <c r="BK84">
        <v>-110</v>
      </c>
      <c r="BL84" t="s">
        <v>187</v>
      </c>
      <c r="BM84" s="16">
        <f t="shared" si="70"/>
        <v>0.5</v>
      </c>
      <c r="BN84" s="16">
        <f t="shared" si="93"/>
        <v>0.362083873757025</v>
      </c>
      <c r="BO84" s="16" t="str">
        <f t="shared" si="71"/>
        <v>Over</v>
      </c>
      <c r="BP84">
        <v>0.6</v>
      </c>
      <c r="BQ84">
        <v>0.5</v>
      </c>
      <c r="BR84" s="16">
        <f t="shared" si="72"/>
        <v>2</v>
      </c>
      <c r="BS84" s="16">
        <f t="shared" si="73"/>
        <v>4</v>
      </c>
      <c r="BT84" s="16">
        <f t="shared" si="74"/>
        <v>1</v>
      </c>
      <c r="BU84" s="16">
        <f t="shared" si="75"/>
        <v>0</v>
      </c>
      <c r="BV84" s="16">
        <f t="shared" si="76"/>
        <v>7</v>
      </c>
      <c r="BW84" s="16"/>
      <c r="BX84">
        <v>0.14263998151887439</v>
      </c>
      <c r="BY84">
        <v>0.73864526233359395</v>
      </c>
      <c r="BZ84">
        <v>6.91273767405369E-3</v>
      </c>
      <c r="CA84" t="s">
        <v>187</v>
      </c>
      <c r="CB84">
        <v>0.5</v>
      </c>
      <c r="CC84" t="s">
        <v>187</v>
      </c>
      <c r="CD84" t="s">
        <v>187</v>
      </c>
      <c r="CE84" s="16">
        <f t="shared" si="77"/>
        <v>0.5</v>
      </c>
      <c r="CF84" s="16">
        <f t="shared" si="94"/>
        <v>-0.5</v>
      </c>
      <c r="CG84" s="16" t="str">
        <f t="shared" si="78"/>
        <v>Under</v>
      </c>
      <c r="CH84">
        <v>0</v>
      </c>
      <c r="CI84">
        <v>0</v>
      </c>
      <c r="CJ84" s="16">
        <f t="shared" si="96"/>
        <v>2</v>
      </c>
      <c r="CK84" s="16">
        <f t="shared" si="79"/>
        <v>1</v>
      </c>
      <c r="CL84" s="16">
        <f t="shared" si="80"/>
        <v>1</v>
      </c>
      <c r="CM84" s="16">
        <f t="shared" si="81"/>
        <v>1</v>
      </c>
      <c r="CN84" s="16">
        <f t="shared" si="82"/>
        <v>5</v>
      </c>
      <c r="CO84" s="16"/>
      <c r="CP84" s="17">
        <v>2.6975056454442852</v>
      </c>
      <c r="CQ84" s="17">
        <v>2.9938471</v>
      </c>
      <c r="CR84" s="17">
        <v>2.22181409676499</v>
      </c>
      <c r="CS84" s="17">
        <v>1.5</v>
      </c>
      <c r="CT84" s="17" t="s">
        <v>187</v>
      </c>
      <c r="CU84" s="17">
        <v>1.5</v>
      </c>
      <c r="CV84" s="17">
        <v>1.5</v>
      </c>
      <c r="CW84" s="18">
        <f t="shared" si="83"/>
        <v>1.5</v>
      </c>
      <c r="CX84" s="16">
        <f t="shared" si="95"/>
        <v>1.4938471</v>
      </c>
      <c r="CY84" s="18" t="str">
        <f t="shared" si="84"/>
        <v>Over</v>
      </c>
      <c r="CZ84" s="17">
        <v>2.6</v>
      </c>
      <c r="DA84" s="17">
        <v>0.6</v>
      </c>
      <c r="DB84" s="18">
        <f t="shared" si="85"/>
        <v>3</v>
      </c>
      <c r="DC84" s="18">
        <f t="shared" si="86"/>
        <v>3</v>
      </c>
      <c r="DD84" s="18">
        <f t="shared" si="87"/>
        <v>1</v>
      </c>
      <c r="DE84" s="18">
        <f t="shared" si="88"/>
        <v>1</v>
      </c>
      <c r="DF84" s="18">
        <f t="shared" si="89"/>
        <v>8</v>
      </c>
      <c r="DG84" s="16"/>
    </row>
    <row r="85" spans="1:111" x14ac:dyDescent="0.3">
      <c r="A85" t="s">
        <v>276</v>
      </c>
      <c r="B85" t="s">
        <v>14</v>
      </c>
      <c r="C85" t="s">
        <v>277</v>
      </c>
      <c r="D85" s="17">
        <v>0.24612533015148369</v>
      </c>
      <c r="E85" s="17">
        <v>0.41985223257308002</v>
      </c>
      <c r="F85" s="17">
        <v>1.2595876595894499E-2</v>
      </c>
      <c r="G85" s="17">
        <v>0.5</v>
      </c>
      <c r="H85" s="17" t="s">
        <v>187</v>
      </c>
      <c r="I85" s="17">
        <v>0.5</v>
      </c>
      <c r="J85" s="17">
        <v>0.5</v>
      </c>
      <c r="K85" s="18">
        <f t="shared" si="49"/>
        <v>0.5</v>
      </c>
      <c r="L85" s="16">
        <f t="shared" si="90"/>
        <v>-0.48740412340410549</v>
      </c>
      <c r="M85" s="18" t="str">
        <f t="shared" si="50"/>
        <v>Under</v>
      </c>
      <c r="N85" s="17">
        <v>0.3</v>
      </c>
      <c r="O85" s="17">
        <v>0.2</v>
      </c>
      <c r="P85" s="18">
        <f t="shared" si="51"/>
        <v>3</v>
      </c>
      <c r="Q85" s="18">
        <f t="shared" si="52"/>
        <v>4</v>
      </c>
      <c r="R85" s="18">
        <f t="shared" si="53"/>
        <v>1</v>
      </c>
      <c r="S85" s="18">
        <f t="shared" si="54"/>
        <v>1</v>
      </c>
      <c r="T85" s="18">
        <f t="shared" si="55"/>
        <v>9</v>
      </c>
      <c r="U85" s="16"/>
      <c r="V85" s="17">
        <v>0.85315680191842636</v>
      </c>
      <c r="W85" s="17">
        <v>1</v>
      </c>
      <c r="X85" s="17">
        <v>0.62113459449566499</v>
      </c>
      <c r="Y85" s="17">
        <v>0.5</v>
      </c>
      <c r="Z85" s="17">
        <v>-240</v>
      </c>
      <c r="AA85" s="17">
        <v>220</v>
      </c>
      <c r="AB85" s="17">
        <v>0.1</v>
      </c>
      <c r="AC85" s="18">
        <f t="shared" si="56"/>
        <v>0.5</v>
      </c>
      <c r="AD85" s="18">
        <f t="shared" si="91"/>
        <v>0.5</v>
      </c>
      <c r="AE85" s="18" t="str">
        <f t="shared" si="57"/>
        <v>Over</v>
      </c>
      <c r="AF85" s="17">
        <v>0.7</v>
      </c>
      <c r="AG85" s="17">
        <v>0.6</v>
      </c>
      <c r="AH85" s="18">
        <f t="shared" si="58"/>
        <v>3</v>
      </c>
      <c r="AI85" s="18">
        <f t="shared" si="59"/>
        <v>3</v>
      </c>
      <c r="AJ85" s="18">
        <f t="shared" si="60"/>
        <v>1</v>
      </c>
      <c r="AK85" s="18">
        <f t="shared" si="61"/>
        <v>1</v>
      </c>
      <c r="AL85" s="18">
        <f t="shared" si="62"/>
        <v>8</v>
      </c>
      <c r="AM85" s="16"/>
      <c r="AN85">
        <v>6.3685339326121485E-2</v>
      </c>
      <c r="AO85">
        <v>0.18046383923197701</v>
      </c>
      <c r="AP85">
        <v>-2.4067649552449298E-5</v>
      </c>
      <c r="AQ85" t="s">
        <v>187</v>
      </c>
      <c r="AR85">
        <v>0.5</v>
      </c>
      <c r="AS85">
        <v>560</v>
      </c>
      <c r="AT85" t="s">
        <v>187</v>
      </c>
      <c r="AU85" s="16">
        <f t="shared" si="63"/>
        <v>0.5</v>
      </c>
      <c r="AV85" s="16">
        <f t="shared" si="92"/>
        <v>-0.50002406764955243</v>
      </c>
      <c r="AW85" s="16" t="str">
        <f t="shared" si="64"/>
        <v>Under</v>
      </c>
      <c r="AX85">
        <v>0.2</v>
      </c>
      <c r="AY85">
        <v>0.2</v>
      </c>
      <c r="AZ85" s="16">
        <f t="shared" si="65"/>
        <v>3</v>
      </c>
      <c r="BA85" s="16">
        <f t="shared" si="66"/>
        <v>1</v>
      </c>
      <c r="BB85" s="16">
        <f t="shared" si="67"/>
        <v>0</v>
      </c>
      <c r="BC85" s="16">
        <f t="shared" si="68"/>
        <v>0</v>
      </c>
      <c r="BD85" s="16">
        <f t="shared" si="69"/>
        <v>4</v>
      </c>
      <c r="BE85" s="16"/>
      <c r="BF85">
        <v>0.53278493905686986</v>
      </c>
      <c r="BG85">
        <v>1.16720203431176</v>
      </c>
      <c r="BH85">
        <v>0.23552210000000001</v>
      </c>
      <c r="BI85" t="s">
        <v>187</v>
      </c>
      <c r="BJ85">
        <v>0.5</v>
      </c>
      <c r="BK85">
        <v>195</v>
      </c>
      <c r="BL85" t="s">
        <v>187</v>
      </c>
      <c r="BM85" s="16">
        <f t="shared" si="70"/>
        <v>0.5</v>
      </c>
      <c r="BN85" s="16">
        <f t="shared" si="93"/>
        <v>0.66720203431175995</v>
      </c>
      <c r="BO85" s="16" t="str">
        <f t="shared" si="71"/>
        <v>Over</v>
      </c>
      <c r="BP85">
        <v>0.7</v>
      </c>
      <c r="BQ85">
        <v>0.5</v>
      </c>
      <c r="BR85" s="16">
        <f t="shared" si="72"/>
        <v>2</v>
      </c>
      <c r="BS85" s="16">
        <f t="shared" si="73"/>
        <v>5</v>
      </c>
      <c r="BT85" s="16">
        <f t="shared" si="74"/>
        <v>1</v>
      </c>
      <c r="BU85" s="16">
        <f t="shared" si="75"/>
        <v>0</v>
      </c>
      <c r="BV85" s="16">
        <f t="shared" si="76"/>
        <v>8</v>
      </c>
      <c r="BW85" s="16"/>
      <c r="BX85">
        <v>0.1439925108447267</v>
      </c>
      <c r="BY85">
        <v>0.78252032520325199</v>
      </c>
      <c r="BZ85">
        <v>-3.0520525E-2</v>
      </c>
      <c r="CA85" t="s">
        <v>187</v>
      </c>
      <c r="CB85">
        <v>0.5</v>
      </c>
      <c r="CC85" t="s">
        <v>187</v>
      </c>
      <c r="CD85" t="s">
        <v>187</v>
      </c>
      <c r="CE85" s="16">
        <f t="shared" si="77"/>
        <v>0.5</v>
      </c>
      <c r="CF85" s="16">
        <f t="shared" si="94"/>
        <v>-0.53052052500000002</v>
      </c>
      <c r="CG85" s="16" t="str">
        <f t="shared" si="78"/>
        <v>Under</v>
      </c>
      <c r="CH85">
        <v>0</v>
      </c>
      <c r="CI85">
        <v>0</v>
      </c>
      <c r="CJ85" s="16">
        <f t="shared" si="96"/>
        <v>2</v>
      </c>
      <c r="CK85" s="16">
        <f t="shared" si="79"/>
        <v>1</v>
      </c>
      <c r="CL85" s="16">
        <f t="shared" si="80"/>
        <v>1</v>
      </c>
      <c r="CM85" s="16">
        <f t="shared" si="81"/>
        <v>1</v>
      </c>
      <c r="CN85" s="16">
        <f t="shared" si="82"/>
        <v>5</v>
      </c>
      <c r="CO85" s="16"/>
      <c r="CP85">
        <v>1.223393164001225</v>
      </c>
      <c r="CQ85">
        <v>1.8104</v>
      </c>
      <c r="CR85">
        <v>0.99994590000000005</v>
      </c>
      <c r="CS85">
        <v>1.5</v>
      </c>
      <c r="CT85" t="s">
        <v>187</v>
      </c>
      <c r="CU85">
        <v>1.5</v>
      </c>
      <c r="CV85">
        <v>1.5</v>
      </c>
      <c r="CW85" s="16">
        <f t="shared" si="83"/>
        <v>1.5</v>
      </c>
      <c r="CX85" s="16">
        <f t="shared" si="95"/>
        <v>-0.50005409999999995</v>
      </c>
      <c r="CY85" s="16" t="str">
        <f t="shared" si="84"/>
        <v>Under</v>
      </c>
      <c r="CZ85">
        <v>1.4</v>
      </c>
      <c r="DA85">
        <v>0.3</v>
      </c>
      <c r="DB85" s="16">
        <f t="shared" si="85"/>
        <v>2</v>
      </c>
      <c r="DC85" s="16">
        <f t="shared" si="86"/>
        <v>1</v>
      </c>
      <c r="DD85" s="16">
        <f t="shared" si="87"/>
        <v>1</v>
      </c>
      <c r="DE85" s="16">
        <f t="shared" si="88"/>
        <v>1</v>
      </c>
      <c r="DF85" s="16">
        <f t="shared" si="89"/>
        <v>5</v>
      </c>
      <c r="DG85" s="16"/>
    </row>
    <row r="86" spans="1:111" x14ac:dyDescent="0.3">
      <c r="A86" t="s">
        <v>278</v>
      </c>
      <c r="B86" t="s">
        <v>14</v>
      </c>
      <c r="C86" t="s">
        <v>277</v>
      </c>
      <c r="D86" s="17">
        <v>0.28583483570917978</v>
      </c>
      <c r="E86" s="17">
        <v>0.443520782396088</v>
      </c>
      <c r="F86" s="17">
        <v>0.15338958999999999</v>
      </c>
      <c r="G86" s="17">
        <v>0.5</v>
      </c>
      <c r="H86" s="17" t="s">
        <v>187</v>
      </c>
      <c r="I86" s="17">
        <v>0.5</v>
      </c>
      <c r="J86" s="17">
        <v>0.5</v>
      </c>
      <c r="K86" s="18">
        <f t="shared" si="49"/>
        <v>0.5</v>
      </c>
      <c r="L86" s="16">
        <f t="shared" si="90"/>
        <v>-0.34661041000000004</v>
      </c>
      <c r="M86" s="18" t="str">
        <f t="shared" si="50"/>
        <v>Under</v>
      </c>
      <c r="N86" s="17">
        <v>0.2</v>
      </c>
      <c r="O86" s="17">
        <v>0.2</v>
      </c>
      <c r="P86" s="18">
        <f t="shared" si="51"/>
        <v>3</v>
      </c>
      <c r="Q86" s="18">
        <f t="shared" si="52"/>
        <v>4</v>
      </c>
      <c r="R86" s="18">
        <f t="shared" si="53"/>
        <v>1</v>
      </c>
      <c r="S86" s="18">
        <f t="shared" si="54"/>
        <v>1</v>
      </c>
      <c r="T86" s="18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187</v>
      </c>
      <c r="AA86" t="s">
        <v>187</v>
      </c>
      <c r="AB86">
        <v>0.1</v>
      </c>
      <c r="AC86" s="16">
        <f t="shared" si="56"/>
        <v>0.5</v>
      </c>
      <c r="AD86" s="18">
        <f t="shared" si="91"/>
        <v>0.5</v>
      </c>
      <c r="AE86" s="16" t="str">
        <f t="shared" si="57"/>
        <v>Over</v>
      </c>
      <c r="AF86">
        <v>0.4</v>
      </c>
      <c r="AG86">
        <v>0.3</v>
      </c>
      <c r="AH86" s="16">
        <f t="shared" si="58"/>
        <v>2</v>
      </c>
      <c r="AI86" s="16">
        <f t="shared" si="59"/>
        <v>3</v>
      </c>
      <c r="AJ86" s="16">
        <f t="shared" si="60"/>
        <v>0</v>
      </c>
      <c r="AK86" s="16">
        <f t="shared" si="61"/>
        <v>0</v>
      </c>
      <c r="AL86" s="16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187</v>
      </c>
      <c r="AR86">
        <v>0.5</v>
      </c>
      <c r="AS86" t="s">
        <v>187</v>
      </c>
      <c r="AT86" t="s">
        <v>187</v>
      </c>
      <c r="AU86" s="16">
        <f t="shared" si="63"/>
        <v>0.5</v>
      </c>
      <c r="AV86" s="16">
        <f t="shared" si="92"/>
        <v>-0.50236761982012013</v>
      </c>
      <c r="AW86" s="16" t="str">
        <f t="shared" si="64"/>
        <v>Under</v>
      </c>
      <c r="AX86">
        <v>0</v>
      </c>
      <c r="AY86">
        <v>0</v>
      </c>
      <c r="AZ86" s="16">
        <f t="shared" si="65"/>
        <v>3</v>
      </c>
      <c r="BA86" s="16">
        <f t="shared" si="66"/>
        <v>1</v>
      </c>
      <c r="BB86" s="16">
        <f t="shared" si="67"/>
        <v>0</v>
      </c>
      <c r="BC86" s="16">
        <f t="shared" si="68"/>
        <v>0</v>
      </c>
      <c r="BD86" s="16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187</v>
      </c>
      <c r="BJ86">
        <v>0.5</v>
      </c>
      <c r="BK86" t="s">
        <v>187</v>
      </c>
      <c r="BL86" t="s">
        <v>187</v>
      </c>
      <c r="BM86" s="16">
        <f t="shared" si="70"/>
        <v>0.5</v>
      </c>
      <c r="BN86" s="16">
        <f t="shared" si="93"/>
        <v>-0.50162359599999995</v>
      </c>
      <c r="BO86" s="16" t="str">
        <f t="shared" si="71"/>
        <v>Under</v>
      </c>
      <c r="BP86">
        <v>0.1</v>
      </c>
      <c r="BQ86">
        <v>0.1</v>
      </c>
      <c r="BR86" s="16">
        <f t="shared" si="72"/>
        <v>2</v>
      </c>
      <c r="BS86" s="16">
        <f t="shared" si="73"/>
        <v>1</v>
      </c>
      <c r="BT86" s="16">
        <f t="shared" si="74"/>
        <v>1</v>
      </c>
      <c r="BU86" s="16">
        <f t="shared" si="75"/>
        <v>1</v>
      </c>
      <c r="BV86" s="16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187</v>
      </c>
      <c r="CB86">
        <v>0.5</v>
      </c>
      <c r="CC86" t="s">
        <v>187</v>
      </c>
      <c r="CD86" t="s">
        <v>187</v>
      </c>
      <c r="CE86" s="16">
        <f t="shared" si="77"/>
        <v>0.5</v>
      </c>
      <c r="CF86" s="16">
        <f t="shared" si="94"/>
        <v>-0.47977825783845107</v>
      </c>
      <c r="CG86" s="16" t="str">
        <f t="shared" si="78"/>
        <v>Under</v>
      </c>
      <c r="CH86">
        <v>0.1</v>
      </c>
      <c r="CI86">
        <v>0.1</v>
      </c>
      <c r="CJ86" s="16">
        <f t="shared" si="96"/>
        <v>2</v>
      </c>
      <c r="CK86" s="16">
        <f t="shared" si="79"/>
        <v>1</v>
      </c>
      <c r="CL86" s="16">
        <f t="shared" si="80"/>
        <v>1</v>
      </c>
      <c r="CM86" s="16">
        <f t="shared" si="81"/>
        <v>1</v>
      </c>
      <c r="CN86" s="16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187</v>
      </c>
      <c r="CU86">
        <v>0.5</v>
      </c>
      <c r="CV86">
        <v>1.5</v>
      </c>
      <c r="CW86" s="16">
        <f t="shared" si="83"/>
        <v>0.5</v>
      </c>
      <c r="CX86" s="16">
        <f t="shared" si="95"/>
        <v>0.7</v>
      </c>
      <c r="CY86" s="16" t="str">
        <f t="shared" si="84"/>
        <v>Over</v>
      </c>
      <c r="CZ86">
        <v>0.6</v>
      </c>
      <c r="DA86">
        <v>0.3</v>
      </c>
      <c r="DB86" s="16">
        <f t="shared" si="85"/>
        <v>2</v>
      </c>
      <c r="DC86" s="16">
        <f t="shared" si="86"/>
        <v>2</v>
      </c>
      <c r="DD86" s="16">
        <f t="shared" si="87"/>
        <v>1</v>
      </c>
      <c r="DE86" s="16">
        <f t="shared" si="88"/>
        <v>0</v>
      </c>
      <c r="DF86" s="16">
        <f t="shared" si="89"/>
        <v>5</v>
      </c>
    </row>
    <row r="87" spans="1:111" x14ac:dyDescent="0.3">
      <c r="A87" t="s">
        <v>279</v>
      </c>
      <c r="B87" t="s">
        <v>14</v>
      </c>
      <c r="C87" t="s">
        <v>277</v>
      </c>
      <c r="D87" s="17">
        <v>0.27815631051643308</v>
      </c>
      <c r="E87" s="17">
        <v>0.443520782396088</v>
      </c>
      <c r="F87" s="17">
        <v>0.18</v>
      </c>
      <c r="G87" s="17">
        <v>0.5</v>
      </c>
      <c r="H87" s="17" t="s">
        <v>187</v>
      </c>
      <c r="I87" s="17">
        <v>0.5</v>
      </c>
      <c r="J87" s="17">
        <v>0.5</v>
      </c>
      <c r="K87" s="18">
        <f t="shared" si="49"/>
        <v>0.5</v>
      </c>
      <c r="L87" s="16">
        <f t="shared" si="90"/>
        <v>-0.32</v>
      </c>
      <c r="M87" s="18" t="str">
        <f t="shared" si="50"/>
        <v>Under</v>
      </c>
      <c r="N87" s="17">
        <v>0.4</v>
      </c>
      <c r="O87" s="17">
        <v>0.4</v>
      </c>
      <c r="P87" s="18">
        <f t="shared" si="51"/>
        <v>3</v>
      </c>
      <c r="Q87" s="18">
        <f t="shared" si="52"/>
        <v>4</v>
      </c>
      <c r="R87" s="18">
        <f t="shared" si="53"/>
        <v>1</v>
      </c>
      <c r="S87" s="18">
        <f t="shared" si="54"/>
        <v>1</v>
      </c>
      <c r="T87" s="18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6">
        <f t="shared" si="56"/>
        <v>0.5</v>
      </c>
      <c r="AD87" s="18">
        <f t="shared" si="91"/>
        <v>0.5</v>
      </c>
      <c r="AE87" s="16" t="str">
        <f t="shared" si="57"/>
        <v>Over</v>
      </c>
      <c r="AF87">
        <v>0.6</v>
      </c>
      <c r="AG87">
        <v>0.5</v>
      </c>
      <c r="AH87" s="16">
        <f t="shared" si="58"/>
        <v>2</v>
      </c>
      <c r="AI87" s="16">
        <f t="shared" si="59"/>
        <v>3</v>
      </c>
      <c r="AJ87" s="16">
        <f t="shared" si="60"/>
        <v>1</v>
      </c>
      <c r="AK87" s="16">
        <f t="shared" si="61"/>
        <v>0</v>
      </c>
      <c r="AL87" s="16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187</v>
      </c>
      <c r="AR87">
        <v>0.5</v>
      </c>
      <c r="AS87">
        <v>480</v>
      </c>
      <c r="AT87" t="s">
        <v>187</v>
      </c>
      <c r="AU87" s="16">
        <f t="shared" si="63"/>
        <v>0.5</v>
      </c>
      <c r="AV87" s="16">
        <f t="shared" si="92"/>
        <v>-0.50782554439099703</v>
      </c>
      <c r="AW87" s="16" t="str">
        <f t="shared" si="64"/>
        <v>Under</v>
      </c>
      <c r="AX87">
        <v>0</v>
      </c>
      <c r="AY87">
        <v>0</v>
      </c>
      <c r="AZ87" s="16">
        <f t="shared" si="65"/>
        <v>3</v>
      </c>
      <c r="BA87" s="16">
        <f t="shared" si="66"/>
        <v>1</v>
      </c>
      <c r="BB87" s="16">
        <f t="shared" si="67"/>
        <v>0</v>
      </c>
      <c r="BC87" s="16">
        <f t="shared" si="68"/>
        <v>0</v>
      </c>
      <c r="BD87" s="16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187</v>
      </c>
      <c r="BJ87">
        <v>0.5</v>
      </c>
      <c r="BK87">
        <v>165</v>
      </c>
      <c r="BL87" t="s">
        <v>187</v>
      </c>
      <c r="BM87" s="16">
        <f t="shared" si="70"/>
        <v>0.5</v>
      </c>
      <c r="BN87" s="16">
        <f t="shared" si="93"/>
        <v>0.69321476164747997</v>
      </c>
      <c r="BO87" s="16" t="str">
        <f t="shared" si="71"/>
        <v>Over</v>
      </c>
      <c r="BP87">
        <v>0.9</v>
      </c>
      <c r="BQ87">
        <v>0.6</v>
      </c>
      <c r="BR87" s="16">
        <f t="shared" si="72"/>
        <v>1</v>
      </c>
      <c r="BS87" s="16">
        <f t="shared" si="73"/>
        <v>5</v>
      </c>
      <c r="BT87" s="16">
        <f t="shared" si="74"/>
        <v>1</v>
      </c>
      <c r="BU87" s="16">
        <f t="shared" si="75"/>
        <v>1</v>
      </c>
      <c r="BV87" s="16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187</v>
      </c>
      <c r="CB87">
        <v>0.5</v>
      </c>
      <c r="CC87" t="s">
        <v>187</v>
      </c>
      <c r="CD87" t="s">
        <v>187</v>
      </c>
      <c r="CE87" s="16">
        <f t="shared" si="77"/>
        <v>0.5</v>
      </c>
      <c r="CF87" s="16">
        <f t="shared" si="94"/>
        <v>-0.53399790499999999</v>
      </c>
      <c r="CG87" s="16" t="str">
        <f t="shared" si="78"/>
        <v>Under</v>
      </c>
      <c r="CH87">
        <v>0</v>
      </c>
      <c r="CI87">
        <v>0</v>
      </c>
      <c r="CJ87" s="16">
        <f t="shared" si="96"/>
        <v>2</v>
      </c>
      <c r="CK87" s="16">
        <f t="shared" si="79"/>
        <v>1</v>
      </c>
      <c r="CL87" s="16">
        <f t="shared" si="80"/>
        <v>1</v>
      </c>
      <c r="CM87" s="16">
        <f t="shared" si="81"/>
        <v>1</v>
      </c>
      <c r="CN87" s="16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187</v>
      </c>
      <c r="CU87">
        <v>1.5</v>
      </c>
      <c r="CV87">
        <v>1.5</v>
      </c>
      <c r="CW87" s="16">
        <f t="shared" si="83"/>
        <v>1.5</v>
      </c>
      <c r="CX87" s="16">
        <f t="shared" si="95"/>
        <v>-1.4635041769999999</v>
      </c>
      <c r="CY87" s="16" t="str">
        <f t="shared" si="84"/>
        <v>Under</v>
      </c>
      <c r="CZ87">
        <v>1.1000000000000001</v>
      </c>
      <c r="DA87">
        <v>0.4</v>
      </c>
      <c r="DB87" s="16">
        <f t="shared" si="85"/>
        <v>3</v>
      </c>
      <c r="DC87" s="16">
        <f t="shared" si="86"/>
        <v>3</v>
      </c>
      <c r="DD87" s="16">
        <f t="shared" si="87"/>
        <v>1</v>
      </c>
      <c r="DE87" s="16">
        <f t="shared" si="88"/>
        <v>1</v>
      </c>
      <c r="DF87" s="16">
        <f t="shared" si="89"/>
        <v>8</v>
      </c>
    </row>
    <row r="88" spans="1:111" x14ac:dyDescent="0.3">
      <c r="A88" t="s">
        <v>280</v>
      </c>
      <c r="B88" t="s">
        <v>14</v>
      </c>
      <c r="C88" t="s">
        <v>277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187</v>
      </c>
      <c r="I88">
        <v>0.5</v>
      </c>
      <c r="J88" t="s">
        <v>187</v>
      </c>
      <c r="K88" s="16">
        <f t="shared" si="49"/>
        <v>0.5</v>
      </c>
      <c r="L88" s="16">
        <f t="shared" si="90"/>
        <v>-0.26197077000000002</v>
      </c>
      <c r="M88" s="16" t="str">
        <f t="shared" si="50"/>
        <v>Under</v>
      </c>
      <c r="N88">
        <v>0.3</v>
      </c>
      <c r="O88">
        <v>0.3</v>
      </c>
      <c r="P88" s="16">
        <f t="shared" si="51"/>
        <v>2</v>
      </c>
      <c r="Q88" s="16">
        <f t="shared" si="52"/>
        <v>4</v>
      </c>
      <c r="R88" s="16">
        <f t="shared" si="53"/>
        <v>1</v>
      </c>
      <c r="S88" s="16">
        <f t="shared" si="54"/>
        <v>1</v>
      </c>
      <c r="T88" s="16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6">
        <f t="shared" si="56"/>
        <v>0.5</v>
      </c>
      <c r="AD88" s="18">
        <f t="shared" si="91"/>
        <v>0.50002071893871003</v>
      </c>
      <c r="AE88" s="16" t="str">
        <f t="shared" si="57"/>
        <v>Over</v>
      </c>
      <c r="AF88">
        <v>0.7</v>
      </c>
      <c r="AG88">
        <v>0.5</v>
      </c>
      <c r="AH88" s="16">
        <f t="shared" si="58"/>
        <v>3</v>
      </c>
      <c r="AI88" s="16">
        <f t="shared" si="59"/>
        <v>4</v>
      </c>
      <c r="AJ88" s="16">
        <f t="shared" si="60"/>
        <v>1</v>
      </c>
      <c r="AK88" s="16">
        <f t="shared" si="61"/>
        <v>0</v>
      </c>
      <c r="AL88" s="16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187</v>
      </c>
      <c r="AR88">
        <v>0.5</v>
      </c>
      <c r="AS88">
        <v>560</v>
      </c>
      <c r="AT88" t="s">
        <v>187</v>
      </c>
      <c r="AU88" s="16">
        <f t="shared" si="63"/>
        <v>0.5</v>
      </c>
      <c r="AV88" s="16">
        <f t="shared" si="92"/>
        <v>-0.50002406764955243</v>
      </c>
      <c r="AW88" s="16" t="str">
        <f t="shared" si="64"/>
        <v>Under</v>
      </c>
      <c r="AX88">
        <v>0.2</v>
      </c>
      <c r="AY88">
        <v>0.2</v>
      </c>
      <c r="AZ88" s="16">
        <f t="shared" si="65"/>
        <v>3</v>
      </c>
      <c r="BA88" s="16">
        <f t="shared" si="66"/>
        <v>1</v>
      </c>
      <c r="BB88" s="16">
        <f t="shared" si="67"/>
        <v>0</v>
      </c>
      <c r="BC88" s="16">
        <f t="shared" si="68"/>
        <v>0</v>
      </c>
      <c r="BD88" s="16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187</v>
      </c>
      <c r="BJ88">
        <v>0.5</v>
      </c>
      <c r="BK88">
        <v>180</v>
      </c>
      <c r="BL88" t="s">
        <v>187</v>
      </c>
      <c r="BM88" s="16">
        <f t="shared" si="70"/>
        <v>0.5</v>
      </c>
      <c r="BN88" s="16">
        <f t="shared" si="93"/>
        <v>0.362083873757025</v>
      </c>
      <c r="BO88" s="16" t="str">
        <f t="shared" si="71"/>
        <v>Over</v>
      </c>
      <c r="BP88">
        <v>0.2</v>
      </c>
      <c r="BQ88">
        <v>0.2</v>
      </c>
      <c r="BR88" s="16">
        <f t="shared" si="72"/>
        <v>1</v>
      </c>
      <c r="BS88" s="16">
        <f t="shared" si="73"/>
        <v>4</v>
      </c>
      <c r="BT88" s="16">
        <f t="shared" si="74"/>
        <v>0</v>
      </c>
      <c r="BU88" s="16">
        <f t="shared" si="75"/>
        <v>0</v>
      </c>
      <c r="BV88" s="16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187</v>
      </c>
      <c r="CB88">
        <v>0.5</v>
      </c>
      <c r="CC88" t="s">
        <v>187</v>
      </c>
      <c r="CD88" t="s">
        <v>187</v>
      </c>
      <c r="CE88" s="16">
        <f t="shared" si="77"/>
        <v>0.5</v>
      </c>
      <c r="CF88" s="16">
        <f t="shared" si="94"/>
        <v>-0.45660213999999999</v>
      </c>
      <c r="CG88" s="16" t="str">
        <f t="shared" si="78"/>
        <v>Under</v>
      </c>
      <c r="CH88">
        <v>0.1</v>
      </c>
      <c r="CI88">
        <v>0.1</v>
      </c>
      <c r="CJ88" s="16">
        <f t="shared" si="96"/>
        <v>2</v>
      </c>
      <c r="CK88" s="16">
        <f t="shared" si="79"/>
        <v>1</v>
      </c>
      <c r="CL88" s="16">
        <f t="shared" si="80"/>
        <v>1</v>
      </c>
      <c r="CM88" s="16">
        <f t="shared" si="81"/>
        <v>1</v>
      </c>
      <c r="CN88" s="16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187</v>
      </c>
      <c r="CU88">
        <v>0.5</v>
      </c>
      <c r="CV88" t="s">
        <v>187</v>
      </c>
      <c r="CW88" s="16">
        <f t="shared" si="83"/>
        <v>0.5</v>
      </c>
      <c r="CX88" s="16">
        <f t="shared" si="95"/>
        <v>1.3104</v>
      </c>
      <c r="CY88" s="16" t="str">
        <f t="shared" si="84"/>
        <v>Over</v>
      </c>
      <c r="CZ88">
        <v>1.3</v>
      </c>
      <c r="DA88">
        <v>0.5</v>
      </c>
      <c r="DB88" s="16">
        <f t="shared" si="85"/>
        <v>3</v>
      </c>
      <c r="DC88" s="16">
        <f t="shared" si="86"/>
        <v>3</v>
      </c>
      <c r="DD88" s="16">
        <f t="shared" si="87"/>
        <v>1</v>
      </c>
      <c r="DE88" s="16">
        <f t="shared" si="88"/>
        <v>0</v>
      </c>
      <c r="DF88" s="16">
        <f t="shared" si="89"/>
        <v>7</v>
      </c>
    </row>
    <row r="89" spans="1:111" x14ac:dyDescent="0.3">
      <c r="A89" t="s">
        <v>281</v>
      </c>
      <c r="B89" t="s">
        <v>14</v>
      </c>
      <c r="C89" t="s">
        <v>277</v>
      </c>
      <c r="D89" s="17">
        <v>0.1632492122874219</v>
      </c>
      <c r="E89" s="17">
        <v>0.36614173228346403</v>
      </c>
      <c r="F89" s="17">
        <v>6.1943726999999999E-3</v>
      </c>
      <c r="G89" s="17">
        <v>0.5</v>
      </c>
      <c r="H89" s="17" t="s">
        <v>187</v>
      </c>
      <c r="I89" s="17">
        <v>0.5</v>
      </c>
      <c r="J89" s="17" t="s">
        <v>187</v>
      </c>
      <c r="K89" s="18">
        <f t="shared" si="49"/>
        <v>0.5</v>
      </c>
      <c r="L89" s="16">
        <f t="shared" si="90"/>
        <v>-0.49380562729999999</v>
      </c>
      <c r="M89" s="18" t="str">
        <f t="shared" si="50"/>
        <v>Under</v>
      </c>
      <c r="N89" s="17">
        <v>0.1</v>
      </c>
      <c r="O89" s="17">
        <v>0.1</v>
      </c>
      <c r="P89" s="18">
        <f t="shared" si="51"/>
        <v>3</v>
      </c>
      <c r="Q89" s="18">
        <f t="shared" si="52"/>
        <v>4</v>
      </c>
      <c r="R89" s="18">
        <f t="shared" si="53"/>
        <v>1</v>
      </c>
      <c r="S89" s="18">
        <f t="shared" si="54"/>
        <v>1</v>
      </c>
      <c r="T89" s="18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6">
        <f t="shared" si="56"/>
        <v>0.5</v>
      </c>
      <c r="AD89" s="18">
        <f t="shared" si="91"/>
        <v>0.5</v>
      </c>
      <c r="AE89" s="16" t="str">
        <f t="shared" si="57"/>
        <v>Over</v>
      </c>
      <c r="AF89">
        <v>0.6</v>
      </c>
      <c r="AG89">
        <v>0.5</v>
      </c>
      <c r="AH89" s="16">
        <f t="shared" si="58"/>
        <v>2</v>
      </c>
      <c r="AI89" s="16">
        <f t="shared" si="59"/>
        <v>3</v>
      </c>
      <c r="AJ89" s="16">
        <f t="shared" si="60"/>
        <v>1</v>
      </c>
      <c r="AK89" s="16">
        <f t="shared" si="61"/>
        <v>0</v>
      </c>
      <c r="AL89" s="16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187</v>
      </c>
      <c r="AR89">
        <v>0.5</v>
      </c>
      <c r="AS89">
        <v>1060</v>
      </c>
      <c r="AT89" t="s">
        <v>187</v>
      </c>
      <c r="AU89" s="16">
        <f t="shared" si="63"/>
        <v>0.5</v>
      </c>
      <c r="AV89" s="16">
        <f t="shared" si="92"/>
        <v>-0.50005940494051127</v>
      </c>
      <c r="AW89" s="16" t="str">
        <f t="shared" si="64"/>
        <v>Under</v>
      </c>
      <c r="AX89">
        <v>0</v>
      </c>
      <c r="AY89">
        <v>0</v>
      </c>
      <c r="AZ89" s="16">
        <f t="shared" si="65"/>
        <v>3</v>
      </c>
      <c r="BA89" s="16">
        <f t="shared" si="66"/>
        <v>1</v>
      </c>
      <c r="BB89" s="16">
        <f t="shared" si="67"/>
        <v>0</v>
      </c>
      <c r="BC89" s="16">
        <f t="shared" si="68"/>
        <v>0</v>
      </c>
      <c r="BD89" s="16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187</v>
      </c>
      <c r="BJ89">
        <v>0.5</v>
      </c>
      <c r="BK89">
        <v>260</v>
      </c>
      <c r="BL89" t="s">
        <v>187</v>
      </c>
      <c r="BM89" s="16">
        <f t="shared" si="70"/>
        <v>0.5</v>
      </c>
      <c r="BN89" s="16">
        <f t="shared" si="93"/>
        <v>-0.50094735954000003</v>
      </c>
      <c r="BO89" s="16" t="str">
        <f t="shared" si="71"/>
        <v>Under</v>
      </c>
      <c r="BP89">
        <v>0.1</v>
      </c>
      <c r="BQ89">
        <v>0.1</v>
      </c>
      <c r="BR89" s="16">
        <f t="shared" si="72"/>
        <v>2</v>
      </c>
      <c r="BS89" s="16">
        <f t="shared" si="73"/>
        <v>1</v>
      </c>
      <c r="BT89" s="16">
        <f t="shared" si="74"/>
        <v>1</v>
      </c>
      <c r="BU89" s="16">
        <f t="shared" si="75"/>
        <v>1</v>
      </c>
      <c r="BV89" s="16">
        <f t="shared" si="76"/>
        <v>5</v>
      </c>
      <c r="BX89">
        <v>0.14880629466049269</v>
      </c>
      <c r="BY89">
        <v>0.79899581589958102</v>
      </c>
      <c r="BZ89">
        <v>0</v>
      </c>
      <c r="CA89" t="s">
        <v>187</v>
      </c>
      <c r="CB89">
        <v>0.5</v>
      </c>
      <c r="CC89">
        <v>640</v>
      </c>
      <c r="CD89" t="s">
        <v>187</v>
      </c>
      <c r="CE89" s="16">
        <f t="shared" si="77"/>
        <v>0.5</v>
      </c>
      <c r="CF89" s="16">
        <f t="shared" si="94"/>
        <v>-0.5</v>
      </c>
      <c r="CG89" s="16" t="str">
        <f t="shared" si="78"/>
        <v>Under</v>
      </c>
      <c r="CH89">
        <v>0</v>
      </c>
      <c r="CI89">
        <v>0</v>
      </c>
      <c r="CJ89" s="16">
        <f t="shared" si="96"/>
        <v>2</v>
      </c>
      <c r="CK89" s="16">
        <f t="shared" si="79"/>
        <v>1</v>
      </c>
      <c r="CL89" s="16">
        <f t="shared" si="80"/>
        <v>1</v>
      </c>
      <c r="CM89" s="16">
        <f t="shared" si="81"/>
        <v>1</v>
      </c>
      <c r="CN89" s="16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187</v>
      </c>
      <c r="CU89">
        <v>0.5</v>
      </c>
      <c r="CV89" t="s">
        <v>187</v>
      </c>
      <c r="CW89" s="16">
        <f t="shared" si="83"/>
        <v>0.5</v>
      </c>
      <c r="CX89" s="16">
        <f t="shared" si="95"/>
        <v>0.7</v>
      </c>
      <c r="CY89" s="16" t="str">
        <f t="shared" si="84"/>
        <v>Over</v>
      </c>
      <c r="CZ89">
        <v>0.9</v>
      </c>
      <c r="DA89">
        <v>0.5</v>
      </c>
      <c r="DB89" s="16">
        <f t="shared" si="85"/>
        <v>2</v>
      </c>
      <c r="DC89" s="16">
        <f t="shared" si="86"/>
        <v>2</v>
      </c>
      <c r="DD89" s="16">
        <f t="shared" si="87"/>
        <v>1</v>
      </c>
      <c r="DE89" s="16">
        <f t="shared" si="88"/>
        <v>0</v>
      </c>
      <c r="DF89" s="16">
        <f t="shared" si="89"/>
        <v>5</v>
      </c>
    </row>
    <row r="90" spans="1:111" x14ac:dyDescent="0.3">
      <c r="A90" t="s">
        <v>282</v>
      </c>
      <c r="B90" t="s">
        <v>14</v>
      </c>
      <c r="C90" t="s">
        <v>277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187</v>
      </c>
      <c r="I90">
        <v>0.5</v>
      </c>
      <c r="J90">
        <v>0.5</v>
      </c>
      <c r="K90" s="16">
        <f t="shared" si="49"/>
        <v>0.5</v>
      </c>
      <c r="L90" s="16">
        <f t="shared" si="90"/>
        <v>-0.33140278000000001</v>
      </c>
      <c r="M90" s="16" t="str">
        <f t="shared" si="50"/>
        <v>Under</v>
      </c>
      <c r="N90">
        <v>0.4</v>
      </c>
      <c r="O90">
        <v>0.4</v>
      </c>
      <c r="P90" s="16">
        <f t="shared" si="51"/>
        <v>3</v>
      </c>
      <c r="Q90" s="16">
        <f t="shared" si="52"/>
        <v>4</v>
      </c>
      <c r="R90" s="16">
        <f t="shared" si="53"/>
        <v>1</v>
      </c>
      <c r="S90" s="16">
        <f t="shared" si="54"/>
        <v>1</v>
      </c>
      <c r="T90" s="16">
        <f t="shared" si="55"/>
        <v>9</v>
      </c>
      <c r="V90" s="17">
        <v>0.92185145374136634</v>
      </c>
      <c r="W90" s="17">
        <v>1.0002760880969801</v>
      </c>
      <c r="X90" s="17">
        <v>0.78646998402310997</v>
      </c>
      <c r="Y90" s="17">
        <v>0.5</v>
      </c>
      <c r="Z90" s="17">
        <v>-200</v>
      </c>
      <c r="AA90" s="17">
        <v>270</v>
      </c>
      <c r="AB90" s="17">
        <v>0.1</v>
      </c>
      <c r="AC90" s="18">
        <f t="shared" si="56"/>
        <v>0.5</v>
      </c>
      <c r="AD90" s="18">
        <f t="shared" si="91"/>
        <v>0.5002760880969801</v>
      </c>
      <c r="AE90" s="18" t="str">
        <f t="shared" si="57"/>
        <v>Over</v>
      </c>
      <c r="AF90" s="17">
        <v>0.8</v>
      </c>
      <c r="AG90" s="17">
        <v>0.7</v>
      </c>
      <c r="AH90" s="18">
        <f t="shared" si="58"/>
        <v>3</v>
      </c>
      <c r="AI90" s="18">
        <f t="shared" si="59"/>
        <v>4</v>
      </c>
      <c r="AJ90" s="18">
        <f t="shared" si="60"/>
        <v>1</v>
      </c>
      <c r="AK90" s="18">
        <f t="shared" si="61"/>
        <v>1</v>
      </c>
      <c r="AL90" s="18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187</v>
      </c>
      <c r="AR90">
        <v>0.5</v>
      </c>
      <c r="AS90">
        <v>630</v>
      </c>
      <c r="AT90" t="s">
        <v>187</v>
      </c>
      <c r="AU90" s="16">
        <f t="shared" si="63"/>
        <v>0.5</v>
      </c>
      <c r="AV90" s="16">
        <f t="shared" si="92"/>
        <v>-0.50000003851922503</v>
      </c>
      <c r="AW90" s="16" t="str">
        <f t="shared" si="64"/>
        <v>Under</v>
      </c>
      <c r="AX90">
        <v>0.2</v>
      </c>
      <c r="AY90">
        <v>0.2</v>
      </c>
      <c r="AZ90" s="16">
        <f t="shared" si="65"/>
        <v>3</v>
      </c>
      <c r="BA90" s="16">
        <f t="shared" si="66"/>
        <v>1</v>
      </c>
      <c r="BB90" s="16">
        <f t="shared" si="67"/>
        <v>0</v>
      </c>
      <c r="BC90" s="16">
        <f t="shared" si="68"/>
        <v>0</v>
      </c>
      <c r="BD90" s="16">
        <f t="shared" si="69"/>
        <v>4</v>
      </c>
      <c r="BF90">
        <v>0.62415662032321761</v>
      </c>
      <c r="BG90">
        <v>1.35515038881781</v>
      </c>
      <c r="BH90">
        <v>0.2</v>
      </c>
      <c r="BI90" t="s">
        <v>187</v>
      </c>
      <c r="BJ90">
        <v>0.5</v>
      </c>
      <c r="BK90">
        <v>175</v>
      </c>
      <c r="BL90" t="s">
        <v>187</v>
      </c>
      <c r="BM90" s="16">
        <f t="shared" si="70"/>
        <v>0.5</v>
      </c>
      <c r="BN90" s="16">
        <f t="shared" si="93"/>
        <v>0.85515038881781003</v>
      </c>
      <c r="BO90" s="16" t="str">
        <f t="shared" si="71"/>
        <v>Over</v>
      </c>
      <c r="BP90">
        <v>0.8</v>
      </c>
      <c r="BQ90">
        <v>0.5</v>
      </c>
      <c r="BR90" s="16">
        <f t="shared" si="72"/>
        <v>2</v>
      </c>
      <c r="BS90" s="16">
        <f t="shared" si="73"/>
        <v>5</v>
      </c>
      <c r="BT90" s="16">
        <f t="shared" si="74"/>
        <v>1</v>
      </c>
      <c r="BU90" s="16">
        <f t="shared" si="75"/>
        <v>0</v>
      </c>
      <c r="BV90" s="16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187</v>
      </c>
      <c r="CB90">
        <v>0.5</v>
      </c>
      <c r="CC90" t="s">
        <v>187</v>
      </c>
      <c r="CD90" t="s">
        <v>187</v>
      </c>
      <c r="CE90" s="16">
        <f t="shared" si="77"/>
        <v>0.5</v>
      </c>
      <c r="CF90" s="16">
        <f t="shared" si="94"/>
        <v>-0.50490869492739132</v>
      </c>
      <c r="CG90" s="16" t="str">
        <f t="shared" si="78"/>
        <v>Under</v>
      </c>
      <c r="CH90">
        <v>0</v>
      </c>
      <c r="CI90">
        <v>0</v>
      </c>
      <c r="CJ90" s="16">
        <f t="shared" si="96"/>
        <v>2</v>
      </c>
      <c r="CK90" s="16">
        <f t="shared" si="79"/>
        <v>1</v>
      </c>
      <c r="CL90" s="16">
        <f t="shared" si="80"/>
        <v>1</v>
      </c>
      <c r="CM90" s="16">
        <f t="shared" si="81"/>
        <v>1</v>
      </c>
      <c r="CN90" s="16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187</v>
      </c>
      <c r="CU90">
        <v>1.5</v>
      </c>
      <c r="CV90">
        <v>1.5</v>
      </c>
      <c r="CW90" s="16">
        <f t="shared" si="83"/>
        <v>1.5</v>
      </c>
      <c r="CX90" s="16">
        <f t="shared" si="95"/>
        <v>0.5</v>
      </c>
      <c r="CY90" s="16" t="str">
        <f t="shared" si="84"/>
        <v>Over</v>
      </c>
      <c r="CZ90">
        <v>1.7</v>
      </c>
      <c r="DA90">
        <v>0.3</v>
      </c>
      <c r="DB90" s="16">
        <f t="shared" si="85"/>
        <v>3</v>
      </c>
      <c r="DC90" s="16">
        <f t="shared" si="86"/>
        <v>1</v>
      </c>
      <c r="DD90" s="16">
        <f t="shared" si="87"/>
        <v>1</v>
      </c>
      <c r="DE90" s="16">
        <f t="shared" si="88"/>
        <v>0</v>
      </c>
      <c r="DF90" s="16">
        <f t="shared" si="89"/>
        <v>5</v>
      </c>
    </row>
    <row r="91" spans="1:111" x14ac:dyDescent="0.3">
      <c r="A91" t="s">
        <v>283</v>
      </c>
      <c r="B91" t="s">
        <v>14</v>
      </c>
      <c r="C91" t="s">
        <v>277</v>
      </c>
      <c r="D91" s="17">
        <v>0.15626677049752119</v>
      </c>
      <c r="E91" s="17">
        <v>0.36614173228346403</v>
      </c>
      <c r="F91" s="17">
        <v>8.2623709517054097E-2</v>
      </c>
      <c r="G91" s="17">
        <v>0.5</v>
      </c>
      <c r="H91" s="17" t="s">
        <v>187</v>
      </c>
      <c r="I91" s="17">
        <v>0.5</v>
      </c>
      <c r="J91" s="17" t="s">
        <v>187</v>
      </c>
      <c r="K91" s="18">
        <f t="shared" si="49"/>
        <v>0.5</v>
      </c>
      <c r="L91" s="16">
        <f t="shared" si="90"/>
        <v>-0.41737629048294589</v>
      </c>
      <c r="M91" s="18" t="str">
        <f t="shared" si="50"/>
        <v>Under</v>
      </c>
      <c r="N91" s="17">
        <v>0.2</v>
      </c>
      <c r="O91" s="17">
        <v>0.1</v>
      </c>
      <c r="P91" s="18">
        <f t="shared" si="51"/>
        <v>3</v>
      </c>
      <c r="Q91" s="18">
        <f t="shared" si="52"/>
        <v>4</v>
      </c>
      <c r="R91" s="18">
        <f t="shared" si="53"/>
        <v>1</v>
      </c>
      <c r="S91" s="18">
        <f t="shared" si="54"/>
        <v>1</v>
      </c>
      <c r="T91" s="18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6">
        <f t="shared" si="56"/>
        <v>0.5</v>
      </c>
      <c r="AD91" s="18">
        <f t="shared" si="91"/>
        <v>0.5</v>
      </c>
      <c r="AE91" s="16" t="str">
        <f t="shared" si="57"/>
        <v>Over</v>
      </c>
      <c r="AF91">
        <v>0.3</v>
      </c>
      <c r="AG91">
        <v>0.2</v>
      </c>
      <c r="AH91" s="16">
        <f t="shared" si="58"/>
        <v>2</v>
      </c>
      <c r="AI91" s="16">
        <f t="shared" si="59"/>
        <v>3</v>
      </c>
      <c r="AJ91" s="16">
        <f t="shared" si="60"/>
        <v>0</v>
      </c>
      <c r="AK91" s="16">
        <f t="shared" si="61"/>
        <v>0</v>
      </c>
      <c r="AL91" s="16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187</v>
      </c>
      <c r="AR91">
        <v>0.5</v>
      </c>
      <c r="AS91">
        <v>830</v>
      </c>
      <c r="AT91" t="s">
        <v>187</v>
      </c>
      <c r="AU91" s="16">
        <f t="shared" si="63"/>
        <v>0.5</v>
      </c>
      <c r="AV91" s="16">
        <f t="shared" si="92"/>
        <v>-0.55657011512306664</v>
      </c>
      <c r="AW91" s="16" t="str">
        <f t="shared" si="64"/>
        <v>Under</v>
      </c>
      <c r="AX91">
        <v>0</v>
      </c>
      <c r="AY91">
        <v>0</v>
      </c>
      <c r="AZ91" s="16">
        <f t="shared" si="65"/>
        <v>3</v>
      </c>
      <c r="BA91" s="16">
        <f t="shared" si="66"/>
        <v>1</v>
      </c>
      <c r="BB91" s="16">
        <f t="shared" si="67"/>
        <v>0</v>
      </c>
      <c r="BC91" s="16">
        <f t="shared" si="68"/>
        <v>0</v>
      </c>
      <c r="BD91" s="16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187</v>
      </c>
      <c r="BJ91">
        <v>0.5</v>
      </c>
      <c r="BK91">
        <v>210</v>
      </c>
      <c r="BL91" t="s">
        <v>187</v>
      </c>
      <c r="BM91" s="16">
        <f t="shared" si="70"/>
        <v>0.5</v>
      </c>
      <c r="BN91" s="16">
        <f t="shared" si="93"/>
        <v>-0.52726218800000002</v>
      </c>
      <c r="BO91" s="16" t="str">
        <f t="shared" si="71"/>
        <v>Under</v>
      </c>
      <c r="BP91">
        <v>0</v>
      </c>
      <c r="BQ91">
        <v>0</v>
      </c>
      <c r="BR91" s="16">
        <f t="shared" si="72"/>
        <v>2</v>
      </c>
      <c r="BS91" s="16">
        <f t="shared" si="73"/>
        <v>1</v>
      </c>
      <c r="BT91" s="16">
        <f t="shared" si="74"/>
        <v>1</v>
      </c>
      <c r="BU91" s="16">
        <f t="shared" si="75"/>
        <v>1</v>
      </c>
      <c r="BV91" s="16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187</v>
      </c>
      <c r="CB91">
        <v>0.5</v>
      </c>
      <c r="CC91">
        <v>630</v>
      </c>
      <c r="CD91" t="s">
        <v>187</v>
      </c>
      <c r="CE91" s="16">
        <f t="shared" si="77"/>
        <v>0.5</v>
      </c>
      <c r="CF91" s="16">
        <f t="shared" si="94"/>
        <v>-0.5</v>
      </c>
      <c r="CG91" s="16" t="str">
        <f t="shared" si="78"/>
        <v>Under</v>
      </c>
      <c r="CH91">
        <v>0</v>
      </c>
      <c r="CI91">
        <v>0</v>
      </c>
      <c r="CJ91" s="16">
        <f t="shared" si="96"/>
        <v>2</v>
      </c>
      <c r="CK91" s="16">
        <f t="shared" si="79"/>
        <v>1</v>
      </c>
      <c r="CL91" s="16">
        <f t="shared" si="80"/>
        <v>1</v>
      </c>
      <c r="CM91" s="16">
        <f t="shared" si="81"/>
        <v>1</v>
      </c>
      <c r="CN91" s="16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187</v>
      </c>
      <c r="CU91">
        <v>0.5</v>
      </c>
      <c r="CV91" t="s">
        <v>187</v>
      </c>
      <c r="CW91" s="16">
        <f t="shared" si="83"/>
        <v>0.5</v>
      </c>
      <c r="CX91" s="16">
        <f t="shared" si="95"/>
        <v>0.7</v>
      </c>
      <c r="CY91" s="16" t="str">
        <f t="shared" si="84"/>
        <v>Over</v>
      </c>
      <c r="CZ91">
        <v>0.4</v>
      </c>
      <c r="DA91">
        <v>0.2</v>
      </c>
      <c r="DB91" s="16">
        <f t="shared" si="85"/>
        <v>2</v>
      </c>
      <c r="DC91" s="16">
        <f t="shared" si="86"/>
        <v>2</v>
      </c>
      <c r="DD91" s="16">
        <f t="shared" si="87"/>
        <v>0</v>
      </c>
      <c r="DE91" s="16">
        <f t="shared" si="88"/>
        <v>0</v>
      </c>
      <c r="DF91" s="16">
        <f t="shared" si="89"/>
        <v>4</v>
      </c>
    </row>
    <row r="92" spans="1:111" x14ac:dyDescent="0.3">
      <c r="A92" t="s">
        <v>284</v>
      </c>
      <c r="B92" t="s">
        <v>14</v>
      </c>
      <c r="C92" t="s">
        <v>277</v>
      </c>
      <c r="D92" s="17">
        <v>0.21233071484946209</v>
      </c>
      <c r="E92" s="17">
        <v>0.36614173228346403</v>
      </c>
      <c r="F92" s="17">
        <v>0.08</v>
      </c>
      <c r="G92" s="17">
        <v>0.5</v>
      </c>
      <c r="H92" s="17" t="s">
        <v>187</v>
      </c>
      <c r="I92" s="17">
        <v>0.5</v>
      </c>
      <c r="J92" s="17">
        <v>0.5</v>
      </c>
      <c r="K92" s="18">
        <f t="shared" si="49"/>
        <v>0.5</v>
      </c>
      <c r="L92" s="16">
        <f t="shared" si="90"/>
        <v>-0.42</v>
      </c>
      <c r="M92" s="18" t="str">
        <f t="shared" si="50"/>
        <v>Under</v>
      </c>
      <c r="N92" s="17">
        <v>0.4</v>
      </c>
      <c r="O92" s="17">
        <v>0.4</v>
      </c>
      <c r="P92" s="18">
        <f t="shared" si="51"/>
        <v>3</v>
      </c>
      <c r="Q92" s="18">
        <f t="shared" si="52"/>
        <v>4</v>
      </c>
      <c r="R92" s="18">
        <f t="shared" si="53"/>
        <v>1</v>
      </c>
      <c r="S92" s="18">
        <f t="shared" si="54"/>
        <v>1</v>
      </c>
      <c r="T92" s="18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6">
        <f t="shared" si="56"/>
        <v>0.5</v>
      </c>
      <c r="AD92" s="18">
        <f t="shared" si="91"/>
        <v>0.5</v>
      </c>
      <c r="AE92" s="16" t="str">
        <f t="shared" si="57"/>
        <v>Over</v>
      </c>
      <c r="AF92">
        <v>0.4</v>
      </c>
      <c r="AG92">
        <v>0.4</v>
      </c>
      <c r="AH92" s="16">
        <f t="shared" si="58"/>
        <v>2</v>
      </c>
      <c r="AI92" s="16">
        <f t="shared" si="59"/>
        <v>3</v>
      </c>
      <c r="AJ92" s="16">
        <f t="shared" si="60"/>
        <v>0</v>
      </c>
      <c r="AK92" s="16">
        <f t="shared" si="61"/>
        <v>0</v>
      </c>
      <c r="AL92" s="16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187</v>
      </c>
      <c r="AR92">
        <v>0.5</v>
      </c>
      <c r="AS92">
        <v>460</v>
      </c>
      <c r="AT92" t="s">
        <v>187</v>
      </c>
      <c r="AU92" s="16">
        <f t="shared" si="63"/>
        <v>0.5</v>
      </c>
      <c r="AV92" s="16">
        <f t="shared" si="92"/>
        <v>-0.50004672550854157</v>
      </c>
      <c r="AW92" s="16" t="str">
        <f t="shared" si="64"/>
        <v>Under</v>
      </c>
      <c r="AX92">
        <v>0</v>
      </c>
      <c r="AY92">
        <v>0</v>
      </c>
      <c r="AZ92" s="16">
        <f t="shared" si="65"/>
        <v>3</v>
      </c>
      <c r="BA92" s="16">
        <f t="shared" si="66"/>
        <v>1</v>
      </c>
      <c r="BB92" s="16">
        <f t="shared" si="67"/>
        <v>0</v>
      </c>
      <c r="BC92" s="16">
        <f t="shared" si="68"/>
        <v>0</v>
      </c>
      <c r="BD92" s="16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187</v>
      </c>
      <c r="BJ92">
        <v>0.5</v>
      </c>
      <c r="BK92">
        <v>140</v>
      </c>
      <c r="BL92" t="s">
        <v>187</v>
      </c>
      <c r="BM92" s="16">
        <f t="shared" si="70"/>
        <v>0.5</v>
      </c>
      <c r="BN92" s="16">
        <f t="shared" si="93"/>
        <v>-0.50251519820000001</v>
      </c>
      <c r="BO92" s="16" t="str">
        <f t="shared" si="71"/>
        <v>Under</v>
      </c>
      <c r="BP92">
        <v>0.2</v>
      </c>
      <c r="BQ92">
        <v>0.2</v>
      </c>
      <c r="BR92" s="16">
        <f t="shared" si="72"/>
        <v>2</v>
      </c>
      <c r="BS92" s="16">
        <f t="shared" si="73"/>
        <v>1</v>
      </c>
      <c r="BT92" s="16">
        <f t="shared" si="74"/>
        <v>1</v>
      </c>
      <c r="BU92" s="16">
        <f t="shared" si="75"/>
        <v>1</v>
      </c>
      <c r="BV92" s="16">
        <f t="shared" si="76"/>
        <v>5</v>
      </c>
      <c r="BX92">
        <v>0.14832782626218541</v>
      </c>
      <c r="BY92">
        <v>0.77874915938130396</v>
      </c>
      <c r="BZ92">
        <v>0</v>
      </c>
      <c r="CA92" t="s">
        <v>187</v>
      </c>
      <c r="CB92">
        <v>0.5</v>
      </c>
      <c r="CC92" t="s">
        <v>187</v>
      </c>
      <c r="CD92" t="s">
        <v>187</v>
      </c>
      <c r="CE92" s="16">
        <f t="shared" si="77"/>
        <v>0.5</v>
      </c>
      <c r="CF92" s="16">
        <f t="shared" si="94"/>
        <v>-0.5</v>
      </c>
      <c r="CG92" s="16" t="str">
        <f t="shared" si="78"/>
        <v>Under</v>
      </c>
      <c r="CH92">
        <v>0</v>
      </c>
      <c r="CI92">
        <v>0</v>
      </c>
      <c r="CJ92" s="16">
        <f t="shared" si="96"/>
        <v>2</v>
      </c>
      <c r="CK92" s="16">
        <f t="shared" si="79"/>
        <v>1</v>
      </c>
      <c r="CL92" s="16">
        <f t="shared" si="80"/>
        <v>1</v>
      </c>
      <c r="CM92" s="16">
        <f t="shared" si="81"/>
        <v>1</v>
      </c>
      <c r="CN92" s="16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187</v>
      </c>
      <c r="CU92">
        <v>1.5</v>
      </c>
      <c r="CV92">
        <v>1.5</v>
      </c>
      <c r="CW92" s="16">
        <f t="shared" si="83"/>
        <v>1.5</v>
      </c>
      <c r="CX92" s="16">
        <f t="shared" si="95"/>
        <v>-1.499986379066</v>
      </c>
      <c r="CY92" s="16" t="str">
        <f t="shared" si="84"/>
        <v>Under</v>
      </c>
      <c r="CZ92">
        <v>0.5</v>
      </c>
      <c r="DA92">
        <v>0.1</v>
      </c>
      <c r="DB92" s="16">
        <f t="shared" si="85"/>
        <v>3</v>
      </c>
      <c r="DC92" s="16">
        <f t="shared" si="86"/>
        <v>3</v>
      </c>
      <c r="DD92" s="16">
        <f t="shared" si="87"/>
        <v>1</v>
      </c>
      <c r="DE92" s="16">
        <f t="shared" si="88"/>
        <v>1</v>
      </c>
      <c r="DF92" s="16">
        <f t="shared" si="89"/>
        <v>8</v>
      </c>
    </row>
    <row r="93" spans="1:111" x14ac:dyDescent="0.3">
      <c r="A93" t="s">
        <v>285</v>
      </c>
      <c r="B93" t="s">
        <v>14</v>
      </c>
      <c r="C93" t="s">
        <v>277</v>
      </c>
      <c r="D93" s="17">
        <v>1.408561935091412</v>
      </c>
      <c r="E93" s="17">
        <v>2.0242607039373599</v>
      </c>
      <c r="F93" s="17">
        <v>0.88888888888888795</v>
      </c>
      <c r="G93" s="17">
        <v>0.5</v>
      </c>
      <c r="H93" s="17" t="s">
        <v>187</v>
      </c>
      <c r="I93" s="17">
        <v>0.5</v>
      </c>
      <c r="J93" s="17">
        <v>0.5</v>
      </c>
      <c r="K93" s="18">
        <f t="shared" si="49"/>
        <v>0.5</v>
      </c>
      <c r="L93" s="16">
        <f t="shared" si="90"/>
        <v>1.5242607039373599</v>
      </c>
      <c r="M93" s="18" t="str">
        <f t="shared" si="50"/>
        <v>Over</v>
      </c>
      <c r="N93" s="17">
        <v>1</v>
      </c>
      <c r="O93" s="17">
        <v>1</v>
      </c>
      <c r="P93" s="18">
        <f t="shared" si="51"/>
        <v>3</v>
      </c>
      <c r="Q93" s="18">
        <f t="shared" si="52"/>
        <v>5</v>
      </c>
      <c r="R93" s="18">
        <f t="shared" si="53"/>
        <v>1</v>
      </c>
      <c r="S93" s="18">
        <f t="shared" si="54"/>
        <v>1</v>
      </c>
      <c r="T93" s="18">
        <f t="shared" si="55"/>
        <v>10</v>
      </c>
      <c r="V93" s="17">
        <v>1.401613951148958</v>
      </c>
      <c r="W93" s="17">
        <v>1.7289236707909299</v>
      </c>
      <c r="X93" s="17">
        <v>0.99256212301175295</v>
      </c>
      <c r="Y93" s="17">
        <v>0.5</v>
      </c>
      <c r="Z93" s="17" t="s">
        <v>187</v>
      </c>
      <c r="AA93" s="17" t="s">
        <v>187</v>
      </c>
      <c r="AB93" s="17">
        <v>0</v>
      </c>
      <c r="AC93" s="18">
        <f t="shared" si="56"/>
        <v>0.5</v>
      </c>
      <c r="AD93" s="18">
        <f t="shared" si="91"/>
        <v>1.2289236707909299</v>
      </c>
      <c r="AE93" s="18" t="str">
        <f t="shared" si="57"/>
        <v>Over</v>
      </c>
      <c r="AF93" s="17">
        <v>1</v>
      </c>
      <c r="AG93" s="17">
        <v>1</v>
      </c>
      <c r="AH93" s="18">
        <f t="shared" si="58"/>
        <v>3</v>
      </c>
      <c r="AI93" s="18">
        <f t="shared" si="59"/>
        <v>5</v>
      </c>
      <c r="AJ93" s="18">
        <f t="shared" si="60"/>
        <v>1</v>
      </c>
      <c r="AK93" s="18">
        <f t="shared" si="61"/>
        <v>1</v>
      </c>
      <c r="AL93" s="18">
        <f t="shared" si="62"/>
        <v>10</v>
      </c>
      <c r="AN93" s="17">
        <v>1.447476651925675</v>
      </c>
      <c r="AO93" s="17">
        <v>1.8241638035429699</v>
      </c>
      <c r="AP93" s="17">
        <v>0.98062432723358395</v>
      </c>
      <c r="AQ93" s="17" t="s">
        <v>187</v>
      </c>
      <c r="AR93" s="17">
        <v>0.5</v>
      </c>
      <c r="AS93" s="17" t="s">
        <v>187</v>
      </c>
      <c r="AT93" s="17" t="s">
        <v>187</v>
      </c>
      <c r="AU93" s="18">
        <f t="shared" si="63"/>
        <v>0.5</v>
      </c>
      <c r="AV93" s="16">
        <f t="shared" si="92"/>
        <v>1.3241638035429699</v>
      </c>
      <c r="AW93" s="18" t="str">
        <f t="shared" si="64"/>
        <v>Over</v>
      </c>
      <c r="AX93" s="17">
        <v>1</v>
      </c>
      <c r="AY93" s="17">
        <v>1</v>
      </c>
      <c r="AZ93" s="18">
        <f t="shared" si="65"/>
        <v>3</v>
      </c>
      <c r="BA93" s="18">
        <f t="shared" si="66"/>
        <v>5</v>
      </c>
      <c r="BB93" s="18">
        <f t="shared" si="67"/>
        <v>1</v>
      </c>
      <c r="BC93" s="18">
        <f t="shared" si="68"/>
        <v>1</v>
      </c>
      <c r="BD93" s="18">
        <f t="shared" si="69"/>
        <v>10</v>
      </c>
      <c r="BF93" s="17">
        <v>1.9988121499434759</v>
      </c>
      <c r="BG93" s="17">
        <v>2.7532991397324298</v>
      </c>
      <c r="BH93" s="17">
        <v>1.3097228999999999</v>
      </c>
      <c r="BI93" s="17" t="s">
        <v>187</v>
      </c>
      <c r="BJ93" s="17">
        <v>0.5</v>
      </c>
      <c r="BK93" s="17" t="s">
        <v>187</v>
      </c>
      <c r="BL93" s="17" t="s">
        <v>187</v>
      </c>
      <c r="BM93" s="18">
        <f t="shared" si="70"/>
        <v>0.5</v>
      </c>
      <c r="BN93" s="16">
        <f t="shared" si="93"/>
        <v>2.2532991397324298</v>
      </c>
      <c r="BO93" s="18" t="str">
        <f t="shared" si="71"/>
        <v>Over</v>
      </c>
      <c r="BP93" s="17">
        <v>1</v>
      </c>
      <c r="BQ93" s="17">
        <v>1</v>
      </c>
      <c r="BR93" s="18">
        <f t="shared" si="72"/>
        <v>3</v>
      </c>
      <c r="BS93" s="18">
        <f t="shared" si="73"/>
        <v>5</v>
      </c>
      <c r="BT93" s="18">
        <f t="shared" si="74"/>
        <v>1</v>
      </c>
      <c r="BU93" s="18">
        <f t="shared" si="75"/>
        <v>1</v>
      </c>
      <c r="BV93" s="18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187</v>
      </c>
      <c r="CB93">
        <v>0.5</v>
      </c>
      <c r="CC93" t="s">
        <v>187</v>
      </c>
      <c r="CD93" t="s">
        <v>187</v>
      </c>
      <c r="CE93" s="16">
        <f t="shared" si="77"/>
        <v>0.5</v>
      </c>
      <c r="CF93" s="16">
        <f t="shared" si="94"/>
        <v>-0.59761686599999997</v>
      </c>
      <c r="CG93" s="16" t="str">
        <f t="shared" si="78"/>
        <v>Under</v>
      </c>
      <c r="CH93">
        <v>0</v>
      </c>
      <c r="CI93">
        <v>0</v>
      </c>
      <c r="CJ93" s="16">
        <f t="shared" si="96"/>
        <v>2</v>
      </c>
      <c r="CK93" s="16">
        <f t="shared" si="79"/>
        <v>1</v>
      </c>
      <c r="CL93" s="16">
        <f t="shared" si="80"/>
        <v>1</v>
      </c>
      <c r="CM93" s="16">
        <f t="shared" si="81"/>
        <v>1</v>
      </c>
      <c r="CN93" s="16">
        <f t="shared" si="82"/>
        <v>5</v>
      </c>
      <c r="CP93" s="17">
        <v>5.6565016287297496</v>
      </c>
      <c r="CQ93" s="17">
        <v>6.9137356802702801</v>
      </c>
      <c r="CR93" s="17">
        <v>4.8202054794520501</v>
      </c>
      <c r="CS93" s="17">
        <v>1.5</v>
      </c>
      <c r="CT93" s="17" t="s">
        <v>187</v>
      </c>
      <c r="CU93" s="17">
        <v>1.5</v>
      </c>
      <c r="CV93" s="17">
        <v>1.5</v>
      </c>
      <c r="CW93" s="18">
        <f t="shared" si="83"/>
        <v>1.5</v>
      </c>
      <c r="CX93" s="16">
        <f t="shared" si="95"/>
        <v>5.4137356802702801</v>
      </c>
      <c r="CY93" s="18" t="str">
        <f t="shared" si="84"/>
        <v>Over</v>
      </c>
      <c r="CZ93" s="17">
        <v>4</v>
      </c>
      <c r="DA93" s="17">
        <v>1</v>
      </c>
      <c r="DB93" s="18">
        <f t="shared" si="85"/>
        <v>3</v>
      </c>
      <c r="DC93" s="18">
        <f t="shared" si="86"/>
        <v>5</v>
      </c>
      <c r="DD93" s="18">
        <f t="shared" si="87"/>
        <v>1</v>
      </c>
      <c r="DE93" s="18">
        <f t="shared" si="88"/>
        <v>1</v>
      </c>
      <c r="DF93" s="18">
        <f t="shared" si="89"/>
        <v>10</v>
      </c>
    </row>
    <row r="94" spans="1:111" x14ac:dyDescent="0.3">
      <c r="A94" t="s">
        <v>286</v>
      </c>
      <c r="B94" t="s">
        <v>14</v>
      </c>
      <c r="C94" t="s">
        <v>277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187</v>
      </c>
      <c r="I94">
        <v>0.5</v>
      </c>
      <c r="J94" t="s">
        <v>187</v>
      </c>
      <c r="K94" s="16">
        <f t="shared" si="49"/>
        <v>0.5</v>
      </c>
      <c r="L94" s="16">
        <f t="shared" si="90"/>
        <v>-0.34076632705899401</v>
      </c>
      <c r="M94" s="16" t="str">
        <f t="shared" si="50"/>
        <v>Under</v>
      </c>
      <c r="N94">
        <v>0.2</v>
      </c>
      <c r="O94">
        <v>0.1</v>
      </c>
      <c r="P94" s="16">
        <f t="shared" si="51"/>
        <v>2</v>
      </c>
      <c r="Q94" s="16">
        <f t="shared" si="52"/>
        <v>4</v>
      </c>
      <c r="R94" s="16">
        <f t="shared" si="53"/>
        <v>1</v>
      </c>
      <c r="S94" s="16">
        <f t="shared" si="54"/>
        <v>1</v>
      </c>
      <c r="T94" s="16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187</v>
      </c>
      <c r="AA94" t="s">
        <v>187</v>
      </c>
      <c r="AB94">
        <v>0.2</v>
      </c>
      <c r="AC94" s="16">
        <f t="shared" si="56"/>
        <v>0.5</v>
      </c>
      <c r="AD94" s="18">
        <f t="shared" si="91"/>
        <v>0.5</v>
      </c>
      <c r="AE94" s="16" t="str">
        <f t="shared" si="57"/>
        <v>Over</v>
      </c>
      <c r="AF94">
        <v>0.6</v>
      </c>
      <c r="AG94">
        <v>0.4</v>
      </c>
      <c r="AH94" s="16">
        <f t="shared" si="58"/>
        <v>3</v>
      </c>
      <c r="AI94" s="16">
        <f t="shared" si="59"/>
        <v>3</v>
      </c>
      <c r="AJ94" s="16">
        <f t="shared" si="60"/>
        <v>1</v>
      </c>
      <c r="AK94" s="16">
        <f t="shared" si="61"/>
        <v>0</v>
      </c>
      <c r="AL94" s="16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187</v>
      </c>
      <c r="AR94">
        <v>0.5</v>
      </c>
      <c r="AS94" t="s">
        <v>187</v>
      </c>
      <c r="AT94" t="s">
        <v>187</v>
      </c>
      <c r="AU94" s="16">
        <f t="shared" si="63"/>
        <v>0.5</v>
      </c>
      <c r="AV94" s="16">
        <f t="shared" si="92"/>
        <v>-0.50005940494051127</v>
      </c>
      <c r="AW94" s="16" t="str">
        <f t="shared" si="64"/>
        <v>Under</v>
      </c>
      <c r="AX94">
        <v>0.2</v>
      </c>
      <c r="AY94">
        <v>0.1</v>
      </c>
      <c r="AZ94" s="16">
        <f t="shared" si="65"/>
        <v>3</v>
      </c>
      <c r="BA94" s="16">
        <f t="shared" si="66"/>
        <v>1</v>
      </c>
      <c r="BB94" s="16">
        <f t="shared" si="67"/>
        <v>0</v>
      </c>
      <c r="BC94" s="16">
        <f t="shared" si="68"/>
        <v>0</v>
      </c>
      <c r="BD94" s="16">
        <f t="shared" si="69"/>
        <v>4</v>
      </c>
      <c r="BF94">
        <v>0.48063465605324968</v>
      </c>
      <c r="BG94">
        <v>0.862083873757025</v>
      </c>
      <c r="BH94">
        <v>0.11</v>
      </c>
      <c r="BI94" t="s">
        <v>187</v>
      </c>
      <c r="BJ94">
        <v>0.5</v>
      </c>
      <c r="BK94" t="s">
        <v>187</v>
      </c>
      <c r="BL94" t="s">
        <v>187</v>
      </c>
      <c r="BM94" s="16">
        <f t="shared" si="70"/>
        <v>0.5</v>
      </c>
      <c r="BN94" s="16">
        <f t="shared" si="93"/>
        <v>-0.39</v>
      </c>
      <c r="BO94" s="16" t="str">
        <f t="shared" si="71"/>
        <v>Under</v>
      </c>
      <c r="BP94">
        <v>0.4</v>
      </c>
      <c r="BQ94">
        <v>0.2</v>
      </c>
      <c r="BR94" s="16">
        <f t="shared" si="72"/>
        <v>2</v>
      </c>
      <c r="BS94" s="16">
        <f t="shared" si="73"/>
        <v>1</v>
      </c>
      <c r="BT94" s="16">
        <f t="shared" si="74"/>
        <v>1</v>
      </c>
      <c r="BU94" s="16">
        <f t="shared" si="75"/>
        <v>1</v>
      </c>
      <c r="BV94" s="16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187</v>
      </c>
      <c r="CB94">
        <v>0.5</v>
      </c>
      <c r="CC94" t="s">
        <v>187</v>
      </c>
      <c r="CD94" t="s">
        <v>187</v>
      </c>
      <c r="CE94" s="16">
        <f t="shared" si="77"/>
        <v>0.5</v>
      </c>
      <c r="CF94" s="16">
        <f t="shared" si="94"/>
        <v>-0.53693975999999999</v>
      </c>
      <c r="CG94" s="16" t="str">
        <f t="shared" si="78"/>
        <v>Under</v>
      </c>
      <c r="CH94">
        <v>0</v>
      </c>
      <c r="CI94">
        <v>0</v>
      </c>
      <c r="CJ94" s="16">
        <f t="shared" si="96"/>
        <v>2</v>
      </c>
      <c r="CK94" s="16">
        <f t="shared" si="79"/>
        <v>1</v>
      </c>
      <c r="CL94" s="16">
        <f t="shared" si="80"/>
        <v>1</v>
      </c>
      <c r="CM94" s="16">
        <f t="shared" si="81"/>
        <v>1</v>
      </c>
      <c r="CN94" s="16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187</v>
      </c>
      <c r="CU94">
        <v>0.5</v>
      </c>
      <c r="CV94" t="s">
        <v>187</v>
      </c>
      <c r="CW94" s="16">
        <f t="shared" si="83"/>
        <v>0.5</v>
      </c>
      <c r="CX94" s="16">
        <f t="shared" si="95"/>
        <v>1.5004407999999998</v>
      </c>
      <c r="CY94" s="16" t="str">
        <f t="shared" si="84"/>
        <v>Over</v>
      </c>
      <c r="CZ94">
        <v>1.4</v>
      </c>
      <c r="DA94">
        <v>0.4</v>
      </c>
      <c r="DB94" s="16">
        <f t="shared" si="85"/>
        <v>3</v>
      </c>
      <c r="DC94" s="16">
        <f t="shared" si="86"/>
        <v>4</v>
      </c>
      <c r="DD94" s="16">
        <f t="shared" si="87"/>
        <v>1</v>
      </c>
      <c r="DE94" s="16">
        <f t="shared" si="88"/>
        <v>0</v>
      </c>
      <c r="DF94" s="16">
        <f t="shared" si="89"/>
        <v>8</v>
      </c>
    </row>
    <row r="95" spans="1:111" x14ac:dyDescent="0.3">
      <c r="A95" t="s">
        <v>287</v>
      </c>
      <c r="B95" t="s">
        <v>14</v>
      </c>
      <c r="C95" t="s">
        <v>277</v>
      </c>
      <c r="D95" s="17">
        <v>0.2700954253730346</v>
      </c>
      <c r="E95" s="17">
        <v>0.46084959393432601</v>
      </c>
      <c r="F95" s="17">
        <v>8.7381330000000004E-3</v>
      </c>
      <c r="G95" s="17">
        <v>0.5</v>
      </c>
      <c r="H95" s="17" t="s">
        <v>187</v>
      </c>
      <c r="I95" s="17">
        <v>0.5</v>
      </c>
      <c r="J95" s="17">
        <v>0.5</v>
      </c>
      <c r="K95" s="18">
        <f t="shared" si="49"/>
        <v>0.5</v>
      </c>
      <c r="L95" s="16">
        <f t="shared" si="90"/>
        <v>-0.49126186700000002</v>
      </c>
      <c r="M95" s="18" t="str">
        <f t="shared" si="50"/>
        <v>Under</v>
      </c>
      <c r="N95" s="17">
        <v>0.3</v>
      </c>
      <c r="O95" s="17">
        <v>0.3</v>
      </c>
      <c r="P95" s="18">
        <f t="shared" si="51"/>
        <v>3</v>
      </c>
      <c r="Q95" s="18">
        <f t="shared" si="52"/>
        <v>4</v>
      </c>
      <c r="R95" s="18">
        <f t="shared" si="53"/>
        <v>1</v>
      </c>
      <c r="S95" s="18">
        <f t="shared" si="54"/>
        <v>1</v>
      </c>
      <c r="T95" s="18">
        <f t="shared" si="55"/>
        <v>9</v>
      </c>
      <c r="U95" s="16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6">
        <f t="shared" si="56"/>
        <v>0.5</v>
      </c>
      <c r="AD95" s="18">
        <f t="shared" si="91"/>
        <v>0.5</v>
      </c>
      <c r="AE95" s="16" t="str">
        <f t="shared" si="57"/>
        <v>Over</v>
      </c>
      <c r="AF95">
        <v>0.6</v>
      </c>
      <c r="AG95">
        <v>0.6</v>
      </c>
      <c r="AH95" s="16">
        <f t="shared" si="58"/>
        <v>3</v>
      </c>
      <c r="AI95" s="16">
        <f t="shared" si="59"/>
        <v>3</v>
      </c>
      <c r="AJ95" s="16">
        <f t="shared" si="60"/>
        <v>1</v>
      </c>
      <c r="AK95" s="16">
        <f t="shared" si="61"/>
        <v>1</v>
      </c>
      <c r="AL95" s="16">
        <f t="shared" si="62"/>
        <v>8</v>
      </c>
      <c r="AM95" s="16"/>
      <c r="AN95">
        <v>9.7590559342075639E-2</v>
      </c>
      <c r="AO95">
        <v>0.26004168702286301</v>
      </c>
      <c r="AP95">
        <v>-2.4067649552449298E-5</v>
      </c>
      <c r="AQ95" t="s">
        <v>187</v>
      </c>
      <c r="AR95">
        <v>0.5</v>
      </c>
      <c r="AS95">
        <v>500</v>
      </c>
      <c r="AT95" t="s">
        <v>187</v>
      </c>
      <c r="AU95" s="16">
        <f t="shared" si="63"/>
        <v>0.5</v>
      </c>
      <c r="AV95" s="16">
        <f t="shared" si="92"/>
        <v>-0.50002406764955243</v>
      </c>
      <c r="AW95" s="16" t="str">
        <f t="shared" si="64"/>
        <v>Under</v>
      </c>
      <c r="AX95">
        <v>0.3</v>
      </c>
      <c r="AY95">
        <v>0.3</v>
      </c>
      <c r="AZ95" s="16">
        <f t="shared" si="65"/>
        <v>3</v>
      </c>
      <c r="BA95" s="16">
        <f t="shared" si="66"/>
        <v>1</v>
      </c>
      <c r="BB95" s="16">
        <f t="shared" si="67"/>
        <v>0</v>
      </c>
      <c r="BC95" s="16">
        <f t="shared" si="68"/>
        <v>0</v>
      </c>
      <c r="BD95" s="16">
        <f t="shared" si="69"/>
        <v>4</v>
      </c>
      <c r="BE95" s="16"/>
      <c r="BF95">
        <v>0.49139093964191238</v>
      </c>
      <c r="BG95">
        <v>0.862083873757025</v>
      </c>
      <c r="BH95">
        <v>0.28000000000000003</v>
      </c>
      <c r="BI95" t="s">
        <v>187</v>
      </c>
      <c r="BJ95">
        <v>0.5</v>
      </c>
      <c r="BK95">
        <v>200</v>
      </c>
      <c r="BL95" t="s">
        <v>187</v>
      </c>
      <c r="BM95" s="16">
        <f t="shared" si="70"/>
        <v>0.5</v>
      </c>
      <c r="BN95" s="16">
        <f t="shared" si="93"/>
        <v>0.362083873757025</v>
      </c>
      <c r="BO95" s="16" t="str">
        <f t="shared" si="71"/>
        <v>Over</v>
      </c>
      <c r="BP95">
        <v>0.6</v>
      </c>
      <c r="BQ95">
        <v>0.3</v>
      </c>
      <c r="BR95" s="16">
        <f t="shared" si="72"/>
        <v>1</v>
      </c>
      <c r="BS95" s="16">
        <f t="shared" si="73"/>
        <v>4</v>
      </c>
      <c r="BT95" s="16">
        <f t="shared" si="74"/>
        <v>1</v>
      </c>
      <c r="BU95" s="16">
        <f t="shared" si="75"/>
        <v>0</v>
      </c>
      <c r="BV95" s="16">
        <f t="shared" si="76"/>
        <v>6</v>
      </c>
      <c r="BW95" s="16"/>
      <c r="BX95">
        <v>0.14148194755552171</v>
      </c>
      <c r="BY95">
        <v>0.79899581589958102</v>
      </c>
      <c r="BZ95">
        <v>-3.1478449999999998E-2</v>
      </c>
      <c r="CA95" t="s">
        <v>187</v>
      </c>
      <c r="CB95">
        <v>0.5</v>
      </c>
      <c r="CC95" t="s">
        <v>187</v>
      </c>
      <c r="CD95" t="s">
        <v>187</v>
      </c>
      <c r="CE95" s="16">
        <f t="shared" si="77"/>
        <v>0.5</v>
      </c>
      <c r="CF95" s="16">
        <f t="shared" si="94"/>
        <v>-0.53147845000000005</v>
      </c>
      <c r="CG95" s="16" t="str">
        <f t="shared" si="78"/>
        <v>Under</v>
      </c>
      <c r="CH95">
        <v>0</v>
      </c>
      <c r="CI95">
        <v>0</v>
      </c>
      <c r="CJ95" s="16"/>
      <c r="CK95" s="16">
        <f t="shared" si="79"/>
        <v>1</v>
      </c>
      <c r="CL95" s="16">
        <f t="shared" si="80"/>
        <v>1</v>
      </c>
      <c r="CM95" s="16">
        <f t="shared" si="81"/>
        <v>1</v>
      </c>
      <c r="CN95" s="16">
        <f t="shared" si="82"/>
        <v>3</v>
      </c>
      <c r="CO95" s="16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187</v>
      </c>
      <c r="CU95">
        <v>1.5</v>
      </c>
      <c r="CV95">
        <v>1.5</v>
      </c>
      <c r="CW95" s="16">
        <f t="shared" si="83"/>
        <v>1.5</v>
      </c>
      <c r="CX95" s="16">
        <f t="shared" si="95"/>
        <v>0.5004407999999998</v>
      </c>
      <c r="CY95" s="16" t="str">
        <f t="shared" si="84"/>
        <v>Over</v>
      </c>
      <c r="CZ95">
        <v>1.5</v>
      </c>
      <c r="DA95">
        <v>0.3</v>
      </c>
      <c r="DB95" s="16">
        <f t="shared" si="85"/>
        <v>2</v>
      </c>
      <c r="DC95" s="16">
        <f t="shared" si="86"/>
        <v>2</v>
      </c>
      <c r="DD95" s="16">
        <f t="shared" si="87"/>
        <v>0</v>
      </c>
      <c r="DE95" s="16">
        <f t="shared" si="88"/>
        <v>0</v>
      </c>
      <c r="DF95" s="16">
        <f t="shared" si="89"/>
        <v>4</v>
      </c>
      <c r="DG95" s="16"/>
    </row>
    <row r="96" spans="1:111" x14ac:dyDescent="0.3">
      <c r="A96" t="s">
        <v>288</v>
      </c>
      <c r="B96" t="s">
        <v>14</v>
      </c>
      <c r="C96" t="s">
        <v>277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187</v>
      </c>
      <c r="I96">
        <v>0.5</v>
      </c>
      <c r="J96" t="s">
        <v>187</v>
      </c>
      <c r="K96" s="16">
        <f t="shared" si="49"/>
        <v>0.5</v>
      </c>
      <c r="L96" s="16">
        <f t="shared" si="90"/>
        <v>-0.25908507000000003</v>
      </c>
      <c r="M96" s="16" t="str">
        <f t="shared" si="50"/>
        <v>Under</v>
      </c>
      <c r="N96">
        <v>0.7</v>
      </c>
      <c r="O96">
        <v>0.6</v>
      </c>
      <c r="P96" s="16">
        <f t="shared" si="51"/>
        <v>3</v>
      </c>
      <c r="Q96" s="16">
        <f t="shared" si="52"/>
        <v>4</v>
      </c>
      <c r="R96" s="16">
        <f t="shared" si="53"/>
        <v>0</v>
      </c>
      <c r="S96" s="16">
        <f t="shared" si="54"/>
        <v>0</v>
      </c>
      <c r="T96" s="16">
        <f t="shared" si="55"/>
        <v>7</v>
      </c>
      <c r="U96" s="16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6">
        <f t="shared" si="56"/>
        <v>0.5</v>
      </c>
      <c r="AD96" s="18">
        <f t="shared" si="91"/>
        <v>0.50018458197634996</v>
      </c>
      <c r="AE96" s="16" t="str">
        <f t="shared" si="57"/>
        <v>Over</v>
      </c>
      <c r="AF96">
        <v>0.7</v>
      </c>
      <c r="AG96">
        <v>0.4</v>
      </c>
      <c r="AH96" s="16">
        <f t="shared" si="58"/>
        <v>3</v>
      </c>
      <c r="AI96" s="16">
        <f t="shared" si="59"/>
        <v>4</v>
      </c>
      <c r="AJ96" s="16">
        <f t="shared" si="60"/>
        <v>1</v>
      </c>
      <c r="AK96" s="16">
        <f t="shared" si="61"/>
        <v>0</v>
      </c>
      <c r="AL96" s="16">
        <f t="shared" si="62"/>
        <v>8</v>
      </c>
      <c r="AM96" s="16"/>
      <c r="AN96">
        <v>1.913597252794514E-2</v>
      </c>
      <c r="AO96">
        <v>5.1679445788889902E-2</v>
      </c>
      <c r="AP96">
        <v>-2.3676198201201299E-3</v>
      </c>
      <c r="AQ96" t="s">
        <v>187</v>
      </c>
      <c r="AR96">
        <v>0.5</v>
      </c>
      <c r="AS96">
        <v>750</v>
      </c>
      <c r="AT96" t="s">
        <v>187</v>
      </c>
      <c r="AU96" s="16">
        <f t="shared" si="63"/>
        <v>0.5</v>
      </c>
      <c r="AV96" s="16">
        <f t="shared" si="92"/>
        <v>-0.50236761982012013</v>
      </c>
      <c r="AW96" s="16" t="str">
        <f t="shared" si="64"/>
        <v>Under</v>
      </c>
      <c r="AX96">
        <v>0</v>
      </c>
      <c r="AY96">
        <v>0</v>
      </c>
      <c r="AZ96" s="16">
        <f t="shared" si="65"/>
        <v>3</v>
      </c>
      <c r="BA96" s="16">
        <f t="shared" si="66"/>
        <v>1</v>
      </c>
      <c r="BB96" s="16">
        <f t="shared" si="67"/>
        <v>0</v>
      </c>
      <c r="BC96" s="16">
        <f t="shared" si="68"/>
        <v>0</v>
      </c>
      <c r="BD96" s="16">
        <f t="shared" si="69"/>
        <v>4</v>
      </c>
      <c r="BE96" s="16"/>
      <c r="BF96">
        <v>0.31818430504103717</v>
      </c>
      <c r="BG96">
        <v>0.65244279529993798</v>
      </c>
      <c r="BH96">
        <v>0.16</v>
      </c>
      <c r="BI96" t="s">
        <v>187</v>
      </c>
      <c r="BJ96">
        <v>0.5</v>
      </c>
      <c r="BK96">
        <v>180</v>
      </c>
      <c r="BL96" t="s">
        <v>187</v>
      </c>
      <c r="BM96" s="16">
        <f t="shared" si="70"/>
        <v>0.5</v>
      </c>
      <c r="BN96" s="16">
        <f t="shared" si="93"/>
        <v>-0.5</v>
      </c>
      <c r="BO96" s="16" t="str">
        <f t="shared" si="71"/>
        <v>Under</v>
      </c>
      <c r="BP96">
        <v>0</v>
      </c>
      <c r="BQ96">
        <v>0</v>
      </c>
      <c r="BR96" s="16">
        <f t="shared" si="72"/>
        <v>2</v>
      </c>
      <c r="BS96" s="16">
        <f t="shared" si="73"/>
        <v>1</v>
      </c>
      <c r="BT96" s="16">
        <f t="shared" si="74"/>
        <v>1</v>
      </c>
      <c r="BU96" s="16">
        <f t="shared" si="75"/>
        <v>1</v>
      </c>
      <c r="BV96" s="16">
        <f t="shared" si="76"/>
        <v>5</v>
      </c>
      <c r="BW96" s="16"/>
      <c r="BX96">
        <v>0.18402564544446981</v>
      </c>
      <c r="BY96">
        <v>0.83010903974674599</v>
      </c>
      <c r="BZ96">
        <v>1.8908082E-2</v>
      </c>
      <c r="CA96" t="s">
        <v>187</v>
      </c>
      <c r="CB96">
        <v>0.5</v>
      </c>
      <c r="CC96">
        <v>350</v>
      </c>
      <c r="CD96" t="s">
        <v>187</v>
      </c>
      <c r="CE96" s="16">
        <f t="shared" si="77"/>
        <v>0.5</v>
      </c>
      <c r="CF96" s="16">
        <f t="shared" si="94"/>
        <v>-0.5</v>
      </c>
      <c r="CG96" s="16" t="str">
        <f t="shared" si="78"/>
        <v>Under</v>
      </c>
      <c r="CH96">
        <v>0</v>
      </c>
      <c r="CI96">
        <v>0</v>
      </c>
      <c r="CJ96" s="16"/>
      <c r="CK96" s="16">
        <f t="shared" si="79"/>
        <v>1</v>
      </c>
      <c r="CL96" s="16">
        <f t="shared" si="80"/>
        <v>1</v>
      </c>
      <c r="CM96" s="16">
        <f t="shared" si="81"/>
        <v>1</v>
      </c>
      <c r="CN96" s="16">
        <f t="shared" si="82"/>
        <v>3</v>
      </c>
      <c r="CO96" s="16"/>
      <c r="CP96">
        <v>1.144054820209683</v>
      </c>
      <c r="CQ96">
        <v>1.2337372</v>
      </c>
      <c r="CR96">
        <v>0.99070484498325695</v>
      </c>
      <c r="CS96">
        <v>0.5</v>
      </c>
      <c r="CT96" t="s">
        <v>187</v>
      </c>
      <c r="CU96">
        <v>0.5</v>
      </c>
      <c r="CV96" t="s">
        <v>187</v>
      </c>
      <c r="CW96" s="16">
        <f t="shared" si="83"/>
        <v>0.5</v>
      </c>
      <c r="CX96" s="16">
        <f t="shared" si="95"/>
        <v>0.73373719999999998</v>
      </c>
      <c r="CY96" s="16" t="str">
        <f t="shared" si="84"/>
        <v>Over</v>
      </c>
      <c r="CZ96">
        <v>1</v>
      </c>
      <c r="DA96">
        <v>0.4</v>
      </c>
      <c r="DB96" s="16">
        <f t="shared" si="85"/>
        <v>3</v>
      </c>
      <c r="DC96" s="16">
        <f t="shared" si="86"/>
        <v>2</v>
      </c>
      <c r="DD96" s="16">
        <f t="shared" si="87"/>
        <v>1</v>
      </c>
      <c r="DE96" s="16">
        <f t="shared" si="88"/>
        <v>0</v>
      </c>
      <c r="DF96" s="16">
        <f t="shared" si="89"/>
        <v>6</v>
      </c>
      <c r="DG96" s="16"/>
    </row>
    <row r="97" spans="1:111" x14ac:dyDescent="0.3">
      <c r="A97" t="s">
        <v>289</v>
      </c>
      <c r="B97" t="s">
        <v>52</v>
      </c>
      <c r="C97" t="s">
        <v>14</v>
      </c>
      <c r="D97" s="17">
        <v>0.92769834893369141</v>
      </c>
      <c r="E97" s="17">
        <v>0.96</v>
      </c>
      <c r="F97" s="17">
        <v>0.89412255106294203</v>
      </c>
      <c r="G97" s="17">
        <v>0.5</v>
      </c>
      <c r="H97" s="17" t="s">
        <v>187</v>
      </c>
      <c r="I97" s="17">
        <v>0.5</v>
      </c>
      <c r="J97" s="17">
        <v>0.5</v>
      </c>
      <c r="K97" s="18">
        <f t="shared" si="49"/>
        <v>0.5</v>
      </c>
      <c r="L97" s="16">
        <f t="shared" si="90"/>
        <v>0.5</v>
      </c>
      <c r="M97" s="18" t="str">
        <f t="shared" si="50"/>
        <v>Over</v>
      </c>
      <c r="N97" s="17">
        <v>1</v>
      </c>
      <c r="O97" s="17">
        <v>0.7</v>
      </c>
      <c r="P97" s="18">
        <f t="shared" si="51"/>
        <v>3</v>
      </c>
      <c r="Q97" s="18">
        <f t="shared" si="52"/>
        <v>4</v>
      </c>
      <c r="R97" s="18">
        <f t="shared" si="53"/>
        <v>1</v>
      </c>
      <c r="S97" s="18">
        <f t="shared" si="54"/>
        <v>1</v>
      </c>
      <c r="T97" s="18">
        <f t="shared" si="55"/>
        <v>9</v>
      </c>
      <c r="U97" s="16"/>
      <c r="V97" s="17">
        <v>1.782815141707875</v>
      </c>
      <c r="W97" s="17">
        <v>2.2330151600224499</v>
      </c>
      <c r="X97" s="17">
        <v>1.3889786666944099</v>
      </c>
      <c r="Y97" s="17">
        <v>0.5</v>
      </c>
      <c r="Z97" s="17">
        <v>-250</v>
      </c>
      <c r="AA97" s="17">
        <v>220</v>
      </c>
      <c r="AB97" s="17">
        <v>0.5</v>
      </c>
      <c r="AC97" s="18">
        <f t="shared" si="56"/>
        <v>0.5</v>
      </c>
      <c r="AD97" s="18">
        <f t="shared" si="91"/>
        <v>1.7330151600224499</v>
      </c>
      <c r="AE97" s="18" t="str">
        <f t="shared" si="57"/>
        <v>Over</v>
      </c>
      <c r="AF97" s="17">
        <v>1.5</v>
      </c>
      <c r="AG97" s="17">
        <v>0.9</v>
      </c>
      <c r="AH97" s="18">
        <f t="shared" si="58"/>
        <v>3</v>
      </c>
      <c r="AI97" s="18">
        <f t="shared" si="59"/>
        <v>5</v>
      </c>
      <c r="AJ97" s="18">
        <f t="shared" si="60"/>
        <v>1</v>
      </c>
      <c r="AK97" s="18">
        <f t="shared" si="61"/>
        <v>1</v>
      </c>
      <c r="AL97" s="18">
        <f t="shared" si="62"/>
        <v>10</v>
      </c>
      <c r="AM97" s="16"/>
      <c r="AN97">
        <v>0.51844873521371493</v>
      </c>
      <c r="AO97">
        <v>0.93</v>
      </c>
      <c r="AP97">
        <v>0.155374599550303</v>
      </c>
      <c r="AQ97" t="s">
        <v>187</v>
      </c>
      <c r="AR97">
        <v>0.5</v>
      </c>
      <c r="AS97">
        <v>210</v>
      </c>
      <c r="AT97" t="s">
        <v>187</v>
      </c>
      <c r="AU97" s="16">
        <f t="shared" si="63"/>
        <v>0.5</v>
      </c>
      <c r="AV97" s="16">
        <f t="shared" si="92"/>
        <v>0.43000000000000005</v>
      </c>
      <c r="AW97" s="16" t="str">
        <f t="shared" si="64"/>
        <v>Over</v>
      </c>
      <c r="AX97">
        <v>0.5</v>
      </c>
      <c r="AY97">
        <v>0.4</v>
      </c>
      <c r="AZ97" s="16">
        <f t="shared" si="65"/>
        <v>2</v>
      </c>
      <c r="BA97" s="16">
        <f t="shared" si="66"/>
        <v>5</v>
      </c>
      <c r="BB97" s="16">
        <f t="shared" si="67"/>
        <v>0</v>
      </c>
      <c r="BC97" s="16">
        <f t="shared" si="68"/>
        <v>0</v>
      </c>
      <c r="BD97" s="16">
        <f t="shared" si="69"/>
        <v>7</v>
      </c>
      <c r="BE97" s="16"/>
      <c r="BF97" s="17">
        <v>1.3609973531872099</v>
      </c>
      <c r="BG97" s="17">
        <v>2.1798918918918901</v>
      </c>
      <c r="BH97" s="17">
        <v>0.94748203721872204</v>
      </c>
      <c r="BI97" s="17" t="s">
        <v>187</v>
      </c>
      <c r="BJ97" s="17">
        <v>0.5</v>
      </c>
      <c r="BK97" s="17">
        <v>-105</v>
      </c>
      <c r="BL97" s="17" t="s">
        <v>187</v>
      </c>
      <c r="BM97" s="18">
        <f t="shared" si="70"/>
        <v>0.5</v>
      </c>
      <c r="BN97" s="16">
        <f t="shared" si="93"/>
        <v>1.6798918918918901</v>
      </c>
      <c r="BO97" s="18" t="str">
        <f t="shared" si="71"/>
        <v>Over</v>
      </c>
      <c r="BP97" s="17">
        <v>1.7</v>
      </c>
      <c r="BQ97" s="17">
        <v>0.6</v>
      </c>
      <c r="BR97" s="18">
        <f t="shared" si="72"/>
        <v>3</v>
      </c>
      <c r="BS97" s="18">
        <f t="shared" si="73"/>
        <v>5</v>
      </c>
      <c r="BT97" s="18">
        <f t="shared" si="74"/>
        <v>1</v>
      </c>
      <c r="BU97" s="18">
        <f t="shared" si="75"/>
        <v>1</v>
      </c>
      <c r="BV97" s="18">
        <f t="shared" si="76"/>
        <v>10</v>
      </c>
      <c r="BW97" s="16"/>
      <c r="BX97">
        <v>0.21933283398765691</v>
      </c>
      <c r="BY97">
        <v>0.86192327192834195</v>
      </c>
      <c r="BZ97">
        <v>2.1493836999999998E-2</v>
      </c>
      <c r="CA97" t="s">
        <v>187</v>
      </c>
      <c r="CB97">
        <v>0.5</v>
      </c>
      <c r="CC97">
        <v>1000</v>
      </c>
      <c r="CD97" t="s">
        <v>187</v>
      </c>
      <c r="CE97" s="16">
        <f t="shared" si="77"/>
        <v>0.5</v>
      </c>
      <c r="CF97" s="16">
        <f t="shared" si="94"/>
        <v>-0.47850616299999998</v>
      </c>
      <c r="CG97" s="16" t="str">
        <f t="shared" si="78"/>
        <v>Under</v>
      </c>
      <c r="CH97">
        <v>0.2</v>
      </c>
      <c r="CI97">
        <v>0.1</v>
      </c>
      <c r="CJ97" s="16"/>
      <c r="CK97" s="16">
        <f t="shared" si="79"/>
        <v>1</v>
      </c>
      <c r="CL97" s="16">
        <f t="shared" si="80"/>
        <v>1</v>
      </c>
      <c r="CM97" s="16">
        <f t="shared" si="81"/>
        <v>1</v>
      </c>
      <c r="CN97" s="16">
        <f t="shared" si="82"/>
        <v>3</v>
      </c>
      <c r="CO97" s="16"/>
      <c r="CP97" s="17">
        <v>3.459797926428509</v>
      </c>
      <c r="CQ97" s="17">
        <v>4.0599999999999996</v>
      </c>
      <c r="CR97" s="17">
        <v>2.7823877314312799</v>
      </c>
      <c r="CS97" s="17">
        <v>1.5</v>
      </c>
      <c r="CT97" s="17" t="s">
        <v>187</v>
      </c>
      <c r="CU97" s="17">
        <v>1.5</v>
      </c>
      <c r="CV97" s="17">
        <v>1.5</v>
      </c>
      <c r="CW97" s="18">
        <f t="shared" si="83"/>
        <v>1.5</v>
      </c>
      <c r="CX97" s="16">
        <f t="shared" si="95"/>
        <v>2.5599999999999996</v>
      </c>
      <c r="CY97" s="18" t="str">
        <f t="shared" si="84"/>
        <v>Over</v>
      </c>
      <c r="CZ97" s="17">
        <v>3.4</v>
      </c>
      <c r="DA97" s="17">
        <v>0.7</v>
      </c>
      <c r="DB97" s="18">
        <f t="shared" si="85"/>
        <v>3</v>
      </c>
      <c r="DC97" s="18">
        <f t="shared" si="86"/>
        <v>5</v>
      </c>
      <c r="DD97" s="18">
        <f t="shared" si="87"/>
        <v>1</v>
      </c>
      <c r="DE97" s="18">
        <f t="shared" si="88"/>
        <v>1</v>
      </c>
      <c r="DF97" s="18">
        <f t="shared" si="89"/>
        <v>10</v>
      </c>
      <c r="DG97" s="16"/>
    </row>
    <row r="98" spans="1:111" x14ac:dyDescent="0.3">
      <c r="A98" t="s">
        <v>290</v>
      </c>
      <c r="B98" t="s">
        <v>52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187</v>
      </c>
      <c r="I98">
        <v>0.5</v>
      </c>
      <c r="J98">
        <v>0.5</v>
      </c>
      <c r="K98" s="16">
        <f t="shared" si="49"/>
        <v>0.5</v>
      </c>
      <c r="L98" s="16">
        <f t="shared" si="90"/>
        <v>-0.17811485999999999</v>
      </c>
      <c r="M98" s="16" t="str">
        <f t="shared" si="50"/>
        <v>Under</v>
      </c>
      <c r="N98">
        <v>0.5</v>
      </c>
      <c r="O98">
        <v>0.5</v>
      </c>
      <c r="P98" s="16">
        <f t="shared" si="51"/>
        <v>2</v>
      </c>
      <c r="Q98" s="16">
        <f t="shared" si="52"/>
        <v>3</v>
      </c>
      <c r="R98" s="16">
        <f t="shared" si="53"/>
        <v>1</v>
      </c>
      <c r="S98" s="16">
        <f t="shared" si="54"/>
        <v>1</v>
      </c>
      <c r="T98" s="16">
        <f t="shared" si="55"/>
        <v>7</v>
      </c>
      <c r="U98" s="16"/>
      <c r="V98" s="17">
        <v>0.95529998442357655</v>
      </c>
      <c r="W98" s="17">
        <v>1.0002760880969801</v>
      </c>
      <c r="X98" s="17">
        <v>0.87447507295295701</v>
      </c>
      <c r="Y98" s="17">
        <v>0.5</v>
      </c>
      <c r="Z98" s="17">
        <v>-220</v>
      </c>
      <c r="AA98" s="17">
        <v>260</v>
      </c>
      <c r="AB98" s="17">
        <v>0.2</v>
      </c>
      <c r="AC98" s="18">
        <f t="shared" si="56"/>
        <v>0.5</v>
      </c>
      <c r="AD98" s="18">
        <f t="shared" si="91"/>
        <v>0.5002760880969801</v>
      </c>
      <c r="AE98" s="18" t="str">
        <f t="shared" si="57"/>
        <v>Over</v>
      </c>
      <c r="AF98" s="17">
        <v>0.9</v>
      </c>
      <c r="AG98" s="17">
        <v>0.7</v>
      </c>
      <c r="AH98" s="18">
        <f t="shared" si="58"/>
        <v>3</v>
      </c>
      <c r="AI98" s="18">
        <f t="shared" si="59"/>
        <v>4</v>
      </c>
      <c r="AJ98" s="18">
        <f t="shared" si="60"/>
        <v>1</v>
      </c>
      <c r="AK98" s="18">
        <f t="shared" si="61"/>
        <v>1</v>
      </c>
      <c r="AL98" s="18">
        <f t="shared" si="62"/>
        <v>9</v>
      </c>
      <c r="AM98" s="16"/>
      <c r="AN98">
        <v>7.0775909491500366E-2</v>
      </c>
      <c r="AO98">
        <v>0.197117846796136</v>
      </c>
      <c r="AP98">
        <v>-3.8519224999999998E-8</v>
      </c>
      <c r="AQ98" t="s">
        <v>187</v>
      </c>
      <c r="AR98">
        <v>0.5</v>
      </c>
      <c r="AS98">
        <v>600</v>
      </c>
      <c r="AT98" t="s">
        <v>187</v>
      </c>
      <c r="AU98" s="16">
        <f t="shared" si="63"/>
        <v>0.5</v>
      </c>
      <c r="AV98" s="16">
        <f t="shared" si="92"/>
        <v>-0.50000003851922503</v>
      </c>
      <c r="AW98" s="16" t="str">
        <f t="shared" si="64"/>
        <v>Under</v>
      </c>
      <c r="AX98">
        <v>0.2</v>
      </c>
      <c r="AY98">
        <v>0.2</v>
      </c>
      <c r="AZ98" s="16">
        <f t="shared" si="65"/>
        <v>3</v>
      </c>
      <c r="BA98" s="16">
        <f t="shared" si="66"/>
        <v>1</v>
      </c>
      <c r="BB98" s="16">
        <f t="shared" si="67"/>
        <v>0</v>
      </c>
      <c r="BC98" s="16">
        <f t="shared" si="68"/>
        <v>0</v>
      </c>
      <c r="BD98" s="16">
        <f t="shared" si="69"/>
        <v>4</v>
      </c>
      <c r="BE98" s="16"/>
      <c r="BF98">
        <v>0.69613746551854838</v>
      </c>
      <c r="BG98">
        <v>1.3201945401114601</v>
      </c>
      <c r="BH98">
        <v>0.43112622118966298</v>
      </c>
      <c r="BI98" t="s">
        <v>187</v>
      </c>
      <c r="BJ98">
        <v>0.5</v>
      </c>
      <c r="BK98">
        <v>155</v>
      </c>
      <c r="BL98" t="s">
        <v>187</v>
      </c>
      <c r="BM98" s="16">
        <f t="shared" si="70"/>
        <v>0.5</v>
      </c>
      <c r="BN98" s="16">
        <f t="shared" si="93"/>
        <v>0.82019454011146009</v>
      </c>
      <c r="BO98" s="16" t="str">
        <f t="shared" si="71"/>
        <v>Over</v>
      </c>
      <c r="BP98">
        <v>0.7</v>
      </c>
      <c r="BQ98">
        <v>0.5</v>
      </c>
      <c r="BR98" s="16">
        <f t="shared" si="72"/>
        <v>2</v>
      </c>
      <c r="BS98" s="16">
        <f t="shared" si="73"/>
        <v>5</v>
      </c>
      <c r="BT98" s="16">
        <f t="shared" si="74"/>
        <v>1</v>
      </c>
      <c r="BU98" s="16">
        <f t="shared" si="75"/>
        <v>0</v>
      </c>
      <c r="BV98" s="16">
        <f t="shared" si="76"/>
        <v>8</v>
      </c>
      <c r="BW98" s="16"/>
      <c r="BX98">
        <v>0.15056143036267161</v>
      </c>
      <c r="BY98">
        <v>0.79899581589958102</v>
      </c>
      <c r="BZ98">
        <v>-3.2258082E-2</v>
      </c>
      <c r="CA98" t="s">
        <v>187</v>
      </c>
      <c r="CB98">
        <v>0.5</v>
      </c>
      <c r="CC98">
        <v>1000</v>
      </c>
      <c r="CD98" t="s">
        <v>187</v>
      </c>
      <c r="CE98" s="16">
        <f t="shared" si="77"/>
        <v>0.5</v>
      </c>
      <c r="CF98" s="16">
        <f t="shared" si="94"/>
        <v>-0.53225808200000002</v>
      </c>
      <c r="CG98" s="16" t="str">
        <f t="shared" si="78"/>
        <v>Under</v>
      </c>
      <c r="CH98">
        <v>0</v>
      </c>
      <c r="CI98">
        <v>0</v>
      </c>
      <c r="CJ98" s="16"/>
      <c r="CK98" s="16">
        <f t="shared" si="79"/>
        <v>1</v>
      </c>
      <c r="CL98" s="16">
        <f t="shared" si="80"/>
        <v>1</v>
      </c>
      <c r="CM98" s="16">
        <f t="shared" si="81"/>
        <v>1</v>
      </c>
      <c r="CN98" s="16">
        <f t="shared" si="82"/>
        <v>3</v>
      </c>
      <c r="CO98" s="16"/>
      <c r="CP98">
        <v>1.861318672548202</v>
      </c>
      <c r="CQ98">
        <v>2</v>
      </c>
      <c r="CR98">
        <v>1.6775929407730501</v>
      </c>
      <c r="CS98">
        <v>1.5</v>
      </c>
      <c r="CT98" t="s">
        <v>187</v>
      </c>
      <c r="CU98">
        <v>1.5</v>
      </c>
      <c r="CV98">
        <v>1.5</v>
      </c>
      <c r="CW98" s="16">
        <f t="shared" si="83"/>
        <v>1.5</v>
      </c>
      <c r="CX98" s="16">
        <f t="shared" si="95"/>
        <v>0.5</v>
      </c>
      <c r="CY98" s="16" t="str">
        <f t="shared" si="84"/>
        <v>Over</v>
      </c>
      <c r="CZ98">
        <v>1.8</v>
      </c>
      <c r="DA98">
        <v>0.5</v>
      </c>
      <c r="DB98" s="16">
        <f t="shared" si="85"/>
        <v>3</v>
      </c>
      <c r="DC98" s="16">
        <f t="shared" si="86"/>
        <v>1</v>
      </c>
      <c r="DD98" s="16">
        <f t="shared" si="87"/>
        <v>1</v>
      </c>
      <c r="DE98" s="16">
        <f t="shared" si="88"/>
        <v>0</v>
      </c>
      <c r="DF98" s="16">
        <f t="shared" si="89"/>
        <v>5</v>
      </c>
      <c r="DG98" s="16"/>
    </row>
    <row r="99" spans="1:111" x14ac:dyDescent="0.3">
      <c r="A99" t="s">
        <v>291</v>
      </c>
      <c r="B99" t="s">
        <v>52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187</v>
      </c>
      <c r="I99">
        <v>0.5</v>
      </c>
      <c r="J99">
        <v>0.5</v>
      </c>
      <c r="K99" s="16">
        <f t="shared" si="49"/>
        <v>0.5</v>
      </c>
      <c r="L99" s="16">
        <f t="shared" si="90"/>
        <v>-0.20890610256896303</v>
      </c>
      <c r="M99" s="16" t="str">
        <f t="shared" si="50"/>
        <v>Under</v>
      </c>
      <c r="N99">
        <v>0.3</v>
      </c>
      <c r="O99">
        <v>0.3</v>
      </c>
      <c r="P99" s="16">
        <f t="shared" si="51"/>
        <v>3</v>
      </c>
      <c r="Q99" s="16">
        <f t="shared" si="52"/>
        <v>3</v>
      </c>
      <c r="R99" s="16">
        <f t="shared" si="53"/>
        <v>1</v>
      </c>
      <c r="S99" s="16">
        <f t="shared" si="54"/>
        <v>1</v>
      </c>
      <c r="T99" s="16">
        <f t="shared" si="55"/>
        <v>8</v>
      </c>
      <c r="U99" s="16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6">
        <f t="shared" si="56"/>
        <v>0.5</v>
      </c>
      <c r="AD99" s="18">
        <f t="shared" si="91"/>
        <v>0.5</v>
      </c>
      <c r="AE99" s="16" t="str">
        <f t="shared" si="57"/>
        <v>Over</v>
      </c>
      <c r="AF99">
        <v>0.6</v>
      </c>
      <c r="AG99">
        <v>0.5</v>
      </c>
      <c r="AH99" s="16">
        <f t="shared" si="58"/>
        <v>2</v>
      </c>
      <c r="AI99" s="16">
        <f t="shared" si="59"/>
        <v>3</v>
      </c>
      <c r="AJ99" s="16">
        <f t="shared" si="60"/>
        <v>1</v>
      </c>
      <c r="AK99" s="16">
        <f t="shared" si="61"/>
        <v>0</v>
      </c>
      <c r="AL99" s="16">
        <f t="shared" si="62"/>
        <v>6</v>
      </c>
      <c r="AM99" s="16"/>
      <c r="AN99">
        <v>2.056017018493082E-2</v>
      </c>
      <c r="AO99">
        <v>5.3635211816151503E-2</v>
      </c>
      <c r="AP99">
        <v>-5.9404940511221301E-5</v>
      </c>
      <c r="AQ99" t="s">
        <v>187</v>
      </c>
      <c r="AR99">
        <v>0.5</v>
      </c>
      <c r="AS99">
        <v>500</v>
      </c>
      <c r="AT99" t="s">
        <v>187</v>
      </c>
      <c r="AU99" s="16">
        <f t="shared" si="63"/>
        <v>0.5</v>
      </c>
      <c r="AV99" s="16">
        <f t="shared" si="92"/>
        <v>-0.50005940494051127</v>
      </c>
      <c r="AW99" s="16" t="str">
        <f t="shared" si="64"/>
        <v>Under</v>
      </c>
      <c r="AX99">
        <v>0</v>
      </c>
      <c r="AY99">
        <v>0</v>
      </c>
      <c r="AZ99" s="16">
        <f t="shared" si="65"/>
        <v>3</v>
      </c>
      <c r="BA99" s="16">
        <f t="shared" si="66"/>
        <v>1</v>
      </c>
      <c r="BB99" s="16">
        <f t="shared" si="67"/>
        <v>0</v>
      </c>
      <c r="BC99" s="16">
        <f t="shared" si="68"/>
        <v>0</v>
      </c>
      <c r="BD99" s="16">
        <f t="shared" si="69"/>
        <v>4</v>
      </c>
      <c r="BE99" s="16"/>
      <c r="BF99">
        <v>0.2938771504179068</v>
      </c>
      <c r="BG99">
        <v>0.65244279529993798</v>
      </c>
      <c r="BH99">
        <v>6.0797694999999999E-2</v>
      </c>
      <c r="BI99" t="s">
        <v>187</v>
      </c>
      <c r="BJ99">
        <v>0.5</v>
      </c>
      <c r="BK99">
        <v>190</v>
      </c>
      <c r="BL99" t="s">
        <v>187</v>
      </c>
      <c r="BM99" s="16">
        <f t="shared" si="70"/>
        <v>0.5</v>
      </c>
      <c r="BN99" s="16">
        <f t="shared" si="93"/>
        <v>-0.43920230500000002</v>
      </c>
      <c r="BO99" s="16" t="str">
        <f t="shared" si="71"/>
        <v>Under</v>
      </c>
      <c r="BP99">
        <v>0.1</v>
      </c>
      <c r="BQ99">
        <v>0.1</v>
      </c>
      <c r="BR99" s="16">
        <f t="shared" si="72"/>
        <v>2</v>
      </c>
      <c r="BS99" s="16">
        <f t="shared" si="73"/>
        <v>1</v>
      </c>
      <c r="BT99" s="16">
        <f t="shared" si="74"/>
        <v>1</v>
      </c>
      <c r="BU99" s="16">
        <f t="shared" si="75"/>
        <v>1</v>
      </c>
      <c r="BV99" s="16">
        <f t="shared" si="76"/>
        <v>5</v>
      </c>
      <c r="BW99" s="16"/>
      <c r="BX99">
        <v>0.1384051890699706</v>
      </c>
      <c r="BY99">
        <v>0.78252032520325199</v>
      </c>
      <c r="BZ99">
        <v>-2.6082649999999999E-2</v>
      </c>
      <c r="CA99" t="s">
        <v>187</v>
      </c>
      <c r="CB99">
        <v>0.5</v>
      </c>
      <c r="CC99" t="s">
        <v>187</v>
      </c>
      <c r="CD99" t="s">
        <v>187</v>
      </c>
      <c r="CE99" s="16">
        <f t="shared" si="77"/>
        <v>0.5</v>
      </c>
      <c r="CF99" s="16">
        <f t="shared" si="94"/>
        <v>-0.52608264999999999</v>
      </c>
      <c r="CG99" s="16" t="str">
        <f t="shared" si="78"/>
        <v>Under</v>
      </c>
      <c r="CH99">
        <v>0</v>
      </c>
      <c r="CI99">
        <v>0</v>
      </c>
      <c r="CJ99" s="16"/>
      <c r="CK99" s="16">
        <f t="shared" si="79"/>
        <v>1</v>
      </c>
      <c r="CL99" s="16">
        <f t="shared" si="80"/>
        <v>1</v>
      </c>
      <c r="CM99" s="16">
        <f t="shared" si="81"/>
        <v>1</v>
      </c>
      <c r="CN99" s="16">
        <f t="shared" si="82"/>
        <v>3</v>
      </c>
      <c r="CO99" s="16"/>
      <c r="CP99">
        <v>0.86717242090713287</v>
      </c>
      <c r="CQ99">
        <v>1.2</v>
      </c>
      <c r="CR99">
        <v>3.6435620000000002E-2</v>
      </c>
      <c r="CS99">
        <v>0.5</v>
      </c>
      <c r="CT99" t="s">
        <v>187</v>
      </c>
      <c r="CU99">
        <v>0.5</v>
      </c>
      <c r="CV99">
        <v>1.5</v>
      </c>
      <c r="CW99" s="16">
        <f t="shared" si="83"/>
        <v>0.5</v>
      </c>
      <c r="CX99" s="16">
        <f t="shared" si="95"/>
        <v>0.7</v>
      </c>
      <c r="CY99" s="16" t="str">
        <f t="shared" si="84"/>
        <v>Over</v>
      </c>
      <c r="CZ99">
        <v>0.8</v>
      </c>
      <c r="DA99">
        <v>0.5</v>
      </c>
      <c r="DB99" s="16">
        <f t="shared" si="85"/>
        <v>2</v>
      </c>
      <c r="DC99" s="16">
        <f t="shared" si="86"/>
        <v>2</v>
      </c>
      <c r="DD99" s="16">
        <f t="shared" si="87"/>
        <v>1</v>
      </c>
      <c r="DE99" s="16">
        <f t="shared" si="88"/>
        <v>0</v>
      </c>
      <c r="DF99" s="16">
        <f t="shared" si="89"/>
        <v>5</v>
      </c>
      <c r="DG99" s="16"/>
    </row>
    <row r="100" spans="1:111" x14ac:dyDescent="0.3">
      <c r="A100" t="s">
        <v>292</v>
      </c>
      <c r="B100" t="s">
        <v>52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187</v>
      </c>
      <c r="I100">
        <v>0.5</v>
      </c>
      <c r="J100">
        <v>0.5</v>
      </c>
      <c r="K100" s="16">
        <f t="shared" si="49"/>
        <v>0.5</v>
      </c>
      <c r="L100" s="16">
        <f t="shared" si="90"/>
        <v>0.60000000000000009</v>
      </c>
      <c r="M100" s="16" t="str">
        <f t="shared" si="50"/>
        <v>Over</v>
      </c>
      <c r="N100">
        <v>1.1000000000000001</v>
      </c>
      <c r="O100">
        <v>0.9</v>
      </c>
      <c r="P100" s="16">
        <f t="shared" si="51"/>
        <v>2</v>
      </c>
      <c r="Q100" s="16">
        <f t="shared" si="52"/>
        <v>5</v>
      </c>
      <c r="R100" s="16">
        <f t="shared" si="53"/>
        <v>1</v>
      </c>
      <c r="S100" s="16">
        <f t="shared" si="54"/>
        <v>1</v>
      </c>
      <c r="T100" s="16">
        <f t="shared" si="55"/>
        <v>9</v>
      </c>
      <c r="U100" s="16"/>
      <c r="V100" s="17">
        <v>1.207293073155439</v>
      </c>
      <c r="W100" s="17">
        <v>1.62472658484956</v>
      </c>
      <c r="X100" s="17">
        <v>0.99996795192668897</v>
      </c>
      <c r="Y100" s="17">
        <v>0.5</v>
      </c>
      <c r="Z100" s="17">
        <v>-230</v>
      </c>
      <c r="AA100" s="17">
        <v>240</v>
      </c>
      <c r="AB100" s="17">
        <v>0.5</v>
      </c>
      <c r="AC100" s="18">
        <f t="shared" si="56"/>
        <v>0.5</v>
      </c>
      <c r="AD100" s="18">
        <f t="shared" si="91"/>
        <v>1.12472658484956</v>
      </c>
      <c r="AE100" s="18" t="str">
        <f t="shared" si="57"/>
        <v>Over</v>
      </c>
      <c r="AF100" s="17">
        <v>1.5</v>
      </c>
      <c r="AG100" s="17">
        <v>0.9</v>
      </c>
      <c r="AH100" s="18">
        <f t="shared" si="58"/>
        <v>3</v>
      </c>
      <c r="AI100" s="18">
        <f t="shared" si="59"/>
        <v>5</v>
      </c>
      <c r="AJ100" s="18">
        <f t="shared" si="60"/>
        <v>1</v>
      </c>
      <c r="AK100" s="18">
        <f t="shared" si="61"/>
        <v>1</v>
      </c>
      <c r="AL100" s="18">
        <f t="shared" si="62"/>
        <v>10</v>
      </c>
      <c r="AM100" s="16"/>
      <c r="AN100">
        <v>7.9762189713540148E-3</v>
      </c>
      <c r="AO100">
        <v>1.6724699246907799E-2</v>
      </c>
      <c r="AP100">
        <v>0</v>
      </c>
      <c r="AQ100" t="s">
        <v>187</v>
      </c>
      <c r="AR100">
        <v>0.5</v>
      </c>
      <c r="AS100">
        <v>600</v>
      </c>
      <c r="AT100" t="s">
        <v>187</v>
      </c>
      <c r="AU100" s="16">
        <f t="shared" si="63"/>
        <v>0.5</v>
      </c>
      <c r="AV100" s="16">
        <f t="shared" si="92"/>
        <v>-0.5</v>
      </c>
      <c r="AW100" s="16" t="str">
        <f t="shared" si="64"/>
        <v>Under</v>
      </c>
      <c r="AX100">
        <v>0</v>
      </c>
      <c r="AY100">
        <v>0</v>
      </c>
      <c r="AZ100" s="16">
        <f t="shared" si="65"/>
        <v>3</v>
      </c>
      <c r="BA100" s="16">
        <f t="shared" si="66"/>
        <v>1</v>
      </c>
      <c r="BB100" s="16">
        <f t="shared" si="67"/>
        <v>0</v>
      </c>
      <c r="BC100" s="16">
        <f t="shared" si="68"/>
        <v>0</v>
      </c>
      <c r="BD100" s="16">
        <f t="shared" si="69"/>
        <v>4</v>
      </c>
      <c r="BE100" s="16"/>
      <c r="BF100">
        <v>0.56316242792085025</v>
      </c>
      <c r="BG100">
        <v>0.97218543046357597</v>
      </c>
      <c r="BH100">
        <v>0.31895058093540801</v>
      </c>
      <c r="BI100" t="s">
        <v>187</v>
      </c>
      <c r="BJ100">
        <v>0.5</v>
      </c>
      <c r="BK100">
        <v>220</v>
      </c>
      <c r="BL100" t="s">
        <v>187</v>
      </c>
      <c r="BM100" s="16">
        <f t="shared" si="70"/>
        <v>0.5</v>
      </c>
      <c r="BN100" s="16">
        <f t="shared" si="93"/>
        <v>0.47218543046357597</v>
      </c>
      <c r="BO100" s="16" t="str">
        <f t="shared" si="71"/>
        <v>Over</v>
      </c>
      <c r="BP100">
        <v>0.2</v>
      </c>
      <c r="BQ100">
        <v>0.2</v>
      </c>
      <c r="BR100" s="16">
        <f t="shared" si="72"/>
        <v>2</v>
      </c>
      <c r="BS100" s="16">
        <f t="shared" si="73"/>
        <v>4</v>
      </c>
      <c r="BT100" s="16">
        <f t="shared" si="74"/>
        <v>0</v>
      </c>
      <c r="BU100" s="16">
        <f t="shared" si="75"/>
        <v>0</v>
      </c>
      <c r="BV100" s="16">
        <f t="shared" si="76"/>
        <v>6</v>
      </c>
      <c r="BW100" s="16"/>
      <c r="BX100">
        <v>0.19612362151458981</v>
      </c>
      <c r="BY100">
        <v>0.80959999999999999</v>
      </c>
      <c r="BZ100">
        <v>0.01</v>
      </c>
      <c r="CA100" t="s">
        <v>187</v>
      </c>
      <c r="CB100">
        <v>0.5</v>
      </c>
      <c r="CC100">
        <v>310</v>
      </c>
      <c r="CD100" t="s">
        <v>187</v>
      </c>
      <c r="CE100" s="16">
        <f t="shared" si="77"/>
        <v>0.5</v>
      </c>
      <c r="CF100" s="16">
        <f t="shared" si="94"/>
        <v>-0.49</v>
      </c>
      <c r="CG100" s="16" t="str">
        <f t="shared" si="78"/>
        <v>Under</v>
      </c>
      <c r="CH100">
        <v>0.1</v>
      </c>
      <c r="CI100">
        <v>0.1</v>
      </c>
      <c r="CJ100" s="16"/>
      <c r="CK100" s="16">
        <f t="shared" si="79"/>
        <v>1</v>
      </c>
      <c r="CL100" s="16">
        <f t="shared" si="80"/>
        <v>1</v>
      </c>
      <c r="CM100" s="16">
        <f t="shared" si="81"/>
        <v>1</v>
      </c>
      <c r="CN100" s="16">
        <f t="shared" si="82"/>
        <v>3</v>
      </c>
      <c r="CO100" s="16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187</v>
      </c>
      <c r="CU100">
        <v>1.5</v>
      </c>
      <c r="CV100">
        <v>1.5</v>
      </c>
      <c r="CW100" s="16">
        <f t="shared" si="83"/>
        <v>1.5</v>
      </c>
      <c r="CX100" s="16">
        <f t="shared" si="95"/>
        <v>0.76594401629238984</v>
      </c>
      <c r="CY100" s="16" t="str">
        <f t="shared" si="84"/>
        <v>Over</v>
      </c>
      <c r="CZ100">
        <v>2.2000000000000002</v>
      </c>
      <c r="DA100">
        <v>0.6</v>
      </c>
      <c r="DB100" s="16">
        <f t="shared" si="85"/>
        <v>3</v>
      </c>
      <c r="DC100" s="16">
        <f t="shared" si="86"/>
        <v>2</v>
      </c>
      <c r="DD100" s="16">
        <f t="shared" si="87"/>
        <v>1</v>
      </c>
      <c r="DE100" s="16">
        <f t="shared" si="88"/>
        <v>1</v>
      </c>
      <c r="DF100" s="16">
        <f t="shared" si="89"/>
        <v>7</v>
      </c>
      <c r="DG100" s="16"/>
    </row>
    <row r="101" spans="1:111" x14ac:dyDescent="0.3">
      <c r="A101" t="s">
        <v>293</v>
      </c>
      <c r="B101" t="s">
        <v>52</v>
      </c>
      <c r="C101" t="s">
        <v>14</v>
      </c>
      <c r="D101" s="17">
        <v>0.25161890347657989</v>
      </c>
      <c r="E101" s="17">
        <v>0.36614173228346403</v>
      </c>
      <c r="F101" s="17">
        <v>0.19</v>
      </c>
      <c r="G101" s="17">
        <v>0.5</v>
      </c>
      <c r="H101" s="17" t="s">
        <v>187</v>
      </c>
      <c r="I101" s="17">
        <v>0.5</v>
      </c>
      <c r="J101" s="17" t="s">
        <v>187</v>
      </c>
      <c r="K101" s="18">
        <f t="shared" si="49"/>
        <v>0.5</v>
      </c>
      <c r="L101" s="16">
        <f t="shared" si="90"/>
        <v>-0.31</v>
      </c>
      <c r="M101" s="18" t="str">
        <f t="shared" si="50"/>
        <v>Under</v>
      </c>
      <c r="N101" s="17">
        <v>0.2</v>
      </c>
      <c r="O101" s="17">
        <v>0.2</v>
      </c>
      <c r="P101" s="18">
        <f t="shared" si="51"/>
        <v>3</v>
      </c>
      <c r="Q101" s="18">
        <f t="shared" si="52"/>
        <v>4</v>
      </c>
      <c r="R101" s="18">
        <f t="shared" si="53"/>
        <v>1</v>
      </c>
      <c r="S101" s="18">
        <f t="shared" si="54"/>
        <v>1</v>
      </c>
      <c r="T101" s="18">
        <f t="shared" si="55"/>
        <v>9</v>
      </c>
      <c r="U101" s="16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6">
        <f t="shared" si="56"/>
        <v>0.5</v>
      </c>
      <c r="AD101" s="18">
        <f t="shared" si="91"/>
        <v>0.5</v>
      </c>
      <c r="AE101" s="16" t="str">
        <f t="shared" si="57"/>
        <v>Over</v>
      </c>
      <c r="AF101">
        <v>0.5</v>
      </c>
      <c r="AG101">
        <v>0.4</v>
      </c>
      <c r="AH101" s="16">
        <f t="shared" si="58"/>
        <v>2</v>
      </c>
      <c r="AI101" s="16">
        <f t="shared" si="59"/>
        <v>3</v>
      </c>
      <c r="AJ101" s="16">
        <f t="shared" si="60"/>
        <v>0</v>
      </c>
      <c r="AK101" s="16">
        <f t="shared" si="61"/>
        <v>0</v>
      </c>
      <c r="AL101" s="16">
        <f t="shared" si="62"/>
        <v>5</v>
      </c>
      <c r="AM101" s="16"/>
      <c r="AN101">
        <v>9.4584259753165041E-3</v>
      </c>
      <c r="AO101">
        <v>3.7948806178697898E-2</v>
      </c>
      <c r="AP101">
        <v>-5.9404940511221301E-5</v>
      </c>
      <c r="AQ101" t="s">
        <v>187</v>
      </c>
      <c r="AR101">
        <v>0.5</v>
      </c>
      <c r="AS101">
        <v>560</v>
      </c>
      <c r="AT101" t="s">
        <v>187</v>
      </c>
      <c r="AU101" s="16">
        <f t="shared" si="63"/>
        <v>0.5</v>
      </c>
      <c r="AV101" s="16">
        <f t="shared" si="92"/>
        <v>-0.50005940494051127</v>
      </c>
      <c r="AW101" s="16" t="str">
        <f t="shared" si="64"/>
        <v>Under</v>
      </c>
      <c r="AX101">
        <v>0</v>
      </c>
      <c r="AY101">
        <v>0</v>
      </c>
      <c r="AZ101" s="16">
        <f t="shared" si="65"/>
        <v>3</v>
      </c>
      <c r="BA101" s="16">
        <f t="shared" si="66"/>
        <v>1</v>
      </c>
      <c r="BB101" s="16">
        <f t="shared" si="67"/>
        <v>0</v>
      </c>
      <c r="BC101" s="16">
        <f t="shared" si="68"/>
        <v>0</v>
      </c>
      <c r="BD101" s="16">
        <f t="shared" si="69"/>
        <v>4</v>
      </c>
      <c r="BE101" s="16"/>
      <c r="BF101">
        <v>0.23770913119947401</v>
      </c>
      <c r="BG101">
        <v>0.64861683343142995</v>
      </c>
      <c r="BH101">
        <v>1.1750586E-2</v>
      </c>
      <c r="BI101" t="s">
        <v>187</v>
      </c>
      <c r="BJ101">
        <v>0.5</v>
      </c>
      <c r="BK101">
        <v>210</v>
      </c>
      <c r="BL101" t="s">
        <v>187</v>
      </c>
      <c r="BM101" s="16">
        <f t="shared" si="70"/>
        <v>0.5</v>
      </c>
      <c r="BN101" s="16">
        <f t="shared" si="93"/>
        <v>-0.48824941399999999</v>
      </c>
      <c r="BO101" s="16" t="str">
        <f t="shared" si="71"/>
        <v>Under</v>
      </c>
      <c r="BP101">
        <v>0.1</v>
      </c>
      <c r="BQ101">
        <v>0.1</v>
      </c>
      <c r="BR101" s="16">
        <f t="shared" si="72"/>
        <v>2</v>
      </c>
      <c r="BS101" s="16">
        <f t="shared" si="73"/>
        <v>1</v>
      </c>
      <c r="BT101" s="16">
        <f t="shared" si="74"/>
        <v>1</v>
      </c>
      <c r="BU101" s="16">
        <f t="shared" si="75"/>
        <v>1</v>
      </c>
      <c r="BV101" s="16">
        <f t="shared" si="76"/>
        <v>5</v>
      </c>
      <c r="BW101" s="16"/>
      <c r="BX101">
        <v>0.15327334256077321</v>
      </c>
      <c r="BY101">
        <v>0.83010903974674599</v>
      </c>
      <c r="BZ101">
        <v>-2.2405306999999999E-3</v>
      </c>
      <c r="CA101" t="s">
        <v>187</v>
      </c>
      <c r="CB101">
        <v>0.5</v>
      </c>
      <c r="CC101" t="s">
        <v>187</v>
      </c>
      <c r="CD101" t="s">
        <v>187</v>
      </c>
      <c r="CE101" s="16">
        <f t="shared" si="77"/>
        <v>0.5</v>
      </c>
      <c r="CF101" s="16">
        <f t="shared" si="94"/>
        <v>-0.50224053069999997</v>
      </c>
      <c r="CG101" s="16" t="str">
        <f t="shared" si="78"/>
        <v>Under</v>
      </c>
      <c r="CH101">
        <v>0</v>
      </c>
      <c r="CI101">
        <v>0</v>
      </c>
      <c r="CJ101" s="16"/>
      <c r="CK101" s="16">
        <f t="shared" si="79"/>
        <v>1</v>
      </c>
      <c r="CL101" s="16">
        <f t="shared" si="80"/>
        <v>1</v>
      </c>
      <c r="CM101" s="16">
        <f t="shared" si="81"/>
        <v>1</v>
      </c>
      <c r="CN101" s="16">
        <f t="shared" si="82"/>
        <v>3</v>
      </c>
      <c r="CO101" s="16"/>
      <c r="CP101">
        <v>0.77090339281275477</v>
      </c>
      <c r="CQ101">
        <v>1.2</v>
      </c>
      <c r="CR101">
        <v>3.6435620000000002E-2</v>
      </c>
      <c r="CS101">
        <v>0.5</v>
      </c>
      <c r="CT101" t="s">
        <v>187</v>
      </c>
      <c r="CU101">
        <v>0.5</v>
      </c>
      <c r="CV101" t="s">
        <v>187</v>
      </c>
      <c r="CW101" s="16">
        <f t="shared" si="83"/>
        <v>0.5</v>
      </c>
      <c r="CX101" s="16">
        <f t="shared" si="95"/>
        <v>0.7</v>
      </c>
      <c r="CY101" s="16" t="str">
        <f t="shared" si="84"/>
        <v>Over</v>
      </c>
      <c r="CZ101">
        <v>0.7</v>
      </c>
      <c r="DA101">
        <v>0.4</v>
      </c>
      <c r="DB101" s="16">
        <f t="shared" si="85"/>
        <v>2</v>
      </c>
      <c r="DC101" s="16">
        <f t="shared" si="86"/>
        <v>2</v>
      </c>
      <c r="DD101" s="16">
        <f t="shared" si="87"/>
        <v>1</v>
      </c>
      <c r="DE101" s="16">
        <f t="shared" si="88"/>
        <v>0</v>
      </c>
      <c r="DF101" s="16">
        <f t="shared" si="89"/>
        <v>5</v>
      </c>
      <c r="DG101" s="16"/>
    </row>
    <row r="102" spans="1:111" x14ac:dyDescent="0.3">
      <c r="A102" t="s">
        <v>294</v>
      </c>
      <c r="B102" t="s">
        <v>52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187</v>
      </c>
      <c r="I102">
        <v>0.5</v>
      </c>
      <c r="J102" t="s">
        <v>187</v>
      </c>
      <c r="K102" s="16">
        <f t="shared" si="49"/>
        <v>0.5</v>
      </c>
      <c r="L102" s="16">
        <f t="shared" si="90"/>
        <v>0.3571428571428571</v>
      </c>
      <c r="M102" s="16" t="str">
        <f t="shared" si="50"/>
        <v>Over</v>
      </c>
      <c r="N102">
        <v>0.8571428571428571</v>
      </c>
      <c r="O102">
        <v>0.7142857142857143</v>
      </c>
      <c r="P102" s="16">
        <f t="shared" si="51"/>
        <v>0</v>
      </c>
      <c r="Q102" s="16">
        <f t="shared" si="52"/>
        <v>4</v>
      </c>
      <c r="R102" s="16">
        <f t="shared" si="53"/>
        <v>1</v>
      </c>
      <c r="S102" s="16">
        <f t="shared" si="54"/>
        <v>1</v>
      </c>
      <c r="T102" s="16">
        <f t="shared" si="55"/>
        <v>6</v>
      </c>
      <c r="U102" s="16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6">
        <f t="shared" si="56"/>
        <v>0.5</v>
      </c>
      <c r="AD102" s="18">
        <f t="shared" si="91"/>
        <v>0.5</v>
      </c>
      <c r="AE102" s="16" t="str">
        <f t="shared" si="57"/>
        <v>Over</v>
      </c>
      <c r="AF102">
        <v>0.5714285714285714</v>
      </c>
      <c r="AG102">
        <v>0.5714285714285714</v>
      </c>
      <c r="AH102" s="16">
        <f t="shared" si="58"/>
        <v>2</v>
      </c>
      <c r="AI102" s="16">
        <f t="shared" si="59"/>
        <v>3</v>
      </c>
      <c r="AJ102" s="16">
        <f t="shared" si="60"/>
        <v>1</v>
      </c>
      <c r="AK102" s="16">
        <f t="shared" si="61"/>
        <v>1</v>
      </c>
      <c r="AL102" s="16">
        <f t="shared" si="62"/>
        <v>7</v>
      </c>
      <c r="AM102" s="16"/>
      <c r="AN102">
        <v>6.693148175074836E-3</v>
      </c>
      <c r="AO102">
        <v>1.8108316420276799E-2</v>
      </c>
      <c r="AP102">
        <v>-2.1479646002178798E-5</v>
      </c>
      <c r="AQ102" t="s">
        <v>187</v>
      </c>
      <c r="AR102">
        <v>0.5</v>
      </c>
      <c r="AS102">
        <v>870</v>
      </c>
      <c r="AT102" t="s">
        <v>187</v>
      </c>
      <c r="AU102" s="16">
        <f t="shared" si="63"/>
        <v>0.5</v>
      </c>
      <c r="AV102" s="16">
        <f t="shared" si="92"/>
        <v>-0.50002147964600219</v>
      </c>
      <c r="AW102" s="16" t="str">
        <f t="shared" si="64"/>
        <v>Under</v>
      </c>
      <c r="AX102">
        <v>0</v>
      </c>
      <c r="AY102">
        <v>0</v>
      </c>
      <c r="AZ102" s="16">
        <f t="shared" si="65"/>
        <v>3</v>
      </c>
      <c r="BA102" s="16">
        <f t="shared" si="66"/>
        <v>1</v>
      </c>
      <c r="BB102" s="16">
        <f t="shared" si="67"/>
        <v>0</v>
      </c>
      <c r="BC102" s="16">
        <f t="shared" si="68"/>
        <v>0</v>
      </c>
      <c r="BD102" s="16">
        <f t="shared" si="69"/>
        <v>4</v>
      </c>
      <c r="BE102" s="16"/>
      <c r="BF102">
        <v>0.22170413386929941</v>
      </c>
      <c r="BG102">
        <v>0.56139410187667504</v>
      </c>
      <c r="BH102">
        <v>6.9884749999999995E-2</v>
      </c>
      <c r="BI102" t="s">
        <v>187</v>
      </c>
      <c r="BJ102">
        <v>0.5</v>
      </c>
      <c r="BK102">
        <v>240</v>
      </c>
      <c r="BL102" t="s">
        <v>187</v>
      </c>
      <c r="BM102" s="16">
        <f t="shared" si="70"/>
        <v>0.5</v>
      </c>
      <c r="BN102" s="16">
        <f t="shared" si="93"/>
        <v>-0.5</v>
      </c>
      <c r="BO102" s="16" t="str">
        <f t="shared" si="71"/>
        <v>Under</v>
      </c>
      <c r="BP102">
        <v>0</v>
      </c>
      <c r="BQ102">
        <v>0</v>
      </c>
      <c r="BR102" s="16">
        <f t="shared" si="72"/>
        <v>2</v>
      </c>
      <c r="BS102" s="16">
        <f t="shared" si="73"/>
        <v>1</v>
      </c>
      <c r="BT102" s="16">
        <f t="shared" si="74"/>
        <v>1</v>
      </c>
      <c r="BU102" s="16">
        <f t="shared" si="75"/>
        <v>1</v>
      </c>
      <c r="BV102" s="16">
        <f t="shared" si="76"/>
        <v>5</v>
      </c>
      <c r="BW102" s="16"/>
      <c r="BX102">
        <v>0.23576297480347791</v>
      </c>
      <c r="BY102">
        <v>0.85854120618882201</v>
      </c>
      <c r="BZ102">
        <v>1.3892949999999999E-2</v>
      </c>
      <c r="CA102" t="s">
        <v>187</v>
      </c>
      <c r="CB102">
        <v>0.5</v>
      </c>
      <c r="CC102" t="s">
        <v>187</v>
      </c>
      <c r="CD102" t="s">
        <v>187</v>
      </c>
      <c r="CE102" s="16">
        <f t="shared" si="77"/>
        <v>0.5</v>
      </c>
      <c r="CF102" s="16">
        <f t="shared" si="94"/>
        <v>-0.5</v>
      </c>
      <c r="CG102" s="16" t="str">
        <f t="shared" si="78"/>
        <v>Under</v>
      </c>
      <c r="CH102">
        <v>0</v>
      </c>
      <c r="CI102">
        <v>0</v>
      </c>
      <c r="CJ102" s="16"/>
      <c r="CK102" s="16">
        <f t="shared" si="79"/>
        <v>1</v>
      </c>
      <c r="CL102" s="16">
        <f t="shared" si="80"/>
        <v>1</v>
      </c>
      <c r="CM102" s="16">
        <f t="shared" si="81"/>
        <v>1</v>
      </c>
      <c r="CN102" s="16">
        <f t="shared" si="82"/>
        <v>3</v>
      </c>
      <c r="CO102" s="16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187</v>
      </c>
      <c r="CU102">
        <v>0.5</v>
      </c>
      <c r="CV102" t="s">
        <v>187</v>
      </c>
      <c r="CW102" s="16">
        <f t="shared" si="83"/>
        <v>0.5</v>
      </c>
      <c r="CX102" s="16">
        <f t="shared" si="95"/>
        <v>0.52347826086956006</v>
      </c>
      <c r="CY102" s="16" t="str">
        <f t="shared" si="84"/>
        <v>Over</v>
      </c>
      <c r="CZ102">
        <v>0.5714285714285714</v>
      </c>
      <c r="DA102">
        <v>0.5714285714285714</v>
      </c>
      <c r="DB102" s="16">
        <f t="shared" si="85"/>
        <v>2</v>
      </c>
      <c r="DC102" s="16">
        <f t="shared" si="86"/>
        <v>2</v>
      </c>
      <c r="DD102" s="16">
        <f t="shared" si="87"/>
        <v>1</v>
      </c>
      <c r="DE102" s="16">
        <f t="shared" si="88"/>
        <v>1</v>
      </c>
      <c r="DF102" s="16">
        <f t="shared" si="89"/>
        <v>6</v>
      </c>
      <c r="DG102" s="16"/>
    </row>
    <row r="103" spans="1:111" x14ac:dyDescent="0.3">
      <c r="A103" t="s">
        <v>295</v>
      </c>
      <c r="B103" t="s">
        <v>52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187</v>
      </c>
      <c r="I103">
        <v>0.5</v>
      </c>
      <c r="J103">
        <v>0.5</v>
      </c>
      <c r="K103" s="16">
        <f t="shared" si="49"/>
        <v>0.5</v>
      </c>
      <c r="L103" s="16">
        <f t="shared" si="90"/>
        <v>-0.17109996603997801</v>
      </c>
      <c r="M103" s="16" t="str">
        <f t="shared" si="50"/>
        <v>Under</v>
      </c>
      <c r="N103">
        <v>0.4</v>
      </c>
      <c r="O103">
        <v>0.4</v>
      </c>
      <c r="P103" s="16">
        <f t="shared" si="51"/>
        <v>2</v>
      </c>
      <c r="Q103" s="16">
        <f t="shared" si="52"/>
        <v>3</v>
      </c>
      <c r="R103" s="16">
        <f t="shared" si="53"/>
        <v>1</v>
      </c>
      <c r="S103" s="16">
        <f t="shared" si="54"/>
        <v>1</v>
      </c>
      <c r="T103" s="16">
        <f t="shared" si="55"/>
        <v>7</v>
      </c>
      <c r="U103" s="16"/>
      <c r="V103" s="17">
        <v>0.90405293904879946</v>
      </c>
      <c r="W103" s="17">
        <v>1</v>
      </c>
      <c r="X103" s="17">
        <v>0.73446410468269596</v>
      </c>
      <c r="Y103" s="17">
        <v>0.5</v>
      </c>
      <c r="Z103" s="17">
        <v>-180</v>
      </c>
      <c r="AA103" s="17">
        <v>340</v>
      </c>
      <c r="AB103" s="17">
        <v>0.2</v>
      </c>
      <c r="AC103" s="18">
        <f t="shared" si="56"/>
        <v>0.5</v>
      </c>
      <c r="AD103" s="18">
        <f t="shared" si="91"/>
        <v>0.5</v>
      </c>
      <c r="AE103" s="18" t="str">
        <f t="shared" si="57"/>
        <v>Over</v>
      </c>
      <c r="AF103" s="17">
        <v>0.8</v>
      </c>
      <c r="AG103" s="17">
        <v>0.6</v>
      </c>
      <c r="AH103" s="18">
        <f t="shared" si="58"/>
        <v>3</v>
      </c>
      <c r="AI103" s="18">
        <f t="shared" si="59"/>
        <v>3</v>
      </c>
      <c r="AJ103" s="18">
        <f t="shared" si="60"/>
        <v>1</v>
      </c>
      <c r="AK103" s="18">
        <f t="shared" si="61"/>
        <v>1</v>
      </c>
      <c r="AL103" s="18">
        <f t="shared" si="62"/>
        <v>8</v>
      </c>
      <c r="AM103" s="16"/>
      <c r="AN103">
        <v>0.1030488326841522</v>
      </c>
      <c r="AO103">
        <v>0.28633640746927702</v>
      </c>
      <c r="AP103">
        <v>-2.4067649552449298E-5</v>
      </c>
      <c r="AQ103" t="s">
        <v>187</v>
      </c>
      <c r="AR103">
        <v>0.5</v>
      </c>
      <c r="AS103">
        <v>300</v>
      </c>
      <c r="AT103" t="s">
        <v>187</v>
      </c>
      <c r="AU103" s="16">
        <f t="shared" si="63"/>
        <v>0.5</v>
      </c>
      <c r="AV103" s="16">
        <f t="shared" si="92"/>
        <v>-0.50002406764955243</v>
      </c>
      <c r="AW103" s="16" t="str">
        <f t="shared" si="64"/>
        <v>Under</v>
      </c>
      <c r="AX103">
        <v>0.3</v>
      </c>
      <c r="AY103">
        <v>0.3</v>
      </c>
      <c r="AZ103" s="16">
        <f t="shared" si="65"/>
        <v>3</v>
      </c>
      <c r="BA103" s="16">
        <f t="shared" si="66"/>
        <v>1</v>
      </c>
      <c r="BB103" s="16">
        <f t="shared" si="67"/>
        <v>0</v>
      </c>
      <c r="BC103" s="16">
        <f t="shared" si="68"/>
        <v>0</v>
      </c>
      <c r="BD103" s="16">
        <f t="shared" si="69"/>
        <v>4</v>
      </c>
      <c r="BE103" s="16"/>
      <c r="BF103">
        <v>0.57316718456654348</v>
      </c>
      <c r="BG103">
        <v>0.862083873757025</v>
      </c>
      <c r="BH103">
        <v>0.43112622118966298</v>
      </c>
      <c r="BI103" t="s">
        <v>187</v>
      </c>
      <c r="BJ103">
        <v>0.5</v>
      </c>
      <c r="BK103">
        <v>135</v>
      </c>
      <c r="BL103" t="s">
        <v>187</v>
      </c>
      <c r="BM103" s="16">
        <f t="shared" si="70"/>
        <v>0.5</v>
      </c>
      <c r="BN103" s="16">
        <f t="shared" si="93"/>
        <v>0.362083873757025</v>
      </c>
      <c r="BO103" s="16" t="str">
        <f t="shared" si="71"/>
        <v>Over</v>
      </c>
      <c r="BP103">
        <v>0.8</v>
      </c>
      <c r="BQ103">
        <v>0.5</v>
      </c>
      <c r="BR103" s="16">
        <f t="shared" si="72"/>
        <v>2</v>
      </c>
      <c r="BS103" s="16">
        <f t="shared" si="73"/>
        <v>4</v>
      </c>
      <c r="BT103" s="16">
        <f t="shared" si="74"/>
        <v>1</v>
      </c>
      <c r="BU103" s="16">
        <f t="shared" si="75"/>
        <v>0</v>
      </c>
      <c r="BV103" s="16">
        <f t="shared" si="76"/>
        <v>7</v>
      </c>
      <c r="BW103" s="16"/>
      <c r="BX103">
        <v>0.14105952177928299</v>
      </c>
      <c r="BY103">
        <v>0.77874915938130396</v>
      </c>
      <c r="BZ103">
        <v>-2.6791750999999999E-2</v>
      </c>
      <c r="CA103" t="s">
        <v>187</v>
      </c>
      <c r="CB103">
        <v>0.5</v>
      </c>
      <c r="CC103" t="s">
        <v>187</v>
      </c>
      <c r="CD103" t="s">
        <v>187</v>
      </c>
      <c r="CE103" s="16">
        <f t="shared" si="77"/>
        <v>0.5</v>
      </c>
      <c r="CF103" s="16">
        <f t="shared" si="94"/>
        <v>-0.52679175099999997</v>
      </c>
      <c r="CG103" s="16" t="str">
        <f t="shared" si="78"/>
        <v>Under</v>
      </c>
      <c r="CH103">
        <v>0</v>
      </c>
      <c r="CI103">
        <v>0</v>
      </c>
      <c r="CJ103" s="16"/>
      <c r="CK103" s="16">
        <f t="shared" si="79"/>
        <v>1</v>
      </c>
      <c r="CL103" s="16">
        <f t="shared" si="80"/>
        <v>1</v>
      </c>
      <c r="CM103" s="16">
        <f t="shared" si="81"/>
        <v>1</v>
      </c>
      <c r="CN103" s="16">
        <f t="shared" si="82"/>
        <v>3</v>
      </c>
      <c r="CO103" s="16"/>
      <c r="CP103" s="17">
        <v>1.8392318952576689</v>
      </c>
      <c r="CQ103" s="17">
        <v>2</v>
      </c>
      <c r="CR103" s="17">
        <v>1.6164150879950401</v>
      </c>
      <c r="CS103" s="17">
        <v>0.5</v>
      </c>
      <c r="CT103" s="17" t="s">
        <v>187</v>
      </c>
      <c r="CU103" s="17">
        <v>0.5</v>
      </c>
      <c r="CV103" s="17">
        <v>1.5</v>
      </c>
      <c r="CW103" s="18">
        <f t="shared" si="83"/>
        <v>0.5</v>
      </c>
      <c r="CX103" s="16">
        <f t="shared" si="95"/>
        <v>1.5</v>
      </c>
      <c r="CY103" s="18" t="str">
        <f t="shared" si="84"/>
        <v>Over</v>
      </c>
      <c r="CZ103" s="17">
        <v>1.8</v>
      </c>
      <c r="DA103" s="17">
        <v>0.6</v>
      </c>
      <c r="DB103" s="18">
        <f t="shared" si="85"/>
        <v>3</v>
      </c>
      <c r="DC103" s="18">
        <f t="shared" si="86"/>
        <v>3</v>
      </c>
      <c r="DD103" s="18">
        <f t="shared" si="87"/>
        <v>1</v>
      </c>
      <c r="DE103" s="18">
        <f t="shared" si="88"/>
        <v>1</v>
      </c>
      <c r="DF103" s="18">
        <f t="shared" si="89"/>
        <v>8</v>
      </c>
      <c r="DG103" s="16"/>
    </row>
    <row r="104" spans="1:111" x14ac:dyDescent="0.3">
      <c r="A104" t="s">
        <v>296</v>
      </c>
      <c r="B104" t="s">
        <v>52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187</v>
      </c>
      <c r="I104">
        <v>0.5</v>
      </c>
      <c r="J104">
        <v>0.5</v>
      </c>
      <c r="K104" s="16">
        <f t="shared" si="49"/>
        <v>0.5</v>
      </c>
      <c r="L104" s="16">
        <f t="shared" si="90"/>
        <v>-0.3</v>
      </c>
      <c r="M104" s="16" t="str">
        <f t="shared" si="50"/>
        <v>Under</v>
      </c>
      <c r="N104">
        <v>0.2</v>
      </c>
      <c r="O104">
        <v>0.2</v>
      </c>
      <c r="P104" s="16">
        <f t="shared" si="51"/>
        <v>2</v>
      </c>
      <c r="Q104" s="16">
        <f t="shared" si="52"/>
        <v>4</v>
      </c>
      <c r="R104" s="16">
        <f t="shared" si="53"/>
        <v>1</v>
      </c>
      <c r="S104" s="16">
        <f t="shared" si="54"/>
        <v>1</v>
      </c>
      <c r="T104" s="16">
        <f t="shared" si="55"/>
        <v>8</v>
      </c>
      <c r="V104" s="17">
        <v>1.0052662211479571</v>
      </c>
      <c r="W104" s="17">
        <v>1.0189544005526401</v>
      </c>
      <c r="X104" s="17">
        <v>0.99807404320313997</v>
      </c>
      <c r="Y104" s="17">
        <v>0.5</v>
      </c>
      <c r="Z104" s="17">
        <v>-195</v>
      </c>
      <c r="AA104" s="17">
        <v>300</v>
      </c>
      <c r="AB104" s="17">
        <v>0.1</v>
      </c>
      <c r="AC104" s="18">
        <f t="shared" si="56"/>
        <v>0.5</v>
      </c>
      <c r="AD104" s="18">
        <f t="shared" si="91"/>
        <v>0.51895440055264008</v>
      </c>
      <c r="AE104" s="18" t="str">
        <f t="shared" si="57"/>
        <v>Over</v>
      </c>
      <c r="AF104" s="17">
        <v>1</v>
      </c>
      <c r="AG104" s="17">
        <v>0.9</v>
      </c>
      <c r="AH104" s="18">
        <f t="shared" si="58"/>
        <v>3</v>
      </c>
      <c r="AI104" s="18">
        <f t="shared" si="59"/>
        <v>4</v>
      </c>
      <c r="AJ104" s="18">
        <f t="shared" si="60"/>
        <v>1</v>
      </c>
      <c r="AK104" s="18">
        <f t="shared" si="61"/>
        <v>1</v>
      </c>
      <c r="AL104" s="18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187</v>
      </c>
      <c r="AR104">
        <v>0.5</v>
      </c>
      <c r="AS104">
        <v>560</v>
      </c>
      <c r="AT104" t="s">
        <v>187</v>
      </c>
      <c r="AU104" s="16">
        <f t="shared" si="63"/>
        <v>0.5</v>
      </c>
      <c r="AV104" s="16">
        <f t="shared" si="92"/>
        <v>-0.50004697385619801</v>
      </c>
      <c r="AW104" s="16" t="str">
        <f t="shared" si="64"/>
        <v>Under</v>
      </c>
      <c r="AX104">
        <v>0.1</v>
      </c>
      <c r="AY104">
        <v>0.1</v>
      </c>
      <c r="AZ104" s="16">
        <f t="shared" si="65"/>
        <v>3</v>
      </c>
      <c r="BA104" s="16">
        <f t="shared" si="66"/>
        <v>1</v>
      </c>
      <c r="BB104" s="16">
        <f t="shared" si="67"/>
        <v>0</v>
      </c>
      <c r="BC104" s="16">
        <f t="shared" si="68"/>
        <v>0</v>
      </c>
      <c r="BD104" s="16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187</v>
      </c>
      <c r="BJ104">
        <v>0.5</v>
      </c>
      <c r="BK104">
        <v>200</v>
      </c>
      <c r="BL104" t="s">
        <v>187</v>
      </c>
      <c r="BM104" s="16">
        <f t="shared" si="70"/>
        <v>0.5</v>
      </c>
      <c r="BN104" s="16">
        <f t="shared" si="93"/>
        <v>0.69255649871553993</v>
      </c>
      <c r="BO104" s="16" t="str">
        <f t="shared" si="71"/>
        <v>Over</v>
      </c>
      <c r="BP104">
        <v>0.4</v>
      </c>
      <c r="BQ104">
        <v>0.3</v>
      </c>
      <c r="BR104" s="16">
        <f t="shared" si="72"/>
        <v>2</v>
      </c>
      <c r="BS104" s="16">
        <f t="shared" si="73"/>
        <v>5</v>
      </c>
      <c r="BT104" s="16">
        <f t="shared" si="74"/>
        <v>0</v>
      </c>
      <c r="BU104" s="16">
        <f t="shared" si="75"/>
        <v>0</v>
      </c>
      <c r="BV104" s="16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187</v>
      </c>
      <c r="CB104">
        <v>0.5</v>
      </c>
      <c r="CC104">
        <v>580</v>
      </c>
      <c r="CD104" t="s">
        <v>187</v>
      </c>
      <c r="CE104" s="16">
        <f t="shared" si="77"/>
        <v>0.5</v>
      </c>
      <c r="CF104" s="16">
        <f t="shared" si="94"/>
        <v>-0.52868296199999998</v>
      </c>
      <c r="CG104" s="16" t="str">
        <f t="shared" si="78"/>
        <v>Under</v>
      </c>
      <c r="CH104">
        <v>0</v>
      </c>
      <c r="CI104">
        <v>0</v>
      </c>
      <c r="CJ104" s="16"/>
      <c r="CK104" s="16">
        <f t="shared" si="79"/>
        <v>1</v>
      </c>
      <c r="CL104" s="16">
        <f t="shared" si="80"/>
        <v>1</v>
      </c>
      <c r="CM104" s="16">
        <f t="shared" si="81"/>
        <v>1</v>
      </c>
      <c r="CN104" s="16">
        <f t="shared" si="82"/>
        <v>3</v>
      </c>
      <c r="CP104" s="17">
        <v>1.8168613009388279</v>
      </c>
      <c r="CQ104" s="17">
        <v>2</v>
      </c>
      <c r="CR104" s="17">
        <v>1.5683215975248099</v>
      </c>
      <c r="CS104" s="17">
        <v>0.5</v>
      </c>
      <c r="CT104" s="17" t="s">
        <v>187</v>
      </c>
      <c r="CU104" s="17">
        <v>0.5</v>
      </c>
      <c r="CV104" s="17">
        <v>1.5</v>
      </c>
      <c r="CW104" s="18">
        <f t="shared" si="83"/>
        <v>0.5</v>
      </c>
      <c r="CX104" s="16">
        <f t="shared" si="95"/>
        <v>1.5</v>
      </c>
      <c r="CY104" s="18" t="str">
        <f t="shared" si="84"/>
        <v>Over</v>
      </c>
      <c r="CZ104" s="17">
        <v>1.6</v>
      </c>
      <c r="DA104" s="17">
        <v>0.9</v>
      </c>
      <c r="DB104" s="18">
        <f t="shared" si="85"/>
        <v>3</v>
      </c>
      <c r="DC104" s="18">
        <f t="shared" si="86"/>
        <v>3</v>
      </c>
      <c r="DD104" s="18">
        <f t="shared" si="87"/>
        <v>1</v>
      </c>
      <c r="DE104" s="18">
        <f t="shared" si="88"/>
        <v>1</v>
      </c>
      <c r="DF104" s="18">
        <f t="shared" si="89"/>
        <v>8</v>
      </c>
    </row>
    <row r="105" spans="1:111" x14ac:dyDescent="0.3">
      <c r="A105" t="s">
        <v>297</v>
      </c>
      <c r="B105" t="s">
        <v>52</v>
      </c>
      <c r="C105" t="s">
        <v>14</v>
      </c>
      <c r="D105" s="17">
        <v>0.7442405978586395</v>
      </c>
      <c r="E105" s="17">
        <v>0.80777180189665299</v>
      </c>
      <c r="F105" s="17">
        <v>0.63089147393110301</v>
      </c>
      <c r="G105" s="17">
        <v>0.5</v>
      </c>
      <c r="H105" s="17" t="s">
        <v>187</v>
      </c>
      <c r="I105" s="17">
        <v>0.5</v>
      </c>
      <c r="J105" s="17">
        <v>0.5</v>
      </c>
      <c r="K105" s="18">
        <f t="shared" si="49"/>
        <v>0.5</v>
      </c>
      <c r="L105" s="16">
        <f t="shared" si="90"/>
        <v>0.4</v>
      </c>
      <c r="M105" s="18" t="str">
        <f t="shared" si="50"/>
        <v>Over</v>
      </c>
      <c r="N105" s="17">
        <v>0.9</v>
      </c>
      <c r="O105" s="17">
        <v>0.6</v>
      </c>
      <c r="P105" s="18">
        <f t="shared" si="51"/>
        <v>3</v>
      </c>
      <c r="Q105" s="18">
        <f t="shared" si="52"/>
        <v>4</v>
      </c>
      <c r="R105" s="18">
        <f t="shared" si="53"/>
        <v>1</v>
      </c>
      <c r="S105" s="18">
        <f t="shared" si="54"/>
        <v>1</v>
      </c>
      <c r="T105" s="18">
        <f t="shared" si="55"/>
        <v>9</v>
      </c>
      <c r="V105" s="17">
        <v>1.049261270655673</v>
      </c>
      <c r="W105" s="17">
        <v>1.16028177184396</v>
      </c>
      <c r="X105" s="17">
        <v>1</v>
      </c>
      <c r="Y105" s="17">
        <v>0.5</v>
      </c>
      <c r="Z105" s="17">
        <v>-250</v>
      </c>
      <c r="AA105" s="17">
        <v>220</v>
      </c>
      <c r="AB105" s="17">
        <v>0.3</v>
      </c>
      <c r="AC105" s="18">
        <f t="shared" si="56"/>
        <v>0.5</v>
      </c>
      <c r="AD105" s="18">
        <f t="shared" si="91"/>
        <v>0.7</v>
      </c>
      <c r="AE105" s="18" t="str">
        <f t="shared" si="57"/>
        <v>Over</v>
      </c>
      <c r="AF105" s="17">
        <v>1.2</v>
      </c>
      <c r="AG105" s="17">
        <v>0.8</v>
      </c>
      <c r="AH105" s="18">
        <f t="shared" si="58"/>
        <v>3</v>
      </c>
      <c r="AI105" s="18">
        <f t="shared" si="59"/>
        <v>4</v>
      </c>
      <c r="AJ105" s="18">
        <f t="shared" si="60"/>
        <v>1</v>
      </c>
      <c r="AK105" s="18">
        <f t="shared" si="61"/>
        <v>1</v>
      </c>
      <c r="AL105" s="18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187</v>
      </c>
      <c r="AR105">
        <v>0.5</v>
      </c>
      <c r="AS105">
        <v>285</v>
      </c>
      <c r="AT105" t="s">
        <v>187</v>
      </c>
      <c r="AU105" s="16">
        <f t="shared" si="63"/>
        <v>0.5</v>
      </c>
      <c r="AV105" s="16">
        <f t="shared" si="92"/>
        <v>-0.50222229137816166</v>
      </c>
      <c r="AW105" s="16" t="str">
        <f t="shared" si="64"/>
        <v>Under</v>
      </c>
      <c r="AX105">
        <v>0.3</v>
      </c>
      <c r="AY105">
        <v>0.2</v>
      </c>
      <c r="AZ105" s="16">
        <f t="shared" si="65"/>
        <v>3</v>
      </c>
      <c r="BA105" s="16">
        <f t="shared" si="66"/>
        <v>1</v>
      </c>
      <c r="BB105" s="16">
        <f t="shared" si="67"/>
        <v>0</v>
      </c>
      <c r="BC105" s="16">
        <f t="shared" si="68"/>
        <v>0</v>
      </c>
      <c r="BD105" s="16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187</v>
      </c>
      <c r="BJ105">
        <v>0.5</v>
      </c>
      <c r="BK105">
        <v>125</v>
      </c>
      <c r="BL105" t="s">
        <v>187</v>
      </c>
      <c r="BM105" s="16">
        <f t="shared" si="70"/>
        <v>0.5</v>
      </c>
      <c r="BN105" s="16">
        <f t="shared" si="93"/>
        <v>0.66761342282456004</v>
      </c>
      <c r="BO105" s="16" t="str">
        <f t="shared" si="71"/>
        <v>Over</v>
      </c>
      <c r="BP105">
        <v>1</v>
      </c>
      <c r="BQ105">
        <v>0.5</v>
      </c>
      <c r="BR105" s="16">
        <f t="shared" si="72"/>
        <v>2</v>
      </c>
      <c r="BS105" s="16">
        <f t="shared" si="73"/>
        <v>5</v>
      </c>
      <c r="BT105" s="16">
        <f t="shared" si="74"/>
        <v>1</v>
      </c>
      <c r="BU105" s="16">
        <f t="shared" si="75"/>
        <v>0</v>
      </c>
      <c r="BV105" s="16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187</v>
      </c>
      <c r="CB105">
        <v>0.5</v>
      </c>
      <c r="CC105">
        <v>640</v>
      </c>
      <c r="CD105" t="s">
        <v>187</v>
      </c>
      <c r="CE105" s="16">
        <f t="shared" si="77"/>
        <v>0.5</v>
      </c>
      <c r="CF105" s="16">
        <f t="shared" si="94"/>
        <v>-0.5</v>
      </c>
      <c r="CG105" s="16" t="str">
        <f t="shared" si="78"/>
        <v>Under</v>
      </c>
      <c r="CH105">
        <v>0</v>
      </c>
      <c r="CI105">
        <v>0</v>
      </c>
      <c r="CJ105" s="16"/>
      <c r="CK105" s="16">
        <f t="shared" si="79"/>
        <v>1</v>
      </c>
      <c r="CL105" s="16">
        <f t="shared" si="80"/>
        <v>1</v>
      </c>
      <c r="CM105" s="16">
        <f t="shared" si="81"/>
        <v>1</v>
      </c>
      <c r="CN105" s="16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187</v>
      </c>
      <c r="CU105">
        <v>1.5</v>
      </c>
      <c r="CV105">
        <v>1.5</v>
      </c>
      <c r="CW105" s="16">
        <f t="shared" si="83"/>
        <v>1.5</v>
      </c>
      <c r="CX105" s="16">
        <f t="shared" si="95"/>
        <v>1.1000000000000001</v>
      </c>
      <c r="CY105" s="16" t="str">
        <f t="shared" si="84"/>
        <v>Over</v>
      </c>
      <c r="CZ105">
        <v>2.6</v>
      </c>
      <c r="DA105">
        <v>0.5</v>
      </c>
      <c r="DB105" s="16">
        <f t="shared" si="85"/>
        <v>3</v>
      </c>
      <c r="DC105" s="16">
        <f t="shared" si="86"/>
        <v>3</v>
      </c>
      <c r="DD105" s="16">
        <f t="shared" si="87"/>
        <v>1</v>
      </c>
      <c r="DE105" s="16">
        <f t="shared" si="88"/>
        <v>0</v>
      </c>
      <c r="DF105" s="16">
        <f t="shared" si="89"/>
        <v>7</v>
      </c>
    </row>
    <row r="106" spans="1:111" x14ac:dyDescent="0.3">
      <c r="A106" t="s">
        <v>298</v>
      </c>
      <c r="B106" t="s">
        <v>58</v>
      </c>
      <c r="C106" t="s">
        <v>57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187</v>
      </c>
      <c r="I106">
        <v>0.5</v>
      </c>
      <c r="J106">
        <v>0.5</v>
      </c>
      <c r="K106" s="16">
        <f t="shared" si="49"/>
        <v>0.5</v>
      </c>
      <c r="L106" s="16">
        <f t="shared" si="90"/>
        <v>-0.26738343834818401</v>
      </c>
      <c r="M106" s="16" t="str">
        <f t="shared" si="50"/>
        <v>Under</v>
      </c>
      <c r="N106">
        <v>0.4</v>
      </c>
      <c r="O106">
        <v>0.4</v>
      </c>
      <c r="P106" s="16">
        <f t="shared" si="51"/>
        <v>2</v>
      </c>
      <c r="Q106" s="16">
        <f t="shared" si="52"/>
        <v>4</v>
      </c>
      <c r="R106" s="16">
        <f t="shared" si="53"/>
        <v>1</v>
      </c>
      <c r="S106" s="16">
        <f t="shared" si="54"/>
        <v>1</v>
      </c>
      <c r="T106" s="16">
        <f t="shared" si="55"/>
        <v>8</v>
      </c>
      <c r="V106" s="17">
        <v>1.0580667896556091</v>
      </c>
      <c r="W106" s="17">
        <v>1.1668061086391299</v>
      </c>
      <c r="X106" s="17">
        <v>0.99758208464960196</v>
      </c>
      <c r="Y106" s="17">
        <v>0.5</v>
      </c>
      <c r="Z106" s="17">
        <v>-200</v>
      </c>
      <c r="AA106" s="17">
        <v>280</v>
      </c>
      <c r="AB106" s="17">
        <v>0.3</v>
      </c>
      <c r="AC106" s="18">
        <f t="shared" si="56"/>
        <v>0.5</v>
      </c>
      <c r="AD106" s="18">
        <f t="shared" si="91"/>
        <v>0.66680610863912992</v>
      </c>
      <c r="AE106" s="18" t="str">
        <f t="shared" si="57"/>
        <v>Over</v>
      </c>
      <c r="AF106" s="17">
        <v>1.1000000000000001</v>
      </c>
      <c r="AG106" s="17">
        <v>0.7</v>
      </c>
      <c r="AH106" s="18">
        <f t="shared" si="58"/>
        <v>3</v>
      </c>
      <c r="AI106" s="18">
        <f t="shared" si="59"/>
        <v>4</v>
      </c>
      <c r="AJ106" s="18">
        <f t="shared" si="60"/>
        <v>1</v>
      </c>
      <c r="AK106" s="18">
        <f t="shared" si="61"/>
        <v>1</v>
      </c>
      <c r="AL106" s="18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187</v>
      </c>
      <c r="AR106">
        <v>0.5</v>
      </c>
      <c r="AS106">
        <v>600</v>
      </c>
      <c r="AT106" t="s">
        <v>187</v>
      </c>
      <c r="AU106" s="16">
        <f t="shared" si="63"/>
        <v>0.5</v>
      </c>
      <c r="AV106" s="16">
        <f t="shared" si="92"/>
        <v>-0.50005681693696091</v>
      </c>
      <c r="AW106" s="16" t="str">
        <f t="shared" si="64"/>
        <v>Under</v>
      </c>
      <c r="AX106">
        <v>0</v>
      </c>
      <c r="AY106">
        <v>0</v>
      </c>
      <c r="AZ106" s="16">
        <f t="shared" si="65"/>
        <v>3</v>
      </c>
      <c r="BA106" s="16">
        <f t="shared" si="66"/>
        <v>1</v>
      </c>
      <c r="BB106" s="16">
        <f t="shared" si="67"/>
        <v>0</v>
      </c>
      <c r="BC106" s="16">
        <f t="shared" si="68"/>
        <v>0</v>
      </c>
      <c r="BD106" s="16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187</v>
      </c>
      <c r="BJ106">
        <v>0.5</v>
      </c>
      <c r="BK106">
        <v>210</v>
      </c>
      <c r="BL106" t="s">
        <v>187</v>
      </c>
      <c r="BM106" s="16">
        <f t="shared" si="70"/>
        <v>0.5</v>
      </c>
      <c r="BN106" s="16">
        <f t="shared" si="93"/>
        <v>-0.44</v>
      </c>
      <c r="BO106" s="16" t="str">
        <f t="shared" si="71"/>
        <v>Under</v>
      </c>
      <c r="BP106">
        <v>0.2</v>
      </c>
      <c r="BQ106">
        <v>0.2</v>
      </c>
      <c r="BR106" s="16">
        <f t="shared" si="72"/>
        <v>2</v>
      </c>
      <c r="BS106" s="16">
        <f t="shared" si="73"/>
        <v>1</v>
      </c>
      <c r="BT106" s="16">
        <f t="shared" si="74"/>
        <v>1</v>
      </c>
      <c r="BU106" s="16">
        <f t="shared" si="75"/>
        <v>1</v>
      </c>
      <c r="BV106" s="16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187</v>
      </c>
      <c r="CB106">
        <v>0.5</v>
      </c>
      <c r="CC106">
        <v>900</v>
      </c>
      <c r="CD106" t="s">
        <v>187</v>
      </c>
      <c r="CE106" s="16">
        <f t="shared" si="77"/>
        <v>0.5</v>
      </c>
      <c r="CF106" s="16">
        <f t="shared" si="94"/>
        <v>-0.50238490479999998</v>
      </c>
      <c r="CG106" s="16" t="str">
        <f t="shared" si="78"/>
        <v>Under</v>
      </c>
      <c r="CH106">
        <v>0.1</v>
      </c>
      <c r="CI106">
        <v>0.1</v>
      </c>
      <c r="CJ106" s="16"/>
      <c r="CK106" s="16">
        <f t="shared" si="79"/>
        <v>1</v>
      </c>
      <c r="CL106" s="16">
        <f t="shared" si="80"/>
        <v>1</v>
      </c>
      <c r="CM106" s="16">
        <f t="shared" si="81"/>
        <v>1</v>
      </c>
      <c r="CN106" s="16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187</v>
      </c>
      <c r="CU106">
        <v>1.5</v>
      </c>
      <c r="CV106">
        <v>1.5</v>
      </c>
      <c r="CW106" s="16">
        <f t="shared" si="83"/>
        <v>1.5</v>
      </c>
      <c r="CX106" s="16">
        <f t="shared" si="95"/>
        <v>-0.5</v>
      </c>
      <c r="CY106" s="16" t="str">
        <f t="shared" si="84"/>
        <v>Under</v>
      </c>
      <c r="CZ106">
        <v>1.3</v>
      </c>
      <c r="DA106">
        <v>0.4</v>
      </c>
      <c r="DB106" s="16">
        <f t="shared" si="85"/>
        <v>2</v>
      </c>
      <c r="DC106" s="16">
        <f t="shared" si="86"/>
        <v>1</v>
      </c>
      <c r="DD106" s="16">
        <f t="shared" si="87"/>
        <v>1</v>
      </c>
      <c r="DE106" s="16">
        <f t="shared" si="88"/>
        <v>1</v>
      </c>
      <c r="DF106" s="16">
        <f t="shared" si="89"/>
        <v>5</v>
      </c>
    </row>
    <row r="107" spans="1:111" x14ac:dyDescent="0.3">
      <c r="A107" t="s">
        <v>299</v>
      </c>
      <c r="B107" t="s">
        <v>58</v>
      </c>
      <c r="C107" t="s">
        <v>57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187</v>
      </c>
      <c r="I107">
        <v>0.5</v>
      </c>
      <c r="J107">
        <v>0.5</v>
      </c>
      <c r="K107" s="16">
        <f t="shared" si="49"/>
        <v>0.5</v>
      </c>
      <c r="L107" s="16">
        <f t="shared" si="90"/>
        <v>-0.339609845822953</v>
      </c>
      <c r="M107" s="16" t="str">
        <f t="shared" si="50"/>
        <v>Under</v>
      </c>
      <c r="N107">
        <v>0.2</v>
      </c>
      <c r="O107">
        <v>0.2</v>
      </c>
      <c r="P107" s="16">
        <f t="shared" si="51"/>
        <v>2</v>
      </c>
      <c r="Q107" s="16">
        <f t="shared" si="52"/>
        <v>4</v>
      </c>
      <c r="R107" s="16">
        <f t="shared" si="53"/>
        <v>1</v>
      </c>
      <c r="S107" s="16">
        <f t="shared" si="54"/>
        <v>1</v>
      </c>
      <c r="T107" s="16">
        <f t="shared" si="55"/>
        <v>8</v>
      </c>
      <c r="V107" s="17">
        <v>0.91158191020341595</v>
      </c>
      <c r="W107" s="17">
        <v>1</v>
      </c>
      <c r="X107" s="17">
        <v>0.76794568148266795</v>
      </c>
      <c r="Y107" s="17">
        <v>0.5</v>
      </c>
      <c r="Z107" s="17">
        <v>-130</v>
      </c>
      <c r="AA107" s="17">
        <v>500</v>
      </c>
      <c r="AB107" s="17">
        <v>0.1</v>
      </c>
      <c r="AC107" s="18">
        <f t="shared" si="56"/>
        <v>0.5</v>
      </c>
      <c r="AD107" s="18">
        <f t="shared" si="91"/>
        <v>0.5</v>
      </c>
      <c r="AE107" s="18" t="str">
        <f t="shared" si="57"/>
        <v>Over</v>
      </c>
      <c r="AF107" s="17">
        <v>0.8</v>
      </c>
      <c r="AG107" s="17">
        <v>0.7</v>
      </c>
      <c r="AH107" s="18">
        <f t="shared" si="58"/>
        <v>3</v>
      </c>
      <c r="AI107" s="18">
        <f t="shared" si="59"/>
        <v>3</v>
      </c>
      <c r="AJ107" s="18">
        <f t="shared" si="60"/>
        <v>1</v>
      </c>
      <c r="AK107" s="18">
        <f t="shared" si="61"/>
        <v>1</v>
      </c>
      <c r="AL107" s="18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187</v>
      </c>
      <c r="AR107">
        <v>0.5</v>
      </c>
      <c r="AS107">
        <v>480</v>
      </c>
      <c r="AT107" t="s">
        <v>187</v>
      </c>
      <c r="AU107" s="16">
        <f t="shared" si="63"/>
        <v>0.5</v>
      </c>
      <c r="AV107" s="16">
        <f t="shared" si="92"/>
        <v>-0.50008206279950029</v>
      </c>
      <c r="AW107" s="16" t="str">
        <f t="shared" si="64"/>
        <v>Under</v>
      </c>
      <c r="AX107">
        <v>0.1</v>
      </c>
      <c r="AY107">
        <v>0.1</v>
      </c>
      <c r="AZ107" s="16">
        <f t="shared" si="65"/>
        <v>3</v>
      </c>
      <c r="BA107" s="16">
        <f t="shared" si="66"/>
        <v>1</v>
      </c>
      <c r="BB107" s="16">
        <f t="shared" si="67"/>
        <v>0</v>
      </c>
      <c r="BC107" s="16">
        <f t="shared" si="68"/>
        <v>0</v>
      </c>
      <c r="BD107" s="16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187</v>
      </c>
      <c r="BJ107">
        <v>0.5</v>
      </c>
      <c r="BK107">
        <v>190</v>
      </c>
      <c r="BL107" t="s">
        <v>187</v>
      </c>
      <c r="BM107" s="16">
        <f t="shared" si="70"/>
        <v>0.5</v>
      </c>
      <c r="BN107" s="16">
        <f t="shared" si="93"/>
        <v>0.362083873757025</v>
      </c>
      <c r="BO107" s="16" t="str">
        <f t="shared" si="71"/>
        <v>Over</v>
      </c>
      <c r="BP107">
        <v>0.7</v>
      </c>
      <c r="BQ107">
        <v>0.3</v>
      </c>
      <c r="BR107" s="16">
        <f t="shared" si="72"/>
        <v>1</v>
      </c>
      <c r="BS107" s="16">
        <f t="shared" si="73"/>
        <v>4</v>
      </c>
      <c r="BT107" s="16">
        <f t="shared" si="74"/>
        <v>1</v>
      </c>
      <c r="BU107" s="16">
        <f t="shared" si="75"/>
        <v>0</v>
      </c>
      <c r="BV107" s="16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187</v>
      </c>
      <c r="CB107">
        <v>0.5</v>
      </c>
      <c r="CC107" t="s">
        <v>187</v>
      </c>
      <c r="CD107" t="s">
        <v>187</v>
      </c>
      <c r="CE107" s="16">
        <f t="shared" si="77"/>
        <v>0.5</v>
      </c>
      <c r="CF107" s="16">
        <f t="shared" si="94"/>
        <v>-0.5</v>
      </c>
      <c r="CG107" s="16" t="str">
        <f t="shared" si="78"/>
        <v>Under</v>
      </c>
      <c r="CH107">
        <v>0</v>
      </c>
      <c r="CI107">
        <v>0</v>
      </c>
      <c r="CJ107" s="16"/>
      <c r="CK107" s="16">
        <f t="shared" si="79"/>
        <v>1</v>
      </c>
      <c r="CL107" s="16">
        <f t="shared" si="80"/>
        <v>1</v>
      </c>
      <c r="CM107" s="16">
        <f t="shared" si="81"/>
        <v>1</v>
      </c>
      <c r="CN107" s="16">
        <f t="shared" si="82"/>
        <v>3</v>
      </c>
      <c r="CP107" s="17">
        <v>1.589958847909249</v>
      </c>
      <c r="CQ107" s="17">
        <v>2</v>
      </c>
      <c r="CR107" s="17">
        <v>1.2337372</v>
      </c>
      <c r="CS107" s="17">
        <v>0.5</v>
      </c>
      <c r="CT107" s="17" t="s">
        <v>187</v>
      </c>
      <c r="CU107" s="17">
        <v>0.5</v>
      </c>
      <c r="CV107" s="17">
        <v>1.5</v>
      </c>
      <c r="CW107" s="18">
        <f t="shared" si="83"/>
        <v>0.5</v>
      </c>
      <c r="CX107" s="16">
        <f t="shared" si="95"/>
        <v>1.5</v>
      </c>
      <c r="CY107" s="18" t="str">
        <f t="shared" si="84"/>
        <v>Over</v>
      </c>
      <c r="CZ107" s="17">
        <v>1.5</v>
      </c>
      <c r="DA107" s="17">
        <v>0.7</v>
      </c>
      <c r="DB107" s="18">
        <f t="shared" si="85"/>
        <v>3</v>
      </c>
      <c r="DC107" s="18">
        <f t="shared" si="86"/>
        <v>3</v>
      </c>
      <c r="DD107" s="18">
        <f t="shared" si="87"/>
        <v>1</v>
      </c>
      <c r="DE107" s="18">
        <f t="shared" si="88"/>
        <v>1</v>
      </c>
      <c r="DF107" s="18">
        <f t="shared" si="89"/>
        <v>8</v>
      </c>
    </row>
    <row r="108" spans="1:111" x14ac:dyDescent="0.3">
      <c r="A108" t="s">
        <v>300</v>
      </c>
      <c r="B108" t="s">
        <v>58</v>
      </c>
      <c r="C108" t="s">
        <v>57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187</v>
      </c>
      <c r="I108">
        <v>0.5</v>
      </c>
      <c r="J108">
        <v>0.5</v>
      </c>
      <c r="K108" s="16">
        <f t="shared" si="49"/>
        <v>0.5</v>
      </c>
      <c r="L108" s="16">
        <f t="shared" si="90"/>
        <v>0.22132657761400198</v>
      </c>
      <c r="M108" s="16" t="str">
        <f t="shared" si="50"/>
        <v>Over</v>
      </c>
      <c r="N108">
        <v>0.4</v>
      </c>
      <c r="O108">
        <v>0.4</v>
      </c>
      <c r="P108" s="16">
        <f t="shared" si="51"/>
        <v>2</v>
      </c>
      <c r="Q108" s="16">
        <f t="shared" si="52"/>
        <v>3</v>
      </c>
      <c r="R108" s="16">
        <f t="shared" si="53"/>
        <v>0</v>
      </c>
      <c r="S108" s="16">
        <f t="shared" si="54"/>
        <v>0</v>
      </c>
      <c r="T108" s="16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6">
        <f t="shared" si="56"/>
        <v>0.5</v>
      </c>
      <c r="AD108" s="18">
        <f t="shared" si="91"/>
        <v>0.50006125951276004</v>
      </c>
      <c r="AE108" s="16" t="str">
        <f t="shared" si="57"/>
        <v>Over</v>
      </c>
      <c r="AF108">
        <v>0.9</v>
      </c>
      <c r="AG108">
        <v>0.5</v>
      </c>
      <c r="AH108" s="16">
        <f t="shared" si="58"/>
        <v>3</v>
      </c>
      <c r="AI108" s="16">
        <f t="shared" si="59"/>
        <v>4</v>
      </c>
      <c r="AJ108" s="16">
        <f t="shared" si="60"/>
        <v>1</v>
      </c>
      <c r="AK108" s="16">
        <f t="shared" si="61"/>
        <v>0</v>
      </c>
      <c r="AL108" s="16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187</v>
      </c>
      <c r="AR108">
        <v>0.5</v>
      </c>
      <c r="AS108">
        <v>560</v>
      </c>
      <c r="AT108" t="s">
        <v>187</v>
      </c>
      <c r="AU108" s="16">
        <f t="shared" si="63"/>
        <v>0.5</v>
      </c>
      <c r="AV108" s="16">
        <f t="shared" si="92"/>
        <v>-0.50995134047971513</v>
      </c>
      <c r="AW108" s="16" t="str">
        <f t="shared" si="64"/>
        <v>Under</v>
      </c>
      <c r="AX108">
        <v>0</v>
      </c>
      <c r="AY108">
        <v>0</v>
      </c>
      <c r="AZ108" s="16">
        <f t="shared" si="65"/>
        <v>3</v>
      </c>
      <c r="BA108" s="16">
        <f t="shared" si="66"/>
        <v>1</v>
      </c>
      <c r="BB108" s="16">
        <f t="shared" si="67"/>
        <v>0</v>
      </c>
      <c r="BC108" s="16">
        <f t="shared" si="68"/>
        <v>0</v>
      </c>
      <c r="BD108" s="16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187</v>
      </c>
      <c r="BJ108">
        <v>0.5</v>
      </c>
      <c r="BK108">
        <v>190</v>
      </c>
      <c r="BL108" t="s">
        <v>187</v>
      </c>
      <c r="BM108" s="16">
        <f t="shared" si="70"/>
        <v>0.5</v>
      </c>
      <c r="BN108" s="16">
        <f t="shared" si="93"/>
        <v>-0.5</v>
      </c>
      <c r="BO108" s="16" t="str">
        <f t="shared" si="71"/>
        <v>Under</v>
      </c>
      <c r="BP108">
        <v>0</v>
      </c>
      <c r="BQ108">
        <v>0</v>
      </c>
      <c r="BR108" s="16">
        <f t="shared" si="72"/>
        <v>2</v>
      </c>
      <c r="BS108" s="16">
        <f t="shared" si="73"/>
        <v>1</v>
      </c>
      <c r="BT108" s="16">
        <f t="shared" si="74"/>
        <v>1</v>
      </c>
      <c r="BU108" s="16">
        <f t="shared" si="75"/>
        <v>1</v>
      </c>
      <c r="BV108" s="16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187</v>
      </c>
      <c r="CB108">
        <v>0.5</v>
      </c>
      <c r="CC108" t="s">
        <v>187</v>
      </c>
      <c r="CD108" t="s">
        <v>187</v>
      </c>
      <c r="CE108" s="16">
        <f t="shared" si="77"/>
        <v>0.5</v>
      </c>
      <c r="CF108" s="16">
        <f t="shared" si="94"/>
        <v>-0.5</v>
      </c>
      <c r="CG108" s="16" t="str">
        <f t="shared" si="78"/>
        <v>Under</v>
      </c>
      <c r="CH108">
        <v>0</v>
      </c>
      <c r="CI108">
        <v>0</v>
      </c>
      <c r="CJ108" s="16"/>
      <c r="CK108" s="16">
        <f t="shared" si="79"/>
        <v>1</v>
      </c>
      <c r="CL108" s="16">
        <f t="shared" si="80"/>
        <v>1</v>
      </c>
      <c r="CM108" s="16">
        <f t="shared" si="81"/>
        <v>1</v>
      </c>
      <c r="CN108" s="16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187</v>
      </c>
      <c r="CU108">
        <v>0.5</v>
      </c>
      <c r="CV108">
        <v>1.5</v>
      </c>
      <c r="CW108" s="16">
        <f t="shared" si="83"/>
        <v>0.5</v>
      </c>
      <c r="CX108" s="16">
        <f t="shared" si="95"/>
        <v>0.93230424447029003</v>
      </c>
      <c r="CY108" s="16" t="str">
        <f t="shared" si="84"/>
        <v>Over</v>
      </c>
      <c r="CZ108">
        <v>1.4</v>
      </c>
      <c r="DA108">
        <v>0.5</v>
      </c>
      <c r="DB108" s="16">
        <f t="shared" si="85"/>
        <v>3</v>
      </c>
      <c r="DC108" s="16">
        <f t="shared" si="86"/>
        <v>2</v>
      </c>
      <c r="DD108" s="16">
        <f t="shared" si="87"/>
        <v>1</v>
      </c>
      <c r="DE108" s="16">
        <f t="shared" si="88"/>
        <v>0</v>
      </c>
      <c r="DF108" s="16">
        <f t="shared" si="89"/>
        <v>6</v>
      </c>
    </row>
    <row r="109" spans="1:111" x14ac:dyDescent="0.3">
      <c r="A109" t="s">
        <v>301</v>
      </c>
      <c r="B109" t="s">
        <v>58</v>
      </c>
      <c r="C109" t="s">
        <v>57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187</v>
      </c>
      <c r="I109">
        <v>0.5</v>
      </c>
      <c r="J109" t="s">
        <v>187</v>
      </c>
      <c r="K109" s="16">
        <f t="shared" si="49"/>
        <v>0.5</v>
      </c>
      <c r="L109" s="16">
        <f t="shared" si="90"/>
        <v>-0.4</v>
      </c>
      <c r="M109" s="16" t="str">
        <f t="shared" si="50"/>
        <v>Under</v>
      </c>
      <c r="N109">
        <v>0.1</v>
      </c>
      <c r="O109">
        <v>0.1</v>
      </c>
      <c r="P109" s="16">
        <f t="shared" si="51"/>
        <v>2</v>
      </c>
      <c r="Q109" s="16">
        <f t="shared" si="52"/>
        <v>4</v>
      </c>
      <c r="R109" s="16">
        <f t="shared" si="53"/>
        <v>1</v>
      </c>
      <c r="S109" s="16">
        <f t="shared" si="54"/>
        <v>1</v>
      </c>
      <c r="T109" s="16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6">
        <f t="shared" si="56"/>
        <v>0.5</v>
      </c>
      <c r="AD109" s="18">
        <f t="shared" si="91"/>
        <v>0.5</v>
      </c>
      <c r="AE109" s="16" t="str">
        <f t="shared" si="57"/>
        <v>Over</v>
      </c>
      <c r="AF109">
        <v>0.7</v>
      </c>
      <c r="AG109">
        <v>0.5</v>
      </c>
      <c r="AH109" s="16">
        <f t="shared" si="58"/>
        <v>3</v>
      </c>
      <c r="AI109" s="16">
        <f t="shared" si="59"/>
        <v>3</v>
      </c>
      <c r="AJ109" s="16">
        <f t="shared" si="60"/>
        <v>1</v>
      </c>
      <c r="AK109" s="16">
        <f t="shared" si="61"/>
        <v>0</v>
      </c>
      <c r="AL109" s="16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187</v>
      </c>
      <c r="AR109">
        <v>0.5</v>
      </c>
      <c r="AS109">
        <v>630</v>
      </c>
      <c r="AT109" t="s">
        <v>187</v>
      </c>
      <c r="AU109" s="16">
        <f t="shared" si="63"/>
        <v>0.5</v>
      </c>
      <c r="AV109" s="16">
        <f t="shared" si="92"/>
        <v>-0.51211468305001173</v>
      </c>
      <c r="AW109" s="16" t="str">
        <f t="shared" si="64"/>
        <v>Under</v>
      </c>
      <c r="AX109">
        <v>0</v>
      </c>
      <c r="AY109">
        <v>0</v>
      </c>
      <c r="AZ109" s="16">
        <f t="shared" si="65"/>
        <v>3</v>
      </c>
      <c r="BA109" s="16">
        <f t="shared" si="66"/>
        <v>1</v>
      </c>
      <c r="BB109" s="16">
        <f t="shared" si="67"/>
        <v>0</v>
      </c>
      <c r="BC109" s="16">
        <f t="shared" si="68"/>
        <v>0</v>
      </c>
      <c r="BD109" s="16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187</v>
      </c>
      <c r="BJ109">
        <v>0.5</v>
      </c>
      <c r="BK109">
        <v>190</v>
      </c>
      <c r="BL109" t="s">
        <v>187</v>
      </c>
      <c r="BM109" s="16">
        <f t="shared" si="70"/>
        <v>0.5</v>
      </c>
      <c r="BN109" s="16">
        <f t="shared" si="93"/>
        <v>-0.5</v>
      </c>
      <c r="BO109" s="16" t="str">
        <f t="shared" si="71"/>
        <v>Under</v>
      </c>
      <c r="BP109">
        <v>0</v>
      </c>
      <c r="BQ109">
        <v>0</v>
      </c>
      <c r="BR109" s="16">
        <f t="shared" si="72"/>
        <v>2</v>
      </c>
      <c r="BS109" s="16">
        <f t="shared" si="73"/>
        <v>1</v>
      </c>
      <c r="BT109" s="16">
        <f t="shared" si="74"/>
        <v>1</v>
      </c>
      <c r="BU109" s="16">
        <f t="shared" si="75"/>
        <v>1</v>
      </c>
      <c r="BV109" s="16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187</v>
      </c>
      <c r="CB109">
        <v>0.5</v>
      </c>
      <c r="CC109" t="s">
        <v>187</v>
      </c>
      <c r="CD109" t="s">
        <v>187</v>
      </c>
      <c r="CE109" s="16">
        <f t="shared" si="77"/>
        <v>0.5</v>
      </c>
      <c r="CF109" s="16">
        <f t="shared" si="94"/>
        <v>-0.50467886200000001</v>
      </c>
      <c r="CG109" s="16" t="str">
        <f t="shared" si="78"/>
        <v>Under</v>
      </c>
      <c r="CH109">
        <v>0</v>
      </c>
      <c r="CI109">
        <v>0</v>
      </c>
      <c r="CJ109" s="16"/>
      <c r="CK109" s="16">
        <f t="shared" si="79"/>
        <v>1</v>
      </c>
      <c r="CL109" s="16">
        <f t="shared" si="80"/>
        <v>1</v>
      </c>
      <c r="CM109" s="16">
        <f t="shared" si="81"/>
        <v>1</v>
      </c>
      <c r="CN109" s="16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187</v>
      </c>
      <c r="CU109">
        <v>0.5</v>
      </c>
      <c r="CV109" t="s">
        <v>187</v>
      </c>
      <c r="CW109" s="16">
        <f t="shared" si="83"/>
        <v>0.5</v>
      </c>
      <c r="CX109" s="16">
        <f t="shared" si="95"/>
        <v>0.73350099999999996</v>
      </c>
      <c r="CY109" s="16" t="str">
        <f t="shared" si="84"/>
        <v>Over</v>
      </c>
      <c r="CZ109">
        <v>0.9</v>
      </c>
      <c r="DA109">
        <v>0.5</v>
      </c>
      <c r="DB109" s="16">
        <f t="shared" si="85"/>
        <v>3</v>
      </c>
      <c r="DC109" s="16">
        <f t="shared" si="86"/>
        <v>2</v>
      </c>
      <c r="DD109" s="16">
        <f t="shared" si="87"/>
        <v>1</v>
      </c>
      <c r="DE109" s="16">
        <f t="shared" si="88"/>
        <v>0</v>
      </c>
      <c r="DF109" s="16">
        <f t="shared" si="89"/>
        <v>6</v>
      </c>
    </row>
    <row r="110" spans="1:111" x14ac:dyDescent="0.3">
      <c r="A110" t="s">
        <v>302</v>
      </c>
      <c r="B110" t="s">
        <v>58</v>
      </c>
      <c r="C110" t="s">
        <v>57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187</v>
      </c>
      <c r="I110">
        <v>0.5</v>
      </c>
      <c r="J110" t="s">
        <v>187</v>
      </c>
      <c r="K110" s="16">
        <f t="shared" si="49"/>
        <v>0.5</v>
      </c>
      <c r="L110" s="16">
        <f t="shared" si="90"/>
        <v>0.30000000000000004</v>
      </c>
      <c r="M110" s="16" t="str">
        <f t="shared" si="50"/>
        <v>Over</v>
      </c>
      <c r="N110">
        <v>0.8</v>
      </c>
      <c r="O110">
        <v>0.6</v>
      </c>
      <c r="P110" s="16">
        <f t="shared" si="51"/>
        <v>0</v>
      </c>
      <c r="Q110" s="16">
        <f t="shared" si="52"/>
        <v>4</v>
      </c>
      <c r="R110" s="16">
        <f t="shared" si="53"/>
        <v>1</v>
      </c>
      <c r="S110" s="16">
        <f t="shared" si="54"/>
        <v>1</v>
      </c>
      <c r="T110" s="16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6">
        <f t="shared" si="56"/>
        <v>0.5</v>
      </c>
      <c r="AD110" s="18">
        <f t="shared" si="91"/>
        <v>0.5</v>
      </c>
      <c r="AE110" s="16" t="str">
        <f t="shared" si="57"/>
        <v>Over</v>
      </c>
      <c r="AF110">
        <v>0.8</v>
      </c>
      <c r="AG110">
        <v>0.4</v>
      </c>
      <c r="AH110" s="16">
        <f t="shared" si="58"/>
        <v>3</v>
      </c>
      <c r="AI110" s="16">
        <f t="shared" si="59"/>
        <v>3</v>
      </c>
      <c r="AJ110" s="16">
        <f t="shared" si="60"/>
        <v>1</v>
      </c>
      <c r="AK110" s="16">
        <f t="shared" si="61"/>
        <v>0</v>
      </c>
      <c r="AL110" s="16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187</v>
      </c>
      <c r="AR110">
        <v>0.5</v>
      </c>
      <c r="AS110" t="s">
        <v>187</v>
      </c>
      <c r="AT110" t="s">
        <v>187</v>
      </c>
      <c r="AU110" s="16">
        <f t="shared" si="63"/>
        <v>0.5</v>
      </c>
      <c r="AV110" s="16">
        <f t="shared" si="92"/>
        <v>-0.50002147964600219</v>
      </c>
      <c r="AW110" s="16" t="str">
        <f t="shared" si="64"/>
        <v>Under</v>
      </c>
      <c r="AX110">
        <v>0.1</v>
      </c>
      <c r="AY110">
        <v>0.1</v>
      </c>
      <c r="AZ110" s="16">
        <f t="shared" si="65"/>
        <v>3</v>
      </c>
      <c r="BA110" s="16">
        <f t="shared" si="66"/>
        <v>1</v>
      </c>
      <c r="BB110" s="16">
        <f t="shared" si="67"/>
        <v>0</v>
      </c>
      <c r="BC110" s="16">
        <f t="shared" si="68"/>
        <v>0</v>
      </c>
      <c r="BD110" s="16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187</v>
      </c>
      <c r="BJ110">
        <v>0.5</v>
      </c>
      <c r="BK110">
        <v>320</v>
      </c>
      <c r="BL110" t="s">
        <v>187</v>
      </c>
      <c r="BM110" s="16">
        <f t="shared" si="70"/>
        <v>0.5</v>
      </c>
      <c r="BN110" s="16">
        <f t="shared" si="93"/>
        <v>-0.32999999999999996</v>
      </c>
      <c r="BO110" s="16" t="str">
        <f t="shared" si="71"/>
        <v>Under</v>
      </c>
      <c r="BP110">
        <v>0.2</v>
      </c>
      <c r="BQ110">
        <v>0.2</v>
      </c>
      <c r="BR110" s="16">
        <f t="shared" si="72"/>
        <v>2</v>
      </c>
      <c r="BS110" s="16">
        <f t="shared" si="73"/>
        <v>1</v>
      </c>
      <c r="BT110" s="16">
        <f t="shared" si="74"/>
        <v>1</v>
      </c>
      <c r="BU110" s="16">
        <f t="shared" si="75"/>
        <v>1</v>
      </c>
      <c r="BV110" s="16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187</v>
      </c>
      <c r="CB110">
        <v>0.5</v>
      </c>
      <c r="CC110">
        <v>670</v>
      </c>
      <c r="CD110" t="s">
        <v>187</v>
      </c>
      <c r="CE110" s="16">
        <f t="shared" si="77"/>
        <v>0.5</v>
      </c>
      <c r="CF110" s="16">
        <f t="shared" si="94"/>
        <v>-0.5</v>
      </c>
      <c r="CG110" s="16" t="str">
        <f t="shared" si="78"/>
        <v>Under</v>
      </c>
      <c r="CH110">
        <v>0</v>
      </c>
      <c r="CI110">
        <v>0</v>
      </c>
      <c r="CJ110" s="16"/>
      <c r="CK110" s="16">
        <f t="shared" si="79"/>
        <v>1</v>
      </c>
      <c r="CL110" s="16">
        <f t="shared" si="80"/>
        <v>1</v>
      </c>
      <c r="CM110" s="16">
        <f t="shared" si="81"/>
        <v>1</v>
      </c>
      <c r="CN110" s="16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187</v>
      </c>
      <c r="CU110">
        <v>0.5</v>
      </c>
      <c r="CV110" t="s">
        <v>187</v>
      </c>
      <c r="CW110" s="16">
        <f t="shared" si="83"/>
        <v>0.5</v>
      </c>
      <c r="CX110" s="16">
        <f t="shared" si="95"/>
        <v>0.73373719999999998</v>
      </c>
      <c r="CY110" s="16" t="str">
        <f t="shared" si="84"/>
        <v>Over</v>
      </c>
      <c r="CZ110">
        <v>1.2</v>
      </c>
      <c r="DA110">
        <v>0.4</v>
      </c>
      <c r="DB110" s="16">
        <f t="shared" si="85"/>
        <v>3</v>
      </c>
      <c r="DC110" s="16">
        <f t="shared" si="86"/>
        <v>2</v>
      </c>
      <c r="DD110" s="16">
        <f t="shared" si="87"/>
        <v>1</v>
      </c>
      <c r="DE110" s="16">
        <f t="shared" si="88"/>
        <v>0</v>
      </c>
      <c r="DF110" s="16">
        <f t="shared" si="89"/>
        <v>6</v>
      </c>
    </row>
    <row r="111" spans="1:111" x14ac:dyDescent="0.3">
      <c r="A111" t="s">
        <v>303</v>
      </c>
      <c r="B111" t="s">
        <v>58</v>
      </c>
      <c r="C111" t="s">
        <v>57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187</v>
      </c>
      <c r="I111">
        <v>0.5</v>
      </c>
      <c r="J111">
        <v>0.5</v>
      </c>
      <c r="K111" s="16">
        <f t="shared" si="49"/>
        <v>0.5</v>
      </c>
      <c r="L111" s="16">
        <f t="shared" si="90"/>
        <v>-0.22176457760581803</v>
      </c>
      <c r="M111" s="16" t="str">
        <f t="shared" si="50"/>
        <v>Under</v>
      </c>
      <c r="N111">
        <v>0.6</v>
      </c>
      <c r="O111">
        <v>0.4</v>
      </c>
      <c r="P111" s="16">
        <f t="shared" si="51"/>
        <v>2</v>
      </c>
      <c r="Q111" s="16">
        <f t="shared" si="52"/>
        <v>3</v>
      </c>
      <c r="R111" s="16">
        <f t="shared" si="53"/>
        <v>0</v>
      </c>
      <c r="S111" s="16">
        <f t="shared" si="54"/>
        <v>1</v>
      </c>
      <c r="T111" s="16">
        <f t="shared" si="55"/>
        <v>6</v>
      </c>
      <c r="V111" s="17">
        <v>1.142745980850566</v>
      </c>
      <c r="W111" s="17">
        <v>1.38478106462558</v>
      </c>
      <c r="X111" s="17">
        <v>0.99996795192668897</v>
      </c>
      <c r="Y111" s="17">
        <v>0.5</v>
      </c>
      <c r="Z111" s="17">
        <v>-220</v>
      </c>
      <c r="AA111" s="17">
        <v>260</v>
      </c>
      <c r="AB111" s="17">
        <v>0.4</v>
      </c>
      <c r="AC111" s="18">
        <f t="shared" si="56"/>
        <v>0.5</v>
      </c>
      <c r="AD111" s="18">
        <f t="shared" si="91"/>
        <v>0.89999999999999991</v>
      </c>
      <c r="AE111" s="18" t="str">
        <f t="shared" si="57"/>
        <v>Over</v>
      </c>
      <c r="AF111" s="17">
        <v>1.4</v>
      </c>
      <c r="AG111" s="17">
        <v>0.7</v>
      </c>
      <c r="AH111" s="18">
        <f t="shared" si="58"/>
        <v>3</v>
      </c>
      <c r="AI111" s="18">
        <f t="shared" si="59"/>
        <v>5</v>
      </c>
      <c r="AJ111" s="18">
        <f t="shared" si="60"/>
        <v>1</v>
      </c>
      <c r="AK111" s="18">
        <f t="shared" si="61"/>
        <v>1</v>
      </c>
      <c r="AL111" s="18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187</v>
      </c>
      <c r="AR111">
        <v>0.5</v>
      </c>
      <c r="AS111">
        <v>830</v>
      </c>
      <c r="AT111" t="s">
        <v>187</v>
      </c>
      <c r="AU111" s="16">
        <f t="shared" si="63"/>
        <v>0.5</v>
      </c>
      <c r="AV111" s="16">
        <f t="shared" si="92"/>
        <v>-0.50004697385619801</v>
      </c>
      <c r="AW111" s="16" t="str">
        <f t="shared" si="64"/>
        <v>Under</v>
      </c>
      <c r="AX111">
        <v>0.2</v>
      </c>
      <c r="AY111">
        <v>0.2</v>
      </c>
      <c r="AZ111" s="16">
        <f t="shared" si="65"/>
        <v>3</v>
      </c>
      <c r="BA111" s="16">
        <f t="shared" si="66"/>
        <v>1</v>
      </c>
      <c r="BB111" s="16">
        <f t="shared" si="67"/>
        <v>0</v>
      </c>
      <c r="BC111" s="16">
        <f t="shared" si="68"/>
        <v>0</v>
      </c>
      <c r="BD111" s="16">
        <f t="shared" si="69"/>
        <v>4</v>
      </c>
      <c r="BF111">
        <v>0.648852542141653</v>
      </c>
      <c r="BG111">
        <v>1.31132305150141</v>
      </c>
      <c r="BH111">
        <v>0.09</v>
      </c>
      <c r="BI111" t="s">
        <v>187</v>
      </c>
      <c r="BJ111">
        <v>0.5</v>
      </c>
      <c r="BK111">
        <v>220</v>
      </c>
      <c r="BL111" t="s">
        <v>187</v>
      </c>
      <c r="BM111" s="16">
        <f t="shared" si="70"/>
        <v>0.5</v>
      </c>
      <c r="BN111" s="16">
        <f t="shared" si="93"/>
        <v>0.81132305150141004</v>
      </c>
      <c r="BO111" s="16" t="str">
        <f t="shared" si="71"/>
        <v>Over</v>
      </c>
      <c r="BP111">
        <v>1.2</v>
      </c>
      <c r="BQ111">
        <v>0.5</v>
      </c>
      <c r="BR111" s="16">
        <f t="shared" si="72"/>
        <v>2</v>
      </c>
      <c r="BS111" s="16">
        <f t="shared" si="73"/>
        <v>5</v>
      </c>
      <c r="BT111" s="16">
        <f t="shared" si="74"/>
        <v>1</v>
      </c>
      <c r="BU111" s="16">
        <f t="shared" si="75"/>
        <v>0</v>
      </c>
      <c r="BV111" s="16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187</v>
      </c>
      <c r="CB111">
        <v>0.5</v>
      </c>
      <c r="CC111">
        <v>900</v>
      </c>
      <c r="CD111" t="s">
        <v>187</v>
      </c>
      <c r="CE111" s="16">
        <f t="shared" si="77"/>
        <v>0.5</v>
      </c>
      <c r="CF111" s="16">
        <f t="shared" si="94"/>
        <v>-0.49</v>
      </c>
      <c r="CG111" s="16" t="str">
        <f t="shared" si="78"/>
        <v>Under</v>
      </c>
      <c r="CH111">
        <v>0.1</v>
      </c>
      <c r="CI111">
        <v>0.1</v>
      </c>
      <c r="CJ111" s="16"/>
      <c r="CK111" s="16">
        <f t="shared" si="79"/>
        <v>1</v>
      </c>
      <c r="CL111" s="16">
        <f t="shared" si="80"/>
        <v>1</v>
      </c>
      <c r="CM111" s="16">
        <f t="shared" si="81"/>
        <v>1</v>
      </c>
      <c r="CN111" s="16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187</v>
      </c>
      <c r="CU111">
        <v>1.5</v>
      </c>
      <c r="CV111">
        <v>1.5</v>
      </c>
      <c r="CW111" s="16">
        <f t="shared" si="83"/>
        <v>1.5</v>
      </c>
      <c r="CX111" s="16">
        <f t="shared" si="95"/>
        <v>0.70000000000000018</v>
      </c>
      <c r="CY111" s="16" t="str">
        <f t="shared" si="84"/>
        <v>Over</v>
      </c>
      <c r="CZ111">
        <v>2.2000000000000002</v>
      </c>
      <c r="DA111">
        <v>0.5</v>
      </c>
      <c r="DB111" s="16">
        <f t="shared" si="85"/>
        <v>3</v>
      </c>
      <c r="DC111" s="16">
        <f t="shared" si="86"/>
        <v>2</v>
      </c>
      <c r="DD111" s="16">
        <f t="shared" si="87"/>
        <v>1</v>
      </c>
      <c r="DE111" s="16">
        <f t="shared" si="88"/>
        <v>0</v>
      </c>
      <c r="DF111" s="16">
        <f t="shared" si="89"/>
        <v>6</v>
      </c>
    </row>
    <row r="112" spans="1:111" x14ac:dyDescent="0.3">
      <c r="A112" t="s">
        <v>304</v>
      </c>
      <c r="B112" t="s">
        <v>58</v>
      </c>
      <c r="C112" t="s">
        <v>57</v>
      </c>
      <c r="D112" s="17">
        <v>0.30769700605366301</v>
      </c>
      <c r="E112" s="17">
        <v>0.443520782396088</v>
      </c>
      <c r="F112" s="17">
        <v>0.22339377999999999</v>
      </c>
      <c r="G112" s="17">
        <v>0.5</v>
      </c>
      <c r="H112" s="17" t="s">
        <v>187</v>
      </c>
      <c r="I112" s="17">
        <v>0.5</v>
      </c>
      <c r="J112" s="17">
        <v>0.5</v>
      </c>
      <c r="K112" s="18">
        <f t="shared" si="49"/>
        <v>0.5</v>
      </c>
      <c r="L112" s="16">
        <f t="shared" si="90"/>
        <v>-0.27660622000000001</v>
      </c>
      <c r="M112" s="18" t="str">
        <f t="shared" si="50"/>
        <v>Under</v>
      </c>
      <c r="N112" s="17">
        <v>0.4</v>
      </c>
      <c r="O112" s="17">
        <v>0.2</v>
      </c>
      <c r="P112" s="18">
        <f t="shared" si="51"/>
        <v>3</v>
      </c>
      <c r="Q112" s="18">
        <f t="shared" si="52"/>
        <v>4</v>
      </c>
      <c r="R112" s="18">
        <f t="shared" si="53"/>
        <v>1</v>
      </c>
      <c r="S112" s="18">
        <f t="shared" si="54"/>
        <v>1</v>
      </c>
      <c r="T112" s="18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6">
        <f t="shared" si="56"/>
        <v>0.5</v>
      </c>
      <c r="AD112" s="18">
        <f t="shared" si="91"/>
        <v>0.5</v>
      </c>
      <c r="AE112" s="16" t="str">
        <f t="shared" si="57"/>
        <v>Over</v>
      </c>
      <c r="AF112">
        <v>0.7</v>
      </c>
      <c r="AG112">
        <v>0.4</v>
      </c>
      <c r="AH112" s="16">
        <f t="shared" si="58"/>
        <v>2</v>
      </c>
      <c r="AI112" s="16">
        <f t="shared" si="59"/>
        <v>3</v>
      </c>
      <c r="AJ112" s="16">
        <f t="shared" si="60"/>
        <v>1</v>
      </c>
      <c r="AK112" s="16">
        <f t="shared" si="61"/>
        <v>0</v>
      </c>
      <c r="AL112" s="16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187</v>
      </c>
      <c r="AR112">
        <v>0.5</v>
      </c>
      <c r="AS112">
        <v>480</v>
      </c>
      <c r="AT112" t="s">
        <v>187</v>
      </c>
      <c r="AU112" s="16">
        <f t="shared" si="63"/>
        <v>0.5</v>
      </c>
      <c r="AV112" s="16">
        <f t="shared" si="92"/>
        <v>-0.50002147964600219</v>
      </c>
      <c r="AW112" s="16" t="str">
        <f t="shared" si="64"/>
        <v>Under</v>
      </c>
      <c r="AX112">
        <v>0</v>
      </c>
      <c r="AY112">
        <v>0</v>
      </c>
      <c r="AZ112" s="16">
        <f t="shared" si="65"/>
        <v>3</v>
      </c>
      <c r="BA112" s="16">
        <f t="shared" si="66"/>
        <v>1</v>
      </c>
      <c r="BB112" s="16">
        <f t="shared" si="67"/>
        <v>0</v>
      </c>
      <c r="BC112" s="16">
        <f t="shared" si="68"/>
        <v>0</v>
      </c>
      <c r="BD112" s="16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187</v>
      </c>
      <c r="BJ112">
        <v>0.5</v>
      </c>
      <c r="BK112">
        <v>185</v>
      </c>
      <c r="BL112" t="s">
        <v>187</v>
      </c>
      <c r="BM112" s="16">
        <f t="shared" si="70"/>
        <v>0.5</v>
      </c>
      <c r="BN112" s="16">
        <f t="shared" si="93"/>
        <v>-0.5</v>
      </c>
      <c r="BO112" s="16" t="str">
        <f t="shared" si="71"/>
        <v>Under</v>
      </c>
      <c r="BP112">
        <v>0</v>
      </c>
      <c r="BQ112">
        <v>0</v>
      </c>
      <c r="BR112" s="16">
        <f t="shared" si="72"/>
        <v>2</v>
      </c>
      <c r="BS112" s="16">
        <f t="shared" si="73"/>
        <v>1</v>
      </c>
      <c r="BT112" s="16">
        <f t="shared" si="74"/>
        <v>1</v>
      </c>
      <c r="BU112" s="16">
        <f t="shared" si="75"/>
        <v>1</v>
      </c>
      <c r="BV112" s="16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187</v>
      </c>
      <c r="CB112">
        <v>0.5</v>
      </c>
      <c r="CC112">
        <v>900</v>
      </c>
      <c r="CD112" t="s">
        <v>187</v>
      </c>
      <c r="CE112" s="16">
        <f t="shared" si="77"/>
        <v>0.5</v>
      </c>
      <c r="CF112" s="16">
        <f t="shared" si="94"/>
        <v>-0.47</v>
      </c>
      <c r="CG112" s="16" t="str">
        <f t="shared" si="78"/>
        <v>Under</v>
      </c>
      <c r="CH112">
        <v>0.2</v>
      </c>
      <c r="CI112">
        <v>0.2</v>
      </c>
      <c r="CJ112" s="16"/>
      <c r="CK112" s="16">
        <f t="shared" si="79"/>
        <v>1</v>
      </c>
      <c r="CL112" s="16">
        <f t="shared" si="80"/>
        <v>1</v>
      </c>
      <c r="CM112" s="16">
        <f t="shared" si="81"/>
        <v>1</v>
      </c>
      <c r="CN112" s="16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187</v>
      </c>
      <c r="CU112">
        <v>0.5</v>
      </c>
      <c r="CV112">
        <v>1.5</v>
      </c>
      <c r="CW112" s="16">
        <f t="shared" si="83"/>
        <v>0.5</v>
      </c>
      <c r="CX112" s="16">
        <f t="shared" si="95"/>
        <v>0.52347826086956006</v>
      </c>
      <c r="CY112" s="16" t="str">
        <f t="shared" si="84"/>
        <v>Over</v>
      </c>
      <c r="CZ112">
        <v>0.8</v>
      </c>
      <c r="DA112">
        <v>0.4</v>
      </c>
      <c r="DB112" s="16">
        <f t="shared" si="85"/>
        <v>2</v>
      </c>
      <c r="DC112" s="16">
        <f t="shared" si="86"/>
        <v>2</v>
      </c>
      <c r="DD112" s="16">
        <f t="shared" si="87"/>
        <v>1</v>
      </c>
      <c r="DE112" s="16">
        <f t="shared" si="88"/>
        <v>0</v>
      </c>
      <c r="DF112" s="16">
        <f t="shared" si="89"/>
        <v>5</v>
      </c>
    </row>
    <row r="113" spans="1:111" x14ac:dyDescent="0.3">
      <c r="A113" t="s">
        <v>305</v>
      </c>
      <c r="B113" t="s">
        <v>58</v>
      </c>
      <c r="C113" t="s">
        <v>57</v>
      </c>
      <c r="D113" s="17">
        <v>0.30665567348730272</v>
      </c>
      <c r="E113" s="17">
        <v>0.443520782396088</v>
      </c>
      <c r="F113" s="17">
        <v>0.13434884</v>
      </c>
      <c r="G113" s="17">
        <v>0.5</v>
      </c>
      <c r="H113" s="17" t="s">
        <v>187</v>
      </c>
      <c r="I113" s="17">
        <v>0.5</v>
      </c>
      <c r="J113" s="17" t="s">
        <v>187</v>
      </c>
      <c r="K113" s="18">
        <f t="shared" si="49"/>
        <v>0.5</v>
      </c>
      <c r="L113" s="16">
        <f t="shared" si="90"/>
        <v>-0.36565115999999998</v>
      </c>
      <c r="M113" s="18" t="str">
        <f t="shared" si="50"/>
        <v>Under</v>
      </c>
      <c r="N113" s="17">
        <v>0.4</v>
      </c>
      <c r="O113" s="17">
        <v>0.4</v>
      </c>
      <c r="P113" s="18">
        <f t="shared" si="51"/>
        <v>3</v>
      </c>
      <c r="Q113" s="18">
        <f t="shared" si="52"/>
        <v>4</v>
      </c>
      <c r="R113" s="18">
        <f t="shared" si="53"/>
        <v>1</v>
      </c>
      <c r="S113" s="18">
        <f t="shared" si="54"/>
        <v>1</v>
      </c>
      <c r="T113" s="18">
        <f t="shared" si="55"/>
        <v>9</v>
      </c>
      <c r="U113" s="16"/>
      <c r="V113">
        <v>0.57759443159744828</v>
      </c>
      <c r="W113">
        <v>1</v>
      </c>
      <c r="X113">
        <v>7.9229740000000008E-6</v>
      </c>
      <c r="Y113">
        <v>0.5</v>
      </c>
      <c r="Z113" t="s">
        <v>187</v>
      </c>
      <c r="AA113" t="s">
        <v>187</v>
      </c>
      <c r="AB113">
        <v>0.1</v>
      </c>
      <c r="AC113" s="16">
        <f t="shared" si="56"/>
        <v>0.5</v>
      </c>
      <c r="AD113" s="18">
        <f t="shared" si="91"/>
        <v>0.5</v>
      </c>
      <c r="AE113" s="16" t="str">
        <f t="shared" si="57"/>
        <v>Over</v>
      </c>
      <c r="AF113">
        <v>0.5</v>
      </c>
      <c r="AG113">
        <v>0.4</v>
      </c>
      <c r="AH113" s="16">
        <f t="shared" si="58"/>
        <v>2</v>
      </c>
      <c r="AI113" s="16">
        <f t="shared" si="59"/>
        <v>3</v>
      </c>
      <c r="AJ113" s="16">
        <f t="shared" si="60"/>
        <v>0</v>
      </c>
      <c r="AK113" s="16">
        <f t="shared" si="61"/>
        <v>0</v>
      </c>
      <c r="AL113" s="16">
        <f t="shared" si="62"/>
        <v>5</v>
      </c>
      <c r="AM113" s="16"/>
      <c r="AN113">
        <v>7.1919301070634198E-2</v>
      </c>
      <c r="AO113">
        <v>0.18795613163388999</v>
      </c>
      <c r="AP113">
        <v>-2.4067649552449298E-5</v>
      </c>
      <c r="AQ113" t="s">
        <v>187</v>
      </c>
      <c r="AR113">
        <v>0.5</v>
      </c>
      <c r="AS113" t="s">
        <v>187</v>
      </c>
      <c r="AT113" t="s">
        <v>187</v>
      </c>
      <c r="AU113" s="16">
        <f t="shared" si="63"/>
        <v>0.5</v>
      </c>
      <c r="AV113" s="16">
        <f t="shared" si="92"/>
        <v>-0.50002406764955243</v>
      </c>
      <c r="AW113" s="16" t="str">
        <f t="shared" si="64"/>
        <v>Under</v>
      </c>
      <c r="AX113">
        <v>0.2</v>
      </c>
      <c r="AY113">
        <v>0.2</v>
      </c>
      <c r="AZ113" s="16">
        <f t="shared" si="65"/>
        <v>3</v>
      </c>
      <c r="BA113" s="16">
        <f t="shared" si="66"/>
        <v>1</v>
      </c>
      <c r="BB113" s="16">
        <f t="shared" si="67"/>
        <v>0</v>
      </c>
      <c r="BC113" s="16">
        <f t="shared" si="68"/>
        <v>0</v>
      </c>
      <c r="BD113" s="16">
        <f t="shared" si="69"/>
        <v>4</v>
      </c>
      <c r="BE113" s="16"/>
      <c r="BF113">
        <v>0.30617536936246209</v>
      </c>
      <c r="BG113">
        <v>0.64861683343142995</v>
      </c>
      <c r="BH113">
        <v>2.7698710000000001E-2</v>
      </c>
      <c r="BI113" t="s">
        <v>187</v>
      </c>
      <c r="BJ113">
        <v>0.5</v>
      </c>
      <c r="BK113" t="s">
        <v>187</v>
      </c>
      <c r="BL113" t="s">
        <v>187</v>
      </c>
      <c r="BM113" s="16">
        <f t="shared" si="70"/>
        <v>0.5</v>
      </c>
      <c r="BN113" s="16">
        <f t="shared" si="93"/>
        <v>-0.47230128999999998</v>
      </c>
      <c r="BO113" s="16" t="str">
        <f t="shared" si="71"/>
        <v>Under</v>
      </c>
      <c r="BP113">
        <v>0.4</v>
      </c>
      <c r="BQ113">
        <v>0.3</v>
      </c>
      <c r="BR113" s="16">
        <f t="shared" si="72"/>
        <v>2</v>
      </c>
      <c r="BS113" s="16">
        <f t="shared" si="73"/>
        <v>1</v>
      </c>
      <c r="BT113" s="16">
        <f t="shared" si="74"/>
        <v>1</v>
      </c>
      <c r="BU113" s="16">
        <f t="shared" si="75"/>
        <v>1</v>
      </c>
      <c r="BV113" s="16">
        <f t="shared" si="76"/>
        <v>5</v>
      </c>
      <c r="BW113" s="16"/>
      <c r="BX113">
        <v>0.12748719071696321</v>
      </c>
      <c r="BY113">
        <v>0.66940502862832896</v>
      </c>
      <c r="BZ113">
        <v>0</v>
      </c>
      <c r="CA113" t="s">
        <v>187</v>
      </c>
      <c r="CB113">
        <v>0.5</v>
      </c>
      <c r="CC113" t="s">
        <v>187</v>
      </c>
      <c r="CD113" t="s">
        <v>187</v>
      </c>
      <c r="CE113" s="16">
        <f t="shared" si="77"/>
        <v>0.5</v>
      </c>
      <c r="CF113" s="16">
        <f t="shared" si="94"/>
        <v>-0.5</v>
      </c>
      <c r="CG113" s="16" t="str">
        <f t="shared" si="78"/>
        <v>Under</v>
      </c>
      <c r="CH113">
        <v>0.1</v>
      </c>
      <c r="CI113">
        <v>0.1</v>
      </c>
      <c r="CJ113" s="16"/>
      <c r="CK113" s="16">
        <f t="shared" si="79"/>
        <v>1</v>
      </c>
      <c r="CL113" s="16">
        <f t="shared" si="80"/>
        <v>1</v>
      </c>
      <c r="CM113" s="16">
        <f t="shared" si="81"/>
        <v>1</v>
      </c>
      <c r="CN113" s="16">
        <f t="shared" si="82"/>
        <v>3</v>
      </c>
      <c r="CO113" s="16"/>
      <c r="CP113">
        <v>0.91633647287318076</v>
      </c>
      <c r="CQ113">
        <v>1.2</v>
      </c>
      <c r="CR113">
        <v>3.6495822999999997E-2</v>
      </c>
      <c r="CS113">
        <v>0.5</v>
      </c>
      <c r="CT113" t="s">
        <v>187</v>
      </c>
      <c r="CU113">
        <v>0.5</v>
      </c>
      <c r="CV113" t="s">
        <v>187</v>
      </c>
      <c r="CW113" s="16">
        <f t="shared" si="83"/>
        <v>0.5</v>
      </c>
      <c r="CX113" s="16">
        <f t="shared" si="95"/>
        <v>0.7</v>
      </c>
      <c r="CY113" s="16" t="str">
        <f t="shared" si="84"/>
        <v>Over</v>
      </c>
      <c r="CZ113">
        <v>1.2</v>
      </c>
      <c r="DA113">
        <v>0.4</v>
      </c>
      <c r="DB113" s="16">
        <f t="shared" si="85"/>
        <v>2</v>
      </c>
      <c r="DC113" s="16">
        <f t="shared" si="86"/>
        <v>2</v>
      </c>
      <c r="DD113" s="16">
        <f t="shared" si="87"/>
        <v>1</v>
      </c>
      <c r="DE113" s="16">
        <f t="shared" si="88"/>
        <v>0</v>
      </c>
      <c r="DF113" s="16">
        <f t="shared" si="89"/>
        <v>5</v>
      </c>
      <c r="DG113" s="16"/>
    </row>
    <row r="114" spans="1:111" x14ac:dyDescent="0.3">
      <c r="A114" t="s">
        <v>306</v>
      </c>
      <c r="B114" t="s">
        <v>58</v>
      </c>
      <c r="C114" t="s">
        <v>57</v>
      </c>
      <c r="D114" s="17">
        <v>0.19397279539361631</v>
      </c>
      <c r="E114" s="17">
        <v>0.36614173228346403</v>
      </c>
      <c r="F114" s="17">
        <v>9.4489659265226705E-2</v>
      </c>
      <c r="G114" s="17">
        <v>0.5</v>
      </c>
      <c r="H114" s="17" t="s">
        <v>187</v>
      </c>
      <c r="I114" s="17" t="s">
        <v>187</v>
      </c>
      <c r="J114" s="17" t="s">
        <v>187</v>
      </c>
      <c r="K114" s="18">
        <f t="shared" si="49"/>
        <v>0.5</v>
      </c>
      <c r="L114" s="16">
        <f t="shared" si="90"/>
        <v>-0.5</v>
      </c>
      <c r="M114" s="18" t="str">
        <f t="shared" si="50"/>
        <v>Under</v>
      </c>
      <c r="N114" s="17">
        <v>0</v>
      </c>
      <c r="O114" s="17">
        <v>0</v>
      </c>
      <c r="P114" s="18">
        <f t="shared" si="51"/>
        <v>3</v>
      </c>
      <c r="Q114" s="18">
        <f t="shared" si="52"/>
        <v>4</v>
      </c>
      <c r="R114" s="18">
        <f t="shared" si="53"/>
        <v>1</v>
      </c>
      <c r="S114" s="18">
        <f t="shared" si="54"/>
        <v>1</v>
      </c>
      <c r="T114" s="18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6">
        <f t="shared" si="56"/>
        <v>0.5</v>
      </c>
      <c r="AD114" s="18">
        <f t="shared" si="91"/>
        <v>-0.53407841576955062</v>
      </c>
      <c r="AE114" s="16" t="str">
        <f t="shared" si="57"/>
        <v>Under</v>
      </c>
      <c r="AF114">
        <v>0</v>
      </c>
      <c r="AG114">
        <v>0</v>
      </c>
      <c r="AH114" s="16">
        <f t="shared" si="58"/>
        <v>3</v>
      </c>
      <c r="AI114" s="16">
        <f t="shared" si="59"/>
        <v>4</v>
      </c>
      <c r="AJ114" s="16">
        <f t="shared" si="60"/>
        <v>1</v>
      </c>
      <c r="AK114" s="16">
        <f t="shared" si="61"/>
        <v>1</v>
      </c>
      <c r="AL114" s="16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187</v>
      </c>
      <c r="AR114">
        <v>0.5</v>
      </c>
      <c r="AS114">
        <v>630</v>
      </c>
      <c r="AT114" t="s">
        <v>187</v>
      </c>
      <c r="AU114" s="16">
        <f t="shared" si="63"/>
        <v>0.5</v>
      </c>
      <c r="AV114" s="16">
        <f t="shared" si="92"/>
        <v>-0.53822484838782869</v>
      </c>
      <c r="AW114" s="16" t="str">
        <f t="shared" si="64"/>
        <v>Under</v>
      </c>
      <c r="AX114">
        <v>0</v>
      </c>
      <c r="AY114">
        <v>0</v>
      </c>
      <c r="AZ114" s="16">
        <f t="shared" si="65"/>
        <v>3</v>
      </c>
      <c r="BA114" s="16">
        <f t="shared" si="66"/>
        <v>1</v>
      </c>
      <c r="BB114" s="16">
        <f t="shared" si="67"/>
        <v>0</v>
      </c>
      <c r="BC114" s="16">
        <f t="shared" si="68"/>
        <v>0</v>
      </c>
      <c r="BD114" s="16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187</v>
      </c>
      <c r="BJ114">
        <v>0.5</v>
      </c>
      <c r="BK114">
        <v>220</v>
      </c>
      <c r="BL114" t="s">
        <v>187</v>
      </c>
      <c r="BM114" s="16">
        <f t="shared" si="70"/>
        <v>0.5</v>
      </c>
      <c r="BN114" s="16">
        <f t="shared" si="93"/>
        <v>-0.55486567724820557</v>
      </c>
      <c r="BO114" s="16" t="str">
        <f t="shared" si="71"/>
        <v>Under</v>
      </c>
      <c r="BP114">
        <v>0.1</v>
      </c>
      <c r="BQ114">
        <v>0.1</v>
      </c>
      <c r="BR114" s="16">
        <f t="shared" si="72"/>
        <v>3</v>
      </c>
      <c r="BS114" s="16">
        <f t="shared" si="73"/>
        <v>1</v>
      </c>
      <c r="BT114" s="16">
        <f t="shared" si="74"/>
        <v>1</v>
      </c>
      <c r="BU114" s="16">
        <f t="shared" si="75"/>
        <v>1</v>
      </c>
      <c r="BV114" s="16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187</v>
      </c>
      <c r="CB114">
        <v>0.5</v>
      </c>
      <c r="CC114" t="s">
        <v>187</v>
      </c>
      <c r="CD114" t="s">
        <v>187</v>
      </c>
      <c r="CE114" s="16">
        <f t="shared" si="77"/>
        <v>0.5</v>
      </c>
      <c r="CF114" s="16">
        <f t="shared" si="94"/>
        <v>-0.5</v>
      </c>
      <c r="CG114" s="16" t="str">
        <f t="shared" si="78"/>
        <v>Under</v>
      </c>
      <c r="CH114">
        <v>0</v>
      </c>
      <c r="CI114">
        <v>0</v>
      </c>
      <c r="CJ114" s="16"/>
      <c r="CK114" s="16">
        <f t="shared" si="79"/>
        <v>1</v>
      </c>
      <c r="CL114" s="16">
        <f t="shared" si="80"/>
        <v>1</v>
      </c>
      <c r="CM114" s="16">
        <f t="shared" si="81"/>
        <v>1</v>
      </c>
      <c r="CN114" s="16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187</v>
      </c>
      <c r="CU114" t="s">
        <v>187</v>
      </c>
      <c r="CV114" t="s">
        <v>187</v>
      </c>
      <c r="CW114" s="16">
        <f t="shared" si="83"/>
        <v>0.5</v>
      </c>
      <c r="CX114" s="16">
        <f t="shared" si="95"/>
        <v>-0.74787473043679198</v>
      </c>
      <c r="CY114" s="16" t="str">
        <f t="shared" si="84"/>
        <v>Under</v>
      </c>
      <c r="CZ114">
        <v>0</v>
      </c>
      <c r="DA114">
        <v>0</v>
      </c>
      <c r="DB114" s="16">
        <f t="shared" si="85"/>
        <v>3</v>
      </c>
      <c r="DC114" s="16">
        <f t="shared" si="86"/>
        <v>1</v>
      </c>
      <c r="DD114" s="16">
        <f t="shared" si="87"/>
        <v>1</v>
      </c>
      <c r="DE114" s="16">
        <f t="shared" si="88"/>
        <v>1</v>
      </c>
      <c r="DF114" s="16">
        <f t="shared" si="89"/>
        <v>6</v>
      </c>
    </row>
    <row r="115" spans="1:111" x14ac:dyDescent="0.3">
      <c r="A115" t="s">
        <v>307</v>
      </c>
      <c r="B115" t="s">
        <v>58</v>
      </c>
      <c r="C115" t="s">
        <v>57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187</v>
      </c>
      <c r="I115">
        <v>0.5</v>
      </c>
      <c r="J115">
        <v>0.5</v>
      </c>
      <c r="K115" s="16">
        <f t="shared" si="49"/>
        <v>0.5</v>
      </c>
      <c r="L115" s="16">
        <f t="shared" si="90"/>
        <v>-0.151564132758089</v>
      </c>
      <c r="M115" s="16" t="str">
        <f t="shared" si="50"/>
        <v>Under</v>
      </c>
      <c r="N115">
        <v>0.5</v>
      </c>
      <c r="O115">
        <v>0.5</v>
      </c>
      <c r="P115" s="16">
        <f t="shared" si="51"/>
        <v>2</v>
      </c>
      <c r="Q115" s="16">
        <f t="shared" si="52"/>
        <v>3</v>
      </c>
      <c r="R115" s="16">
        <f t="shared" si="53"/>
        <v>1</v>
      </c>
      <c r="S115" s="16">
        <f t="shared" si="54"/>
        <v>1</v>
      </c>
      <c r="T115" s="16">
        <f t="shared" si="55"/>
        <v>7</v>
      </c>
      <c r="V115" s="17">
        <v>0.87979074092920639</v>
      </c>
      <c r="W115" s="17">
        <v>1.0005578354814699</v>
      </c>
      <c r="X115" s="17">
        <v>0.66354179060984797</v>
      </c>
      <c r="Y115" s="17">
        <v>0.5</v>
      </c>
      <c r="Z115" s="17">
        <v>-120</v>
      </c>
      <c r="AA115" s="17">
        <v>550</v>
      </c>
      <c r="AB115" s="17">
        <v>0.1</v>
      </c>
      <c r="AC115" s="18">
        <f t="shared" si="56"/>
        <v>0.5</v>
      </c>
      <c r="AD115" s="18">
        <f t="shared" si="91"/>
        <v>0.50055783548146993</v>
      </c>
      <c r="AE115" s="18" t="str">
        <f t="shared" si="57"/>
        <v>Over</v>
      </c>
      <c r="AF115" s="17">
        <v>0.7</v>
      </c>
      <c r="AG115" s="17">
        <v>0.6</v>
      </c>
      <c r="AH115" s="18">
        <f t="shared" si="58"/>
        <v>3</v>
      </c>
      <c r="AI115" s="18">
        <f t="shared" si="59"/>
        <v>4</v>
      </c>
      <c r="AJ115" s="18">
        <f t="shared" si="60"/>
        <v>1</v>
      </c>
      <c r="AK115" s="18">
        <f t="shared" si="61"/>
        <v>1</v>
      </c>
      <c r="AL115" s="18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187</v>
      </c>
      <c r="AR115">
        <v>0.5</v>
      </c>
      <c r="AS115">
        <v>830</v>
      </c>
      <c r="AT115" t="s">
        <v>187</v>
      </c>
      <c r="AU115" s="16">
        <f t="shared" si="63"/>
        <v>0.5</v>
      </c>
      <c r="AV115" s="16">
        <f t="shared" si="92"/>
        <v>-0.50005940494051127</v>
      </c>
      <c r="AW115" s="16" t="str">
        <f t="shared" si="64"/>
        <v>Under</v>
      </c>
      <c r="AX115">
        <v>0.2</v>
      </c>
      <c r="AY115">
        <v>0.2</v>
      </c>
      <c r="AZ115" s="16">
        <f t="shared" si="65"/>
        <v>3</v>
      </c>
      <c r="BA115" s="16">
        <f t="shared" si="66"/>
        <v>1</v>
      </c>
      <c r="BB115" s="16">
        <f t="shared" si="67"/>
        <v>0</v>
      </c>
      <c r="BC115" s="16">
        <f t="shared" si="68"/>
        <v>0</v>
      </c>
      <c r="BD115" s="16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187</v>
      </c>
      <c r="BJ115">
        <v>0.5</v>
      </c>
      <c r="BK115">
        <v>250</v>
      </c>
      <c r="BL115" t="s">
        <v>187</v>
      </c>
      <c r="BM115" s="16">
        <f t="shared" si="70"/>
        <v>0.5</v>
      </c>
      <c r="BN115" s="16">
        <f t="shared" si="93"/>
        <v>0.69195008071848996</v>
      </c>
      <c r="BO115" s="16" t="str">
        <f t="shared" si="71"/>
        <v>Over</v>
      </c>
      <c r="BP115">
        <v>0.3</v>
      </c>
      <c r="BQ115">
        <v>0.3</v>
      </c>
      <c r="BR115" s="16">
        <f t="shared" si="72"/>
        <v>2</v>
      </c>
      <c r="BS115" s="16">
        <f t="shared" si="73"/>
        <v>5</v>
      </c>
      <c r="BT115" s="16">
        <f t="shared" si="74"/>
        <v>0</v>
      </c>
      <c r="BU115" s="16">
        <f t="shared" si="75"/>
        <v>0</v>
      </c>
      <c r="BV115" s="16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187</v>
      </c>
      <c r="CB115">
        <v>0.5</v>
      </c>
      <c r="CC115">
        <v>490</v>
      </c>
      <c r="CD115" t="s">
        <v>187</v>
      </c>
      <c r="CE115" s="16">
        <f t="shared" si="77"/>
        <v>0.5</v>
      </c>
      <c r="CF115" s="16">
        <f t="shared" si="94"/>
        <v>-0.5</v>
      </c>
      <c r="CG115" s="16" t="str">
        <f t="shared" si="78"/>
        <v>Under</v>
      </c>
      <c r="CH115">
        <v>0.2</v>
      </c>
      <c r="CI115">
        <v>0.2</v>
      </c>
      <c r="CJ115" s="16"/>
      <c r="CK115" s="16">
        <f t="shared" si="79"/>
        <v>1</v>
      </c>
      <c r="CL115" s="16">
        <f t="shared" si="80"/>
        <v>1</v>
      </c>
      <c r="CM115" s="16">
        <f t="shared" si="81"/>
        <v>1</v>
      </c>
      <c r="CN115" s="16">
        <f t="shared" si="82"/>
        <v>3</v>
      </c>
      <c r="CP115" s="17">
        <v>1.8122164720508469</v>
      </c>
      <c r="CQ115" s="17">
        <v>2.0004407999999998</v>
      </c>
      <c r="CR115" s="17">
        <v>1.5006891474766799</v>
      </c>
      <c r="CS115" s="17">
        <v>0.5</v>
      </c>
      <c r="CT115" s="17" t="s">
        <v>187</v>
      </c>
      <c r="CU115" s="17">
        <v>0.5</v>
      </c>
      <c r="CV115" s="17">
        <v>1.5</v>
      </c>
      <c r="CW115" s="18">
        <f t="shared" si="83"/>
        <v>0.5</v>
      </c>
      <c r="CX115" s="16">
        <f t="shared" si="95"/>
        <v>1.5004407999999998</v>
      </c>
      <c r="CY115" s="18" t="str">
        <f t="shared" si="84"/>
        <v>Over</v>
      </c>
      <c r="CZ115" s="17">
        <v>1.6</v>
      </c>
      <c r="DA115" s="17">
        <v>0.6</v>
      </c>
      <c r="DB115" s="18">
        <f t="shared" si="85"/>
        <v>3</v>
      </c>
      <c r="DC115" s="18">
        <f t="shared" si="86"/>
        <v>4</v>
      </c>
      <c r="DD115" s="18">
        <f t="shared" si="87"/>
        <v>1</v>
      </c>
      <c r="DE115" s="18">
        <f t="shared" si="88"/>
        <v>1</v>
      </c>
      <c r="DF115" s="18">
        <f t="shared" si="89"/>
        <v>9</v>
      </c>
    </row>
    <row r="116" spans="1:111" x14ac:dyDescent="0.3">
      <c r="A116" t="s">
        <v>308</v>
      </c>
      <c r="B116" t="s">
        <v>51</v>
      </c>
      <c r="C116" t="s">
        <v>50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187</v>
      </c>
      <c r="I116">
        <v>0.5</v>
      </c>
      <c r="J116" t="s">
        <v>187</v>
      </c>
      <c r="K116" s="16">
        <f t="shared" si="49"/>
        <v>0.5</v>
      </c>
      <c r="L116" s="16">
        <f t="shared" si="90"/>
        <v>0.30000000000000004</v>
      </c>
      <c r="M116" s="16" t="str">
        <f t="shared" si="50"/>
        <v>Over</v>
      </c>
      <c r="N116">
        <v>0.8</v>
      </c>
      <c r="O116">
        <v>0.4</v>
      </c>
      <c r="P116" s="16">
        <f t="shared" si="51"/>
        <v>2</v>
      </c>
      <c r="Q116" s="16">
        <f t="shared" si="52"/>
        <v>4</v>
      </c>
      <c r="R116" s="16">
        <f t="shared" si="53"/>
        <v>1</v>
      </c>
      <c r="S116" s="16">
        <f t="shared" si="54"/>
        <v>0</v>
      </c>
      <c r="T116" s="16">
        <f t="shared" si="55"/>
        <v>7</v>
      </c>
      <c r="V116" s="17">
        <v>1.0078587624286821</v>
      </c>
      <c r="W116" s="17">
        <v>1.03769503857455</v>
      </c>
      <c r="X116" s="17">
        <v>0.99996795192668897</v>
      </c>
      <c r="Y116" s="17">
        <v>0.5</v>
      </c>
      <c r="Z116" s="17">
        <v>-210</v>
      </c>
      <c r="AA116" s="17">
        <v>270</v>
      </c>
      <c r="AB116" s="17">
        <v>0.3</v>
      </c>
      <c r="AC116" s="18">
        <f t="shared" si="56"/>
        <v>0.5</v>
      </c>
      <c r="AD116" s="18">
        <f t="shared" si="91"/>
        <v>0.53769503857455003</v>
      </c>
      <c r="AE116" s="18" t="str">
        <f t="shared" si="57"/>
        <v>Over</v>
      </c>
      <c r="AF116" s="17">
        <v>1</v>
      </c>
      <c r="AG116" s="17">
        <v>0.6</v>
      </c>
      <c r="AH116" s="18">
        <f t="shared" si="58"/>
        <v>3</v>
      </c>
      <c r="AI116" s="18">
        <f t="shared" si="59"/>
        <v>4</v>
      </c>
      <c r="AJ116" s="18">
        <f t="shared" si="60"/>
        <v>1</v>
      </c>
      <c r="AK116" s="18">
        <f t="shared" si="61"/>
        <v>1</v>
      </c>
      <c r="AL116" s="18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187</v>
      </c>
      <c r="AR116">
        <v>0.5</v>
      </c>
      <c r="AS116">
        <v>520</v>
      </c>
      <c r="AT116" t="s">
        <v>187</v>
      </c>
      <c r="AU116" s="16">
        <f t="shared" si="63"/>
        <v>0.5</v>
      </c>
      <c r="AV116" s="16">
        <f t="shared" si="92"/>
        <v>-0.50007947479595005</v>
      </c>
      <c r="AW116" s="16" t="str">
        <f t="shared" si="64"/>
        <v>Under</v>
      </c>
      <c r="AX116">
        <v>0.1</v>
      </c>
      <c r="AY116">
        <v>0.1</v>
      </c>
      <c r="AZ116" s="16">
        <f t="shared" si="65"/>
        <v>3</v>
      </c>
      <c r="BA116" s="16">
        <f t="shared" si="66"/>
        <v>1</v>
      </c>
      <c r="BB116" s="16">
        <f t="shared" si="67"/>
        <v>0</v>
      </c>
      <c r="BC116" s="16">
        <f t="shared" si="68"/>
        <v>0</v>
      </c>
      <c r="BD116" s="16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187</v>
      </c>
      <c r="BJ116">
        <v>0.5</v>
      </c>
      <c r="BK116">
        <v>200</v>
      </c>
      <c r="BL116" t="s">
        <v>187</v>
      </c>
      <c r="BM116" s="16">
        <f t="shared" si="70"/>
        <v>0.5</v>
      </c>
      <c r="BN116" s="16">
        <f t="shared" si="93"/>
        <v>0.362083873757025</v>
      </c>
      <c r="BO116" s="16" t="str">
        <f t="shared" si="71"/>
        <v>Over</v>
      </c>
      <c r="BP116">
        <v>0.6</v>
      </c>
      <c r="BQ116">
        <v>0.3</v>
      </c>
      <c r="BR116" s="16">
        <f t="shared" si="72"/>
        <v>1</v>
      </c>
      <c r="BS116" s="16">
        <f t="shared" si="73"/>
        <v>4</v>
      </c>
      <c r="BT116" s="16">
        <f t="shared" si="74"/>
        <v>1</v>
      </c>
      <c r="BU116" s="16">
        <f t="shared" si="75"/>
        <v>0</v>
      </c>
      <c r="BV116" s="16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187</v>
      </c>
      <c r="CB116">
        <v>0.5</v>
      </c>
      <c r="CC116" t="s">
        <v>187</v>
      </c>
      <c r="CD116" t="s">
        <v>187</v>
      </c>
      <c r="CE116" s="16">
        <f t="shared" si="77"/>
        <v>0.5</v>
      </c>
      <c r="CF116" s="16">
        <f t="shared" si="94"/>
        <v>-0.50476599600000005</v>
      </c>
      <c r="CG116" s="16" t="str">
        <f t="shared" si="78"/>
        <v>Under</v>
      </c>
      <c r="CH116">
        <v>0</v>
      </c>
      <c r="CI116">
        <v>0</v>
      </c>
      <c r="CJ116" s="16"/>
      <c r="CK116" s="16">
        <f t="shared" si="79"/>
        <v>1</v>
      </c>
      <c r="CL116" s="16">
        <f t="shared" si="80"/>
        <v>1</v>
      </c>
      <c r="CM116" s="16">
        <f t="shared" si="81"/>
        <v>1</v>
      </c>
      <c r="CN116" s="16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187</v>
      </c>
      <c r="CU116">
        <v>1.5</v>
      </c>
      <c r="CV116" t="s">
        <v>187</v>
      </c>
      <c r="CW116" s="16">
        <f t="shared" si="83"/>
        <v>1.5</v>
      </c>
      <c r="CX116" s="16">
        <f t="shared" si="95"/>
        <v>0.5</v>
      </c>
      <c r="CY116" s="16" t="str">
        <f t="shared" si="84"/>
        <v>Over</v>
      </c>
      <c r="CZ116">
        <v>1.5</v>
      </c>
      <c r="DA116">
        <v>0.3</v>
      </c>
      <c r="DB116" s="16">
        <f t="shared" si="85"/>
        <v>2</v>
      </c>
      <c r="DC116" s="16">
        <f t="shared" si="86"/>
        <v>1</v>
      </c>
      <c r="DD116" s="16">
        <f t="shared" si="87"/>
        <v>0</v>
      </c>
      <c r="DE116" s="16">
        <f t="shared" si="88"/>
        <v>0</v>
      </c>
      <c r="DF116" s="16">
        <f t="shared" si="89"/>
        <v>3</v>
      </c>
    </row>
    <row r="117" spans="1:111" x14ac:dyDescent="0.3">
      <c r="A117" t="s">
        <v>309</v>
      </c>
      <c r="B117" t="s">
        <v>51</v>
      </c>
      <c r="C117" t="s">
        <v>50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187</v>
      </c>
      <c r="I117">
        <v>0.5</v>
      </c>
      <c r="J117" t="s">
        <v>187</v>
      </c>
      <c r="K117" s="16">
        <f t="shared" si="49"/>
        <v>0.5</v>
      </c>
      <c r="L117" s="16">
        <f t="shared" si="90"/>
        <v>-0.3</v>
      </c>
      <c r="M117" s="16" t="str">
        <f t="shared" si="50"/>
        <v>Under</v>
      </c>
      <c r="N117">
        <v>0.2</v>
      </c>
      <c r="O117">
        <v>0.3</v>
      </c>
      <c r="P117" s="16">
        <f t="shared" si="51"/>
        <v>2</v>
      </c>
      <c r="Q117" s="16">
        <f t="shared" si="52"/>
        <v>4</v>
      </c>
      <c r="R117" s="16">
        <f t="shared" si="53"/>
        <v>1</v>
      </c>
      <c r="S117" s="16">
        <f t="shared" si="54"/>
        <v>1</v>
      </c>
      <c r="T117" s="16">
        <f t="shared" si="55"/>
        <v>8</v>
      </c>
      <c r="V117" s="17">
        <v>1.0077997349621099</v>
      </c>
      <c r="W117" s="17">
        <v>1.02224723709305</v>
      </c>
      <c r="X117" s="17">
        <v>0.99996795192668897</v>
      </c>
      <c r="Y117" s="17">
        <v>0.5</v>
      </c>
      <c r="Z117" s="17">
        <v>-260</v>
      </c>
      <c r="AA117" s="17">
        <v>220</v>
      </c>
      <c r="AB117" s="17">
        <v>0.4</v>
      </c>
      <c r="AC117" s="18">
        <f t="shared" si="56"/>
        <v>0.5</v>
      </c>
      <c r="AD117" s="18">
        <f t="shared" si="91"/>
        <v>0.52224723709304999</v>
      </c>
      <c r="AE117" s="18" t="str">
        <f t="shared" si="57"/>
        <v>Over</v>
      </c>
      <c r="AF117" s="17">
        <v>1</v>
      </c>
      <c r="AG117" s="17">
        <v>0.8</v>
      </c>
      <c r="AH117" s="18">
        <f t="shared" si="58"/>
        <v>3</v>
      </c>
      <c r="AI117" s="18">
        <f t="shared" si="59"/>
        <v>4</v>
      </c>
      <c r="AJ117" s="18">
        <f t="shared" si="60"/>
        <v>1</v>
      </c>
      <c r="AK117" s="18">
        <f t="shared" si="61"/>
        <v>1</v>
      </c>
      <c r="AL117" s="18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187</v>
      </c>
      <c r="AR117">
        <v>0.5</v>
      </c>
      <c r="AS117">
        <v>600</v>
      </c>
      <c r="AT117" t="s">
        <v>187</v>
      </c>
      <c r="AU117" s="16">
        <f t="shared" si="63"/>
        <v>0.5</v>
      </c>
      <c r="AV117" s="16">
        <f t="shared" si="92"/>
        <v>-0.50003429442422831</v>
      </c>
      <c r="AW117" s="16" t="str">
        <f t="shared" si="64"/>
        <v>Under</v>
      </c>
      <c r="AX117">
        <v>0.1</v>
      </c>
      <c r="AY117">
        <v>0.2</v>
      </c>
      <c r="AZ117" s="16">
        <f t="shared" si="65"/>
        <v>3</v>
      </c>
      <c r="BA117" s="16">
        <f t="shared" si="66"/>
        <v>1</v>
      </c>
      <c r="BB117" s="16">
        <f t="shared" si="67"/>
        <v>0</v>
      </c>
      <c r="BC117" s="16">
        <f t="shared" si="68"/>
        <v>0</v>
      </c>
      <c r="BD117" s="16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187</v>
      </c>
      <c r="BJ117">
        <v>0.5</v>
      </c>
      <c r="BK117">
        <v>185</v>
      </c>
      <c r="BL117" t="s">
        <v>187</v>
      </c>
      <c r="BM117" s="16">
        <f t="shared" si="70"/>
        <v>0.5</v>
      </c>
      <c r="BN117" s="16">
        <f t="shared" si="93"/>
        <v>0.65347203610513005</v>
      </c>
      <c r="BO117" s="16" t="str">
        <f t="shared" si="71"/>
        <v>Over</v>
      </c>
      <c r="BP117">
        <v>0.7</v>
      </c>
      <c r="BQ117">
        <v>0.5</v>
      </c>
      <c r="BR117" s="16">
        <f t="shared" si="72"/>
        <v>2</v>
      </c>
      <c r="BS117" s="16">
        <f t="shared" si="73"/>
        <v>5</v>
      </c>
      <c r="BT117" s="16">
        <f t="shared" si="74"/>
        <v>1</v>
      </c>
      <c r="BU117" s="16">
        <f t="shared" si="75"/>
        <v>0</v>
      </c>
      <c r="BV117" s="16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187</v>
      </c>
      <c r="CB117">
        <v>0.5</v>
      </c>
      <c r="CC117">
        <v>880</v>
      </c>
      <c r="CD117" t="s">
        <v>187</v>
      </c>
      <c r="CE117" s="16">
        <f t="shared" si="77"/>
        <v>0.5</v>
      </c>
      <c r="CF117" s="16">
        <f t="shared" si="94"/>
        <v>-0.509555592</v>
      </c>
      <c r="CG117" s="16" t="str">
        <f t="shared" si="78"/>
        <v>Under</v>
      </c>
      <c r="CH117">
        <v>0.1</v>
      </c>
      <c r="CI117">
        <v>0.1</v>
      </c>
      <c r="CJ117" s="16"/>
      <c r="CK117" s="16">
        <f t="shared" si="79"/>
        <v>1</v>
      </c>
      <c r="CL117" s="16">
        <f t="shared" si="80"/>
        <v>1</v>
      </c>
      <c r="CM117" s="16">
        <f t="shared" si="81"/>
        <v>1</v>
      </c>
      <c r="CN117" s="16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187</v>
      </c>
      <c r="CU117">
        <v>1.5</v>
      </c>
      <c r="CV117" t="s">
        <v>187</v>
      </c>
      <c r="CW117" s="16">
        <f t="shared" si="83"/>
        <v>1.5</v>
      </c>
      <c r="CX117" s="16">
        <f t="shared" si="95"/>
        <v>-0.5</v>
      </c>
      <c r="CY117" s="16" t="str">
        <f t="shared" si="84"/>
        <v>Under</v>
      </c>
      <c r="CZ117">
        <v>1.3</v>
      </c>
      <c r="DA117">
        <v>0.4</v>
      </c>
      <c r="DB117" s="16">
        <f t="shared" si="85"/>
        <v>3</v>
      </c>
      <c r="DC117" s="16">
        <f t="shared" si="86"/>
        <v>1</v>
      </c>
      <c r="DD117" s="16">
        <f t="shared" si="87"/>
        <v>1</v>
      </c>
      <c r="DE117" s="16">
        <f t="shared" si="88"/>
        <v>1</v>
      </c>
      <c r="DF117" s="16">
        <f t="shared" si="89"/>
        <v>6</v>
      </c>
    </row>
    <row r="118" spans="1:111" x14ac:dyDescent="0.3">
      <c r="A118" t="s">
        <v>310</v>
      </c>
      <c r="B118" t="s">
        <v>51</v>
      </c>
      <c r="C118" t="s">
        <v>50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187</v>
      </c>
      <c r="I118">
        <v>0.5</v>
      </c>
      <c r="J118" t="s">
        <v>187</v>
      </c>
      <c r="K118" s="16">
        <f t="shared" si="49"/>
        <v>0.5</v>
      </c>
      <c r="L118" s="16">
        <f t="shared" si="90"/>
        <v>0.30000000000000004</v>
      </c>
      <c r="M118" s="16" t="str">
        <f t="shared" si="50"/>
        <v>Over</v>
      </c>
      <c r="N118">
        <v>0.8</v>
      </c>
      <c r="O118">
        <v>0.6</v>
      </c>
      <c r="P118" s="16">
        <f t="shared" si="51"/>
        <v>2</v>
      </c>
      <c r="Q118" s="16">
        <f t="shared" si="52"/>
        <v>4</v>
      </c>
      <c r="R118" s="16">
        <f t="shared" si="53"/>
        <v>1</v>
      </c>
      <c r="S118" s="16">
        <f t="shared" si="54"/>
        <v>1</v>
      </c>
      <c r="T118" s="16">
        <f t="shared" si="55"/>
        <v>8</v>
      </c>
      <c r="V118" s="17">
        <v>1.047465415713748</v>
      </c>
      <c r="W118" s="17">
        <v>1.14996466510516</v>
      </c>
      <c r="X118" s="17">
        <v>0.99996795192668897</v>
      </c>
      <c r="Y118" s="17">
        <v>0.5</v>
      </c>
      <c r="Z118" s="17" t="s">
        <v>187</v>
      </c>
      <c r="AA118" s="17" t="s">
        <v>187</v>
      </c>
      <c r="AB118" s="17">
        <v>0.3</v>
      </c>
      <c r="AC118" s="18">
        <f t="shared" si="56"/>
        <v>0.5</v>
      </c>
      <c r="AD118" s="18">
        <f t="shared" si="91"/>
        <v>0.64996466510516004</v>
      </c>
      <c r="AE118" s="18" t="str">
        <f t="shared" si="57"/>
        <v>Over</v>
      </c>
      <c r="AF118" s="17">
        <v>1.1000000000000001</v>
      </c>
      <c r="AG118" s="17">
        <v>0.7</v>
      </c>
      <c r="AH118" s="18">
        <f t="shared" si="58"/>
        <v>3</v>
      </c>
      <c r="AI118" s="18">
        <f t="shared" si="59"/>
        <v>4</v>
      </c>
      <c r="AJ118" s="18">
        <f t="shared" si="60"/>
        <v>1</v>
      </c>
      <c r="AK118" s="18">
        <f t="shared" si="61"/>
        <v>1</v>
      </c>
      <c r="AL118" s="18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187</v>
      </c>
      <c r="AR118">
        <v>0.5</v>
      </c>
      <c r="AS118" t="s">
        <v>187</v>
      </c>
      <c r="AT118" t="s">
        <v>187</v>
      </c>
      <c r="AU118" s="16">
        <f t="shared" si="63"/>
        <v>0.5</v>
      </c>
      <c r="AV118" s="16">
        <f t="shared" si="92"/>
        <v>-0.50007947479595005</v>
      </c>
      <c r="AW118" s="16" t="str">
        <f t="shared" si="64"/>
        <v>Under</v>
      </c>
      <c r="AX118">
        <v>0</v>
      </c>
      <c r="AY118">
        <v>0</v>
      </c>
      <c r="AZ118" s="16">
        <f t="shared" si="65"/>
        <v>3</v>
      </c>
      <c r="BA118" s="16">
        <f t="shared" si="66"/>
        <v>1</v>
      </c>
      <c r="BB118" s="16">
        <f t="shared" si="67"/>
        <v>0</v>
      </c>
      <c r="BC118" s="16">
        <f t="shared" si="68"/>
        <v>0</v>
      </c>
      <c r="BD118" s="16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187</v>
      </c>
      <c r="BJ118">
        <v>0.5</v>
      </c>
      <c r="BK118" t="s">
        <v>187</v>
      </c>
      <c r="BL118" t="s">
        <v>187</v>
      </c>
      <c r="BM118" s="16">
        <f t="shared" si="70"/>
        <v>0.5</v>
      </c>
      <c r="BN118" s="16">
        <f t="shared" si="93"/>
        <v>0.30392156862745101</v>
      </c>
      <c r="BO118" s="16" t="str">
        <f t="shared" si="71"/>
        <v>Over</v>
      </c>
      <c r="BP118">
        <v>0.2</v>
      </c>
      <c r="BQ118">
        <v>0.1</v>
      </c>
      <c r="BR118" s="16">
        <f t="shared" si="72"/>
        <v>1</v>
      </c>
      <c r="BS118" s="16">
        <f t="shared" si="73"/>
        <v>4</v>
      </c>
      <c r="BT118" s="16">
        <f t="shared" si="74"/>
        <v>0</v>
      </c>
      <c r="BU118" s="16">
        <f t="shared" si="75"/>
        <v>0</v>
      </c>
      <c r="BV118" s="16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187</v>
      </c>
      <c r="CB118">
        <v>0.5</v>
      </c>
      <c r="CC118" t="s">
        <v>187</v>
      </c>
      <c r="CD118" t="s">
        <v>187</v>
      </c>
      <c r="CE118" s="16">
        <f t="shared" si="77"/>
        <v>0.5</v>
      </c>
      <c r="CF118" s="16">
        <f t="shared" si="94"/>
        <v>-0.5</v>
      </c>
      <c r="CG118" s="16" t="str">
        <f t="shared" si="78"/>
        <v>Under</v>
      </c>
      <c r="CH118">
        <v>0</v>
      </c>
      <c r="CI118">
        <v>0</v>
      </c>
      <c r="CJ118" s="16"/>
      <c r="CK118" s="16">
        <f t="shared" si="79"/>
        <v>1</v>
      </c>
      <c r="CL118" s="16">
        <f t="shared" si="80"/>
        <v>1</v>
      </c>
      <c r="CM118" s="16">
        <f t="shared" si="81"/>
        <v>1</v>
      </c>
      <c r="CN118" s="16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187</v>
      </c>
      <c r="CU118">
        <v>1.5</v>
      </c>
      <c r="CV118" t="s">
        <v>187</v>
      </c>
      <c r="CW118" s="16">
        <f t="shared" si="83"/>
        <v>1.5</v>
      </c>
      <c r="CX118" s="16">
        <f t="shared" si="95"/>
        <v>0.5</v>
      </c>
      <c r="CY118" s="16" t="str">
        <f t="shared" si="84"/>
        <v>Over</v>
      </c>
      <c r="CZ118">
        <v>1.5</v>
      </c>
      <c r="DA118">
        <v>0.3</v>
      </c>
      <c r="DB118" s="16">
        <f t="shared" si="85"/>
        <v>2</v>
      </c>
      <c r="DC118" s="16">
        <f t="shared" si="86"/>
        <v>1</v>
      </c>
      <c r="DD118" s="16">
        <f t="shared" si="87"/>
        <v>0</v>
      </c>
      <c r="DE118" s="16">
        <f t="shared" si="88"/>
        <v>0</v>
      </c>
      <c r="DF118" s="16">
        <f t="shared" si="89"/>
        <v>3</v>
      </c>
    </row>
    <row r="119" spans="1:111" x14ac:dyDescent="0.3">
      <c r="A119" t="s">
        <v>311</v>
      </c>
      <c r="B119" t="s">
        <v>51</v>
      </c>
      <c r="C119" t="s">
        <v>50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187</v>
      </c>
      <c r="I119">
        <v>0.5</v>
      </c>
      <c r="J119" t="s">
        <v>187</v>
      </c>
      <c r="K119" s="16">
        <f t="shared" si="49"/>
        <v>0.5</v>
      </c>
      <c r="L119" s="16">
        <f t="shared" si="90"/>
        <v>-0.48</v>
      </c>
      <c r="M119" s="16" t="str">
        <f t="shared" si="50"/>
        <v>Under</v>
      </c>
      <c r="N119">
        <v>0.6</v>
      </c>
      <c r="O119">
        <v>0.3</v>
      </c>
      <c r="P119" s="16">
        <f t="shared" si="51"/>
        <v>3</v>
      </c>
      <c r="Q119" s="16">
        <f t="shared" si="52"/>
        <v>4</v>
      </c>
      <c r="R119" s="16">
        <f t="shared" si="53"/>
        <v>0</v>
      </c>
      <c r="S119" s="16">
        <f t="shared" si="54"/>
        <v>1</v>
      </c>
      <c r="T119" s="16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6">
        <f t="shared" si="56"/>
        <v>0.5</v>
      </c>
      <c r="AD119" s="18">
        <f t="shared" si="91"/>
        <v>0.50023511262861997</v>
      </c>
      <c r="AE119" s="16" t="str">
        <f t="shared" si="57"/>
        <v>Over</v>
      </c>
      <c r="AF119">
        <v>0.7</v>
      </c>
      <c r="AG119">
        <v>0.4</v>
      </c>
      <c r="AH119" s="16">
        <f t="shared" si="58"/>
        <v>3</v>
      </c>
      <c r="AI119" s="16">
        <f t="shared" si="59"/>
        <v>4</v>
      </c>
      <c r="AJ119" s="16">
        <f t="shared" si="60"/>
        <v>1</v>
      </c>
      <c r="AK119" s="16">
        <f t="shared" si="61"/>
        <v>0</v>
      </c>
      <c r="AL119" s="16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187</v>
      </c>
      <c r="AR119">
        <v>0.5</v>
      </c>
      <c r="AS119">
        <v>630</v>
      </c>
      <c r="AT119" t="s">
        <v>187</v>
      </c>
      <c r="AU119" s="16">
        <f t="shared" si="63"/>
        <v>0.5</v>
      </c>
      <c r="AV119" s="16">
        <f t="shared" si="92"/>
        <v>-0.50641217258995908</v>
      </c>
      <c r="AW119" s="16" t="str">
        <f t="shared" si="64"/>
        <v>Under</v>
      </c>
      <c r="AX119">
        <v>0</v>
      </c>
      <c r="AY119">
        <v>0</v>
      </c>
      <c r="AZ119" s="16">
        <f t="shared" si="65"/>
        <v>3</v>
      </c>
      <c r="BA119" s="16">
        <f t="shared" si="66"/>
        <v>1</v>
      </c>
      <c r="BB119" s="16">
        <f t="shared" si="67"/>
        <v>0</v>
      </c>
      <c r="BC119" s="16">
        <f t="shared" si="68"/>
        <v>0</v>
      </c>
      <c r="BD119" s="16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187</v>
      </c>
      <c r="BJ119">
        <v>0.5</v>
      </c>
      <c r="BK119">
        <v>170</v>
      </c>
      <c r="BL119" t="s">
        <v>187</v>
      </c>
      <c r="BM119" s="16">
        <f t="shared" si="70"/>
        <v>0.5</v>
      </c>
      <c r="BN119" s="16">
        <f t="shared" si="93"/>
        <v>0.53343964576777991</v>
      </c>
      <c r="BO119" s="16" t="str">
        <f t="shared" si="71"/>
        <v>Over</v>
      </c>
      <c r="BP119">
        <v>0.5</v>
      </c>
      <c r="BQ119">
        <v>0.4</v>
      </c>
      <c r="BR119" s="16">
        <f t="shared" si="72"/>
        <v>1</v>
      </c>
      <c r="BS119" s="16">
        <f t="shared" si="73"/>
        <v>5</v>
      </c>
      <c r="BT119" s="16">
        <f t="shared" si="74"/>
        <v>0</v>
      </c>
      <c r="BU119" s="16">
        <f t="shared" si="75"/>
        <v>0</v>
      </c>
      <c r="BV119" s="16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187</v>
      </c>
      <c r="CB119">
        <v>0.5</v>
      </c>
      <c r="CC119">
        <v>680</v>
      </c>
      <c r="CD119" t="s">
        <v>187</v>
      </c>
      <c r="CE119" s="16">
        <f t="shared" si="77"/>
        <v>0.5</v>
      </c>
      <c r="CF119" s="16">
        <f t="shared" si="94"/>
        <v>-0.46</v>
      </c>
      <c r="CG119" s="16" t="str">
        <f t="shared" si="78"/>
        <v>Under</v>
      </c>
      <c r="CH119">
        <v>0.1</v>
      </c>
      <c r="CI119">
        <v>0.1</v>
      </c>
      <c r="CJ119" s="16"/>
      <c r="CK119" s="16">
        <f t="shared" si="79"/>
        <v>1</v>
      </c>
      <c r="CL119" s="16">
        <f t="shared" si="80"/>
        <v>1</v>
      </c>
      <c r="CM119" s="16">
        <f t="shared" si="81"/>
        <v>1</v>
      </c>
      <c r="CN119" s="16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187</v>
      </c>
      <c r="CU119">
        <v>1.5</v>
      </c>
      <c r="CV119" t="s">
        <v>187</v>
      </c>
      <c r="CW119" s="16">
        <f t="shared" si="83"/>
        <v>1.5</v>
      </c>
      <c r="CX119" s="16">
        <f t="shared" si="95"/>
        <v>-0.75573900376693703</v>
      </c>
      <c r="CY119" s="16" t="str">
        <f t="shared" si="84"/>
        <v>Under</v>
      </c>
      <c r="CZ119">
        <v>0.8</v>
      </c>
      <c r="DA119">
        <v>0.3</v>
      </c>
      <c r="DB119" s="16">
        <f t="shared" si="85"/>
        <v>3</v>
      </c>
      <c r="DC119" s="16">
        <f t="shared" si="86"/>
        <v>1</v>
      </c>
      <c r="DD119" s="16">
        <f t="shared" si="87"/>
        <v>1</v>
      </c>
      <c r="DE119" s="16">
        <f t="shared" si="88"/>
        <v>1</v>
      </c>
      <c r="DF119" s="16">
        <f t="shared" si="89"/>
        <v>6</v>
      </c>
    </row>
    <row r="120" spans="1:111" x14ac:dyDescent="0.3">
      <c r="A120" t="s">
        <v>312</v>
      </c>
      <c r="B120" t="s">
        <v>51</v>
      </c>
      <c r="C120" t="s">
        <v>50</v>
      </c>
      <c r="D120" s="17">
        <v>0.28116242320514673</v>
      </c>
      <c r="E120" s="17">
        <v>0.40338496980031902</v>
      </c>
      <c r="F120" s="17">
        <v>0.06</v>
      </c>
      <c r="G120" s="17">
        <v>0.5</v>
      </c>
      <c r="H120" s="17" t="s">
        <v>187</v>
      </c>
      <c r="I120" s="17">
        <v>0.5</v>
      </c>
      <c r="J120" s="17" t="s">
        <v>187</v>
      </c>
      <c r="K120" s="18">
        <f t="shared" si="49"/>
        <v>0.5</v>
      </c>
      <c r="L120" s="16">
        <f t="shared" si="90"/>
        <v>-0.5</v>
      </c>
      <c r="M120" s="18" t="str">
        <f t="shared" si="50"/>
        <v>Under</v>
      </c>
      <c r="N120" s="17">
        <v>0</v>
      </c>
      <c r="O120" s="17">
        <v>0</v>
      </c>
      <c r="P120" s="18">
        <f t="shared" si="51"/>
        <v>3</v>
      </c>
      <c r="Q120" s="18">
        <f t="shared" si="52"/>
        <v>4</v>
      </c>
      <c r="R120" s="18">
        <f t="shared" si="53"/>
        <v>1</v>
      </c>
      <c r="S120" s="18">
        <f t="shared" si="54"/>
        <v>1</v>
      </c>
      <c r="T120" s="18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6">
        <f t="shared" si="56"/>
        <v>0.5</v>
      </c>
      <c r="AD120" s="18">
        <f t="shared" si="91"/>
        <v>0.5</v>
      </c>
      <c r="AE120" s="16" t="str">
        <f t="shared" si="57"/>
        <v>Over</v>
      </c>
      <c r="AF120">
        <v>0.5</v>
      </c>
      <c r="AG120">
        <v>0.5</v>
      </c>
      <c r="AH120" s="16">
        <f t="shared" si="58"/>
        <v>2</v>
      </c>
      <c r="AI120" s="16">
        <f t="shared" si="59"/>
        <v>3</v>
      </c>
      <c r="AJ120" s="16">
        <f t="shared" si="60"/>
        <v>0</v>
      </c>
      <c r="AK120" s="16">
        <f t="shared" si="61"/>
        <v>0</v>
      </c>
      <c r="AL120" s="16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187</v>
      </c>
      <c r="AR120">
        <v>0.5</v>
      </c>
      <c r="AS120">
        <v>900</v>
      </c>
      <c r="AT120" t="s">
        <v>187</v>
      </c>
      <c r="AU120" s="16">
        <f t="shared" si="63"/>
        <v>0.5</v>
      </c>
      <c r="AV120" s="16">
        <f t="shared" si="92"/>
        <v>-0.50367309356534118</v>
      </c>
      <c r="AW120" s="16" t="str">
        <f t="shared" si="64"/>
        <v>Under</v>
      </c>
      <c r="AX120">
        <v>0</v>
      </c>
      <c r="AY120">
        <v>0</v>
      </c>
      <c r="AZ120" s="16">
        <f t="shared" si="65"/>
        <v>3</v>
      </c>
      <c r="BA120" s="16">
        <f t="shared" si="66"/>
        <v>1</v>
      </c>
      <c r="BB120" s="16">
        <f t="shared" si="67"/>
        <v>0</v>
      </c>
      <c r="BC120" s="16">
        <f t="shared" si="68"/>
        <v>0</v>
      </c>
      <c r="BD120" s="16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187</v>
      </c>
      <c r="BJ120">
        <v>0.5</v>
      </c>
      <c r="BK120">
        <v>250</v>
      </c>
      <c r="BL120" t="s">
        <v>187</v>
      </c>
      <c r="BM120" s="16">
        <f t="shared" si="70"/>
        <v>0.5</v>
      </c>
      <c r="BN120" s="16">
        <f t="shared" si="93"/>
        <v>-0.53936813400000005</v>
      </c>
      <c r="BO120" s="16" t="str">
        <f t="shared" si="71"/>
        <v>Under</v>
      </c>
      <c r="BP120">
        <v>0</v>
      </c>
      <c r="BQ120">
        <v>0</v>
      </c>
      <c r="BR120" s="16">
        <f t="shared" si="72"/>
        <v>2</v>
      </c>
      <c r="BS120" s="16">
        <f t="shared" si="73"/>
        <v>1</v>
      </c>
      <c r="BT120" s="16">
        <f t="shared" si="74"/>
        <v>1</v>
      </c>
      <c r="BU120" s="16">
        <f t="shared" si="75"/>
        <v>1</v>
      </c>
      <c r="BV120" s="16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187</v>
      </c>
      <c r="CB120">
        <v>0.5</v>
      </c>
      <c r="CC120">
        <v>850</v>
      </c>
      <c r="CD120" t="s">
        <v>187</v>
      </c>
      <c r="CE120" s="16">
        <f t="shared" si="77"/>
        <v>0.5</v>
      </c>
      <c r="CF120" s="16">
        <f t="shared" si="94"/>
        <v>-0.5</v>
      </c>
      <c r="CG120" s="16" t="str">
        <f t="shared" si="78"/>
        <v>Under</v>
      </c>
      <c r="CH120">
        <v>0</v>
      </c>
      <c r="CI120">
        <v>0</v>
      </c>
      <c r="CJ120" s="16"/>
      <c r="CK120" s="16">
        <f t="shared" si="79"/>
        <v>1</v>
      </c>
      <c r="CL120" s="16">
        <f t="shared" si="80"/>
        <v>1</v>
      </c>
      <c r="CM120" s="16">
        <f t="shared" si="81"/>
        <v>1</v>
      </c>
      <c r="CN120" s="16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187</v>
      </c>
      <c r="CU120">
        <v>0.5</v>
      </c>
      <c r="CV120" t="s">
        <v>187</v>
      </c>
      <c r="CW120" s="16">
        <f t="shared" si="83"/>
        <v>0.5</v>
      </c>
      <c r="CX120" s="16">
        <f t="shared" si="95"/>
        <v>0.7</v>
      </c>
      <c r="CY120" s="16" t="str">
        <f t="shared" si="84"/>
        <v>Over</v>
      </c>
      <c r="CZ120">
        <v>1</v>
      </c>
      <c r="DA120">
        <v>0.5</v>
      </c>
      <c r="DB120" s="16">
        <f t="shared" si="85"/>
        <v>2</v>
      </c>
      <c r="DC120" s="16">
        <f t="shared" si="86"/>
        <v>2</v>
      </c>
      <c r="DD120" s="16">
        <f t="shared" si="87"/>
        <v>1</v>
      </c>
      <c r="DE120" s="16">
        <f t="shared" si="88"/>
        <v>0</v>
      </c>
      <c r="DF120" s="16">
        <f t="shared" si="89"/>
        <v>5</v>
      </c>
    </row>
    <row r="121" spans="1:111" x14ac:dyDescent="0.3">
      <c r="A121" t="s">
        <v>313</v>
      </c>
      <c r="B121" t="s">
        <v>51</v>
      </c>
      <c r="C121" t="s">
        <v>50</v>
      </c>
      <c r="D121" s="17">
        <v>0.23705791633230899</v>
      </c>
      <c r="E121" s="17">
        <v>0.38128403075043299</v>
      </c>
      <c r="F121" s="17">
        <v>1.5372413999999999E-2</v>
      </c>
      <c r="G121" s="17">
        <v>0.5</v>
      </c>
      <c r="H121" s="17" t="s">
        <v>187</v>
      </c>
      <c r="I121" s="17">
        <v>0.5</v>
      </c>
      <c r="J121" s="17" t="s">
        <v>187</v>
      </c>
      <c r="K121" s="18">
        <f t="shared" si="49"/>
        <v>0.5</v>
      </c>
      <c r="L121" s="16">
        <f t="shared" si="90"/>
        <v>-0.484627586</v>
      </c>
      <c r="M121" s="18" t="str">
        <f t="shared" si="50"/>
        <v>Under</v>
      </c>
      <c r="N121" s="17">
        <v>0.4</v>
      </c>
      <c r="O121" s="17">
        <v>0.4</v>
      </c>
      <c r="P121" s="18">
        <f t="shared" si="51"/>
        <v>3</v>
      </c>
      <c r="Q121" s="18">
        <f t="shared" si="52"/>
        <v>4</v>
      </c>
      <c r="R121" s="18">
        <f t="shared" si="53"/>
        <v>1</v>
      </c>
      <c r="S121" s="18">
        <f t="shared" si="54"/>
        <v>1</v>
      </c>
      <c r="T121" s="18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6">
        <f t="shared" si="56"/>
        <v>0.5</v>
      </c>
      <c r="AD121" s="18">
        <f t="shared" si="91"/>
        <v>0.5</v>
      </c>
      <c r="AE121" s="16" t="str">
        <f t="shared" si="57"/>
        <v>Over</v>
      </c>
      <c r="AF121">
        <v>0.4</v>
      </c>
      <c r="AG121">
        <v>0.4</v>
      </c>
      <c r="AH121" s="16">
        <f t="shared" si="58"/>
        <v>2</v>
      </c>
      <c r="AI121" s="16">
        <f t="shared" si="59"/>
        <v>3</v>
      </c>
      <c r="AJ121" s="16">
        <f t="shared" si="60"/>
        <v>0</v>
      </c>
      <c r="AK121" s="16">
        <f t="shared" si="61"/>
        <v>0</v>
      </c>
      <c r="AL121" s="16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187</v>
      </c>
      <c r="AR121">
        <v>0.5</v>
      </c>
      <c r="AS121">
        <v>600</v>
      </c>
      <c r="AT121" t="s">
        <v>187</v>
      </c>
      <c r="AU121" s="16">
        <f t="shared" si="63"/>
        <v>0.5</v>
      </c>
      <c r="AV121" s="16">
        <f t="shared" si="92"/>
        <v>-0.50002406764955243</v>
      </c>
      <c r="AW121" s="16" t="str">
        <f t="shared" si="64"/>
        <v>Under</v>
      </c>
      <c r="AX121">
        <v>0.2</v>
      </c>
      <c r="AY121">
        <v>0.2</v>
      </c>
      <c r="AZ121" s="16">
        <f t="shared" si="65"/>
        <v>3</v>
      </c>
      <c r="BA121" s="16">
        <f t="shared" si="66"/>
        <v>1</v>
      </c>
      <c r="BB121" s="16">
        <f t="shared" si="67"/>
        <v>0</v>
      </c>
      <c r="BC121" s="16">
        <f t="shared" si="68"/>
        <v>0</v>
      </c>
      <c r="BD121" s="16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187</v>
      </c>
      <c r="BJ121">
        <v>0.5</v>
      </c>
      <c r="BK121">
        <v>220</v>
      </c>
      <c r="BL121" t="s">
        <v>187</v>
      </c>
      <c r="BM121" s="16">
        <f t="shared" si="70"/>
        <v>0.5</v>
      </c>
      <c r="BN121" s="16">
        <f t="shared" si="93"/>
        <v>-0.52035957799999999</v>
      </c>
      <c r="BO121" s="16" t="str">
        <f t="shared" si="71"/>
        <v>Under</v>
      </c>
      <c r="BP121">
        <v>0.2</v>
      </c>
      <c r="BQ121">
        <v>0.2</v>
      </c>
      <c r="BR121" s="16">
        <f t="shared" si="72"/>
        <v>2</v>
      </c>
      <c r="BS121" s="16">
        <f t="shared" si="73"/>
        <v>1</v>
      </c>
      <c r="BT121" s="16">
        <f t="shared" si="74"/>
        <v>1</v>
      </c>
      <c r="BU121" s="16">
        <f t="shared" si="75"/>
        <v>1</v>
      </c>
      <c r="BV121" s="16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187</v>
      </c>
      <c r="CB121">
        <v>0.5</v>
      </c>
      <c r="CC121">
        <v>630</v>
      </c>
      <c r="CD121" t="s">
        <v>187</v>
      </c>
      <c r="CE121" s="16">
        <f t="shared" si="77"/>
        <v>0.5</v>
      </c>
      <c r="CF121" s="16">
        <f t="shared" si="94"/>
        <v>-0.50832439986655509</v>
      </c>
      <c r="CG121" s="16" t="str">
        <f t="shared" si="78"/>
        <v>Under</v>
      </c>
      <c r="CH121">
        <v>0.2</v>
      </c>
      <c r="CI121">
        <v>0.2</v>
      </c>
      <c r="CJ121" s="16"/>
      <c r="CK121" s="16">
        <f t="shared" si="79"/>
        <v>1</v>
      </c>
      <c r="CL121" s="16">
        <f t="shared" si="80"/>
        <v>1</v>
      </c>
      <c r="CM121" s="16">
        <f t="shared" si="81"/>
        <v>1</v>
      </c>
      <c r="CN121" s="16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187</v>
      </c>
      <c r="CU121">
        <v>0.5</v>
      </c>
      <c r="CV121" t="s">
        <v>187</v>
      </c>
      <c r="CW121" s="16">
        <f t="shared" si="83"/>
        <v>0.5</v>
      </c>
      <c r="CX121" s="16">
        <f t="shared" si="95"/>
        <v>0.7</v>
      </c>
      <c r="CY121" s="16" t="str">
        <f t="shared" si="84"/>
        <v>Over</v>
      </c>
      <c r="CZ121">
        <v>1</v>
      </c>
      <c r="DA121">
        <v>0.4</v>
      </c>
      <c r="DB121" s="16">
        <f t="shared" si="85"/>
        <v>2</v>
      </c>
      <c r="DC121" s="16">
        <f t="shared" si="86"/>
        <v>2</v>
      </c>
      <c r="DD121" s="16">
        <f t="shared" si="87"/>
        <v>1</v>
      </c>
      <c r="DE121" s="16">
        <f t="shared" si="88"/>
        <v>0</v>
      </c>
      <c r="DF121" s="16">
        <f t="shared" si="89"/>
        <v>5</v>
      </c>
    </row>
    <row r="122" spans="1:111" x14ac:dyDescent="0.3">
      <c r="A122" t="s">
        <v>314</v>
      </c>
      <c r="B122" t="s">
        <v>51</v>
      </c>
      <c r="C122" t="s">
        <v>50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187</v>
      </c>
      <c r="I122">
        <v>0.5</v>
      </c>
      <c r="J122" t="s">
        <v>187</v>
      </c>
      <c r="K122" s="16">
        <f t="shared" si="49"/>
        <v>0.5</v>
      </c>
      <c r="L122" s="16">
        <f t="shared" si="90"/>
        <v>-0.23405343375363802</v>
      </c>
      <c r="M122" s="16" t="str">
        <f t="shared" si="50"/>
        <v>Under</v>
      </c>
      <c r="N122">
        <v>0.6</v>
      </c>
      <c r="O122">
        <v>0.5</v>
      </c>
      <c r="P122" s="16">
        <f t="shared" si="51"/>
        <v>3</v>
      </c>
      <c r="Q122" s="16">
        <f t="shared" si="52"/>
        <v>3</v>
      </c>
      <c r="R122" s="16">
        <f t="shared" si="53"/>
        <v>0</v>
      </c>
      <c r="S122" s="16">
        <f t="shared" si="54"/>
        <v>1</v>
      </c>
      <c r="T122" s="16">
        <f t="shared" si="55"/>
        <v>7</v>
      </c>
      <c r="V122" s="17">
        <v>0.92871778936688187</v>
      </c>
      <c r="W122" s="17">
        <v>1.0015244763781599</v>
      </c>
      <c r="X122" s="17">
        <v>0.80722849087705295</v>
      </c>
      <c r="Y122" s="17">
        <v>0.5</v>
      </c>
      <c r="Z122" s="17">
        <v>-250</v>
      </c>
      <c r="AA122" s="17">
        <v>220</v>
      </c>
      <c r="AB122" s="17">
        <v>0.2</v>
      </c>
      <c r="AC122" s="18">
        <f t="shared" si="56"/>
        <v>0.5</v>
      </c>
      <c r="AD122" s="18">
        <f t="shared" si="91"/>
        <v>0.50152447637815989</v>
      </c>
      <c r="AE122" s="18" t="str">
        <f t="shared" si="57"/>
        <v>Over</v>
      </c>
      <c r="AF122" s="17">
        <v>0.8</v>
      </c>
      <c r="AG122" s="17">
        <v>0.6</v>
      </c>
      <c r="AH122" s="18">
        <f t="shared" si="58"/>
        <v>3</v>
      </c>
      <c r="AI122" s="18">
        <f t="shared" si="59"/>
        <v>4</v>
      </c>
      <c r="AJ122" s="18">
        <f t="shared" si="60"/>
        <v>1</v>
      </c>
      <c r="AK122" s="18">
        <f t="shared" si="61"/>
        <v>1</v>
      </c>
      <c r="AL122" s="18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187</v>
      </c>
      <c r="AR122">
        <v>0.5</v>
      </c>
      <c r="AS122">
        <v>700</v>
      </c>
      <c r="AT122" t="s">
        <v>187</v>
      </c>
      <c r="AU122" s="16">
        <f t="shared" si="63"/>
        <v>0.5</v>
      </c>
      <c r="AV122" s="16">
        <f t="shared" si="92"/>
        <v>-0.50001163656523917</v>
      </c>
      <c r="AW122" s="16" t="str">
        <f t="shared" si="64"/>
        <v>Under</v>
      </c>
      <c r="AX122">
        <v>0.1</v>
      </c>
      <c r="AY122">
        <v>0.1</v>
      </c>
      <c r="AZ122" s="16">
        <f t="shared" si="65"/>
        <v>3</v>
      </c>
      <c r="BA122" s="16">
        <f t="shared" si="66"/>
        <v>1</v>
      </c>
      <c r="BB122" s="16">
        <f t="shared" si="67"/>
        <v>0</v>
      </c>
      <c r="BC122" s="16">
        <f t="shared" si="68"/>
        <v>0</v>
      </c>
      <c r="BD122" s="16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187</v>
      </c>
      <c r="BJ122">
        <v>0.5</v>
      </c>
      <c r="BK122">
        <v>165</v>
      </c>
      <c r="BL122" t="s">
        <v>187</v>
      </c>
      <c r="BM122" s="16">
        <f t="shared" si="70"/>
        <v>0.5</v>
      </c>
      <c r="BN122" s="16">
        <f t="shared" si="93"/>
        <v>0.60510504048381009</v>
      </c>
      <c r="BO122" s="16" t="str">
        <f t="shared" si="71"/>
        <v>Over</v>
      </c>
      <c r="BP122">
        <v>0.5</v>
      </c>
      <c r="BQ122">
        <v>0.4</v>
      </c>
      <c r="BR122" s="16">
        <f t="shared" si="72"/>
        <v>2</v>
      </c>
      <c r="BS122" s="16">
        <f t="shared" si="73"/>
        <v>5</v>
      </c>
      <c r="BT122" s="16">
        <f t="shared" si="74"/>
        <v>0</v>
      </c>
      <c r="BU122" s="16">
        <f t="shared" si="75"/>
        <v>0</v>
      </c>
      <c r="BV122" s="16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187</v>
      </c>
      <c r="CB122">
        <v>0.5</v>
      </c>
      <c r="CC122">
        <v>750</v>
      </c>
      <c r="CD122" t="s">
        <v>187</v>
      </c>
      <c r="CE122" s="16">
        <f t="shared" si="77"/>
        <v>0.5</v>
      </c>
      <c r="CF122" s="16">
        <f t="shared" si="94"/>
        <v>-0.46039021800000002</v>
      </c>
      <c r="CG122" s="16" t="str">
        <f t="shared" si="78"/>
        <v>Under</v>
      </c>
      <c r="CH122">
        <v>0.2</v>
      </c>
      <c r="CI122">
        <v>0.2</v>
      </c>
      <c r="CJ122" s="16"/>
      <c r="CK122" s="16">
        <f t="shared" si="79"/>
        <v>1</v>
      </c>
      <c r="CL122" s="16">
        <f t="shared" si="80"/>
        <v>1</v>
      </c>
      <c r="CM122" s="16">
        <f t="shared" si="81"/>
        <v>1</v>
      </c>
      <c r="CN122" s="16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187</v>
      </c>
      <c r="CU122">
        <v>1.5</v>
      </c>
      <c r="CV122" t="s">
        <v>187</v>
      </c>
      <c r="CW122" s="16">
        <f t="shared" si="83"/>
        <v>1.5</v>
      </c>
      <c r="CX122" s="16">
        <f t="shared" si="95"/>
        <v>-0.50929515501674305</v>
      </c>
      <c r="CY122" s="16" t="str">
        <f t="shared" si="84"/>
        <v>Under</v>
      </c>
      <c r="CZ122">
        <v>1.2</v>
      </c>
      <c r="DA122">
        <v>0.3</v>
      </c>
      <c r="DB122" s="16">
        <f t="shared" si="85"/>
        <v>3</v>
      </c>
      <c r="DC122" s="16">
        <f t="shared" si="86"/>
        <v>1</v>
      </c>
      <c r="DD122" s="16">
        <f t="shared" si="87"/>
        <v>1</v>
      </c>
      <c r="DE122" s="16">
        <f t="shared" si="88"/>
        <v>1</v>
      </c>
      <c r="DF122" s="16">
        <f t="shared" si="89"/>
        <v>6</v>
      </c>
    </row>
    <row r="123" spans="1:111" x14ac:dyDescent="0.3">
      <c r="A123" t="s">
        <v>315</v>
      </c>
      <c r="B123" t="s">
        <v>51</v>
      </c>
      <c r="C123" t="s">
        <v>50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187</v>
      </c>
      <c r="I123">
        <v>0.5</v>
      </c>
      <c r="J123" t="s">
        <v>187</v>
      </c>
      <c r="K123" s="16">
        <f t="shared" si="49"/>
        <v>0.5</v>
      </c>
      <c r="L123" s="16">
        <f t="shared" si="90"/>
        <v>0.22132657761400198</v>
      </c>
      <c r="M123" s="16" t="str">
        <f t="shared" si="50"/>
        <v>Over</v>
      </c>
      <c r="N123">
        <v>0.6</v>
      </c>
      <c r="O123">
        <v>0.5</v>
      </c>
      <c r="P123" s="16">
        <f t="shared" si="51"/>
        <v>2</v>
      </c>
      <c r="Q123" s="16">
        <f t="shared" si="52"/>
        <v>3</v>
      </c>
      <c r="R123" s="16">
        <f t="shared" si="53"/>
        <v>1</v>
      </c>
      <c r="S123" s="16">
        <f t="shared" si="54"/>
        <v>0</v>
      </c>
      <c r="T123" s="16">
        <f t="shared" si="55"/>
        <v>6</v>
      </c>
      <c r="U123" s="16"/>
      <c r="V123" s="17">
        <v>1.1158863250603499</v>
      </c>
      <c r="W123" s="17">
        <v>1.31524080428652</v>
      </c>
      <c r="X123" s="17">
        <v>0.99998849999999995</v>
      </c>
      <c r="Y123" s="17">
        <v>0.5</v>
      </c>
      <c r="Z123" s="17">
        <v>-180</v>
      </c>
      <c r="AA123" s="17">
        <v>320</v>
      </c>
      <c r="AB123" s="17">
        <v>0.3</v>
      </c>
      <c r="AC123" s="18">
        <f t="shared" si="56"/>
        <v>0.5</v>
      </c>
      <c r="AD123" s="18">
        <f t="shared" si="91"/>
        <v>0.81524080428652002</v>
      </c>
      <c r="AE123" s="18" t="str">
        <f t="shared" si="57"/>
        <v>Over</v>
      </c>
      <c r="AF123" s="17">
        <v>1.3</v>
      </c>
      <c r="AG123" s="17">
        <v>0.8</v>
      </c>
      <c r="AH123" s="18">
        <f t="shared" si="58"/>
        <v>3</v>
      </c>
      <c r="AI123" s="18">
        <f t="shared" si="59"/>
        <v>5</v>
      </c>
      <c r="AJ123" s="18">
        <f t="shared" si="60"/>
        <v>1</v>
      </c>
      <c r="AK123" s="18">
        <f t="shared" si="61"/>
        <v>1</v>
      </c>
      <c r="AL123" s="18">
        <f t="shared" si="62"/>
        <v>10</v>
      </c>
      <c r="AM123" s="16"/>
      <c r="AN123">
        <v>4.0941748176110522E-2</v>
      </c>
      <c r="AO123">
        <v>0.12213594049107999</v>
      </c>
      <c r="AP123">
        <v>-8.1045649999999995E-6</v>
      </c>
      <c r="AQ123" t="s">
        <v>187</v>
      </c>
      <c r="AR123">
        <v>0.5</v>
      </c>
      <c r="AS123">
        <v>900</v>
      </c>
      <c r="AT123" t="s">
        <v>187</v>
      </c>
      <c r="AU123" s="16">
        <f t="shared" si="63"/>
        <v>0.5</v>
      </c>
      <c r="AV123" s="16">
        <f t="shared" si="92"/>
        <v>-0.500008104565</v>
      </c>
      <c r="AW123" s="16" t="str">
        <f t="shared" si="64"/>
        <v>Under</v>
      </c>
      <c r="AX123">
        <v>0.1</v>
      </c>
      <c r="AY123">
        <v>0</v>
      </c>
      <c r="AZ123" s="16">
        <f t="shared" si="65"/>
        <v>3</v>
      </c>
      <c r="BA123" s="16">
        <f t="shared" si="66"/>
        <v>1</v>
      </c>
      <c r="BB123" s="16">
        <f t="shared" si="67"/>
        <v>0</v>
      </c>
      <c r="BC123" s="16">
        <f t="shared" si="68"/>
        <v>0</v>
      </c>
      <c r="BD123" s="16">
        <f t="shared" si="69"/>
        <v>4</v>
      </c>
      <c r="BE123" s="16"/>
      <c r="BF123">
        <v>0.69183815320852682</v>
      </c>
      <c r="BG123">
        <v>1.3475698800334699</v>
      </c>
      <c r="BH123">
        <v>0.34342748000000001</v>
      </c>
      <c r="BI123" t="s">
        <v>187</v>
      </c>
      <c r="BJ123">
        <v>0.5</v>
      </c>
      <c r="BK123">
        <v>220</v>
      </c>
      <c r="BL123" t="s">
        <v>187</v>
      </c>
      <c r="BM123" s="16">
        <f t="shared" si="70"/>
        <v>0.5</v>
      </c>
      <c r="BN123" s="16">
        <f t="shared" si="93"/>
        <v>0.84756988003346989</v>
      </c>
      <c r="BO123" s="16" t="str">
        <f t="shared" si="71"/>
        <v>Over</v>
      </c>
      <c r="BP123">
        <v>1.1000000000000001</v>
      </c>
      <c r="BQ123">
        <v>0.3</v>
      </c>
      <c r="BR123" s="16">
        <f t="shared" si="72"/>
        <v>2</v>
      </c>
      <c r="BS123" s="16">
        <f t="shared" si="73"/>
        <v>5</v>
      </c>
      <c r="BT123" s="16">
        <f t="shared" si="74"/>
        <v>1</v>
      </c>
      <c r="BU123" s="16">
        <f t="shared" si="75"/>
        <v>0</v>
      </c>
      <c r="BV123" s="16">
        <f t="shared" si="76"/>
        <v>8</v>
      </c>
      <c r="BW123" s="16"/>
      <c r="BX123">
        <v>0.2179013288892655</v>
      </c>
      <c r="BY123">
        <v>0.84712543554006903</v>
      </c>
      <c r="BZ123">
        <v>5.95044992853591E-2</v>
      </c>
      <c r="CA123" t="s">
        <v>187</v>
      </c>
      <c r="CB123">
        <v>0.5</v>
      </c>
      <c r="CC123">
        <v>800</v>
      </c>
      <c r="CD123" t="s">
        <v>187</v>
      </c>
      <c r="CE123" s="16">
        <f t="shared" si="77"/>
        <v>0.5</v>
      </c>
      <c r="CF123" s="16">
        <f t="shared" si="94"/>
        <v>-0.44049550071464089</v>
      </c>
      <c r="CG123" s="16" t="str">
        <f t="shared" si="78"/>
        <v>Under</v>
      </c>
      <c r="CH123">
        <v>0.1</v>
      </c>
      <c r="CI123">
        <v>0.1</v>
      </c>
      <c r="CJ123" s="16"/>
      <c r="CK123" s="16">
        <f t="shared" si="79"/>
        <v>1</v>
      </c>
      <c r="CL123" s="16">
        <f t="shared" si="80"/>
        <v>1</v>
      </c>
      <c r="CM123" s="16">
        <f t="shared" si="81"/>
        <v>1</v>
      </c>
      <c r="CN123" s="16">
        <f t="shared" si="82"/>
        <v>3</v>
      </c>
      <c r="CO123" s="16"/>
      <c r="CP123">
        <v>2.429263311867091</v>
      </c>
      <c r="CQ123">
        <v>2.99</v>
      </c>
      <c r="CR123">
        <v>1.8672727406171901</v>
      </c>
      <c r="CS123">
        <v>1.5</v>
      </c>
      <c r="CT123" t="s">
        <v>187</v>
      </c>
      <c r="CU123">
        <v>1.5</v>
      </c>
      <c r="CV123" t="s">
        <v>187</v>
      </c>
      <c r="CW123" s="16">
        <f t="shared" si="83"/>
        <v>1.5</v>
      </c>
      <c r="CX123" s="16">
        <f t="shared" si="95"/>
        <v>1.4900000000000002</v>
      </c>
      <c r="CY123" s="16" t="str">
        <f t="shared" si="84"/>
        <v>Over</v>
      </c>
      <c r="CZ123">
        <v>2</v>
      </c>
      <c r="DA123">
        <v>0.5</v>
      </c>
      <c r="DB123" s="16">
        <f t="shared" si="85"/>
        <v>3</v>
      </c>
      <c r="DC123" s="16">
        <f t="shared" si="86"/>
        <v>3</v>
      </c>
      <c r="DD123" s="16">
        <f t="shared" si="87"/>
        <v>1</v>
      </c>
      <c r="DE123" s="16">
        <f t="shared" si="88"/>
        <v>0</v>
      </c>
      <c r="DF123" s="16">
        <f t="shared" si="89"/>
        <v>7</v>
      </c>
      <c r="DG123" s="16"/>
    </row>
    <row r="124" spans="1:111" x14ac:dyDescent="0.3">
      <c r="A124" t="s">
        <v>316</v>
      </c>
      <c r="B124" t="s">
        <v>51</v>
      </c>
      <c r="C124" t="s">
        <v>50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187</v>
      </c>
      <c r="I124">
        <v>0.5</v>
      </c>
      <c r="J124" t="s">
        <v>187</v>
      </c>
      <c r="K124" s="16">
        <f t="shared" si="49"/>
        <v>0.5</v>
      </c>
      <c r="L124" s="16">
        <f t="shared" si="90"/>
        <v>-0.10999999999999999</v>
      </c>
      <c r="M124" s="16" t="str">
        <f t="shared" si="50"/>
        <v>Under</v>
      </c>
      <c r="N124">
        <v>0.6</v>
      </c>
      <c r="O124">
        <v>0.4</v>
      </c>
      <c r="P124" s="16">
        <f t="shared" si="51"/>
        <v>2</v>
      </c>
      <c r="Q124" s="16">
        <f t="shared" si="52"/>
        <v>2</v>
      </c>
      <c r="R124" s="16">
        <f t="shared" si="53"/>
        <v>0</v>
      </c>
      <c r="S124" s="16">
        <f t="shared" si="54"/>
        <v>1</v>
      </c>
      <c r="T124" s="16">
        <f t="shared" si="55"/>
        <v>5</v>
      </c>
      <c r="U124" s="16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6">
        <f t="shared" si="56"/>
        <v>0.5</v>
      </c>
      <c r="AD124" s="18">
        <f t="shared" si="91"/>
        <v>0.5</v>
      </c>
      <c r="AE124" s="16" t="str">
        <f t="shared" si="57"/>
        <v>Over</v>
      </c>
      <c r="AF124">
        <v>0.8</v>
      </c>
      <c r="AG124">
        <v>0.4</v>
      </c>
      <c r="AH124" s="16">
        <f t="shared" si="58"/>
        <v>3</v>
      </c>
      <c r="AI124" s="16">
        <f t="shared" si="59"/>
        <v>3</v>
      </c>
      <c r="AJ124" s="16">
        <f t="shared" si="60"/>
        <v>1</v>
      </c>
      <c r="AK124" s="16">
        <f t="shared" si="61"/>
        <v>0</v>
      </c>
      <c r="AL124" s="16">
        <f t="shared" si="62"/>
        <v>7</v>
      </c>
      <c r="AM124" s="16"/>
      <c r="AN124">
        <v>5.434445358799533E-3</v>
      </c>
      <c r="AO124">
        <v>4.2707058591680398E-2</v>
      </c>
      <c r="AP124">
        <v>-2.45741953981519E-2</v>
      </c>
      <c r="AQ124" t="s">
        <v>187</v>
      </c>
      <c r="AR124">
        <v>0.5</v>
      </c>
      <c r="AS124">
        <v>520</v>
      </c>
      <c r="AT124" t="s">
        <v>187</v>
      </c>
      <c r="AU124" s="16">
        <f t="shared" si="63"/>
        <v>0.5</v>
      </c>
      <c r="AV124" s="16">
        <f t="shared" si="92"/>
        <v>-0.52457419539815187</v>
      </c>
      <c r="AW124" s="16" t="str">
        <f t="shared" si="64"/>
        <v>Under</v>
      </c>
      <c r="AX124">
        <v>0</v>
      </c>
      <c r="AY124">
        <v>0</v>
      </c>
      <c r="AZ124" s="16">
        <f t="shared" si="65"/>
        <v>3</v>
      </c>
      <c r="BA124" s="16">
        <f t="shared" si="66"/>
        <v>1</v>
      </c>
      <c r="BB124" s="16">
        <f t="shared" si="67"/>
        <v>0</v>
      </c>
      <c r="BC124" s="16">
        <f t="shared" si="68"/>
        <v>0</v>
      </c>
      <c r="BD124" s="16">
        <f t="shared" si="69"/>
        <v>4</v>
      </c>
      <c r="BE124" s="16"/>
      <c r="BF124">
        <v>0.41195440779300901</v>
      </c>
      <c r="BG124">
        <v>0.74074074074074003</v>
      </c>
      <c r="BH124">
        <v>6.9863449999999994E-2</v>
      </c>
      <c r="BI124" t="s">
        <v>187</v>
      </c>
      <c r="BJ124">
        <v>0.5</v>
      </c>
      <c r="BK124">
        <v>155</v>
      </c>
      <c r="BL124" t="s">
        <v>187</v>
      </c>
      <c r="BM124" s="16">
        <f t="shared" si="70"/>
        <v>0.5</v>
      </c>
      <c r="BN124" s="16">
        <f t="shared" si="93"/>
        <v>-0.43013655000000001</v>
      </c>
      <c r="BO124" s="16" t="str">
        <f t="shared" si="71"/>
        <v>Under</v>
      </c>
      <c r="BP124">
        <v>0.2</v>
      </c>
      <c r="BQ124">
        <v>0.1</v>
      </c>
      <c r="BR124" s="16">
        <f t="shared" si="72"/>
        <v>2</v>
      </c>
      <c r="BS124" s="16">
        <f t="shared" si="73"/>
        <v>1</v>
      </c>
      <c r="BT124" s="16">
        <f t="shared" si="74"/>
        <v>1</v>
      </c>
      <c r="BU124" s="16">
        <f t="shared" si="75"/>
        <v>1</v>
      </c>
      <c r="BV124" s="16">
        <f t="shared" si="76"/>
        <v>5</v>
      </c>
      <c r="BW124" s="16"/>
      <c r="BX124">
        <v>0.15788397721888819</v>
      </c>
      <c r="BY124">
        <v>0.77874915938130396</v>
      </c>
      <c r="BZ124">
        <v>-1.6976654E-3</v>
      </c>
      <c r="CA124" t="s">
        <v>187</v>
      </c>
      <c r="CB124">
        <v>0.5</v>
      </c>
      <c r="CC124">
        <v>750</v>
      </c>
      <c r="CD124" t="s">
        <v>187</v>
      </c>
      <c r="CE124" s="16">
        <f t="shared" si="77"/>
        <v>0.5</v>
      </c>
      <c r="CF124" s="16">
        <f t="shared" si="94"/>
        <v>-0.50169766540000005</v>
      </c>
      <c r="CG124" s="16" t="str">
        <f t="shared" si="78"/>
        <v>Under</v>
      </c>
      <c r="CH124">
        <v>0</v>
      </c>
      <c r="CI124">
        <v>0</v>
      </c>
      <c r="CJ124" s="16"/>
      <c r="CK124" s="16">
        <f t="shared" si="79"/>
        <v>1</v>
      </c>
      <c r="CL124" s="16">
        <f t="shared" si="80"/>
        <v>1</v>
      </c>
      <c r="CM124" s="16">
        <f t="shared" si="81"/>
        <v>1</v>
      </c>
      <c r="CN124" s="16">
        <f t="shared" si="82"/>
        <v>3</v>
      </c>
      <c r="CO124" s="16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187</v>
      </c>
      <c r="CU124">
        <v>1.5</v>
      </c>
      <c r="CV124" t="s">
        <v>187</v>
      </c>
      <c r="CW124" s="16">
        <f t="shared" si="83"/>
        <v>1.5</v>
      </c>
      <c r="CX124" s="16">
        <f t="shared" si="95"/>
        <v>-0.47652173913043994</v>
      </c>
      <c r="CY124" s="16" t="str">
        <f t="shared" si="84"/>
        <v>Under</v>
      </c>
      <c r="CZ124">
        <v>1.5</v>
      </c>
      <c r="DA124">
        <v>0.4</v>
      </c>
      <c r="DB124" s="16">
        <f t="shared" si="85"/>
        <v>2</v>
      </c>
      <c r="DC124" s="16">
        <f t="shared" si="86"/>
        <v>1</v>
      </c>
      <c r="DD124" s="16">
        <f t="shared" si="87"/>
        <v>1</v>
      </c>
      <c r="DE124" s="16">
        <f t="shared" si="88"/>
        <v>1</v>
      </c>
      <c r="DF124" s="16">
        <f t="shared" si="89"/>
        <v>5</v>
      </c>
      <c r="DG124" s="16"/>
    </row>
    <row r="125" spans="1:111" x14ac:dyDescent="0.3">
      <c r="A125" t="s">
        <v>317</v>
      </c>
      <c r="B125" t="s">
        <v>51</v>
      </c>
      <c r="C125" t="s">
        <v>50</v>
      </c>
      <c r="D125" s="17">
        <v>0.22603724258757751</v>
      </c>
      <c r="E125" s="17">
        <v>0.36614173228346403</v>
      </c>
      <c r="F125" s="17">
        <v>0.02</v>
      </c>
      <c r="G125" s="17">
        <v>0.5</v>
      </c>
      <c r="H125" s="17" t="s">
        <v>187</v>
      </c>
      <c r="I125" s="17">
        <v>0.5</v>
      </c>
      <c r="J125" s="17" t="s">
        <v>187</v>
      </c>
      <c r="K125" s="18">
        <f t="shared" si="49"/>
        <v>0.5</v>
      </c>
      <c r="L125" s="16">
        <f t="shared" si="90"/>
        <v>-0.48</v>
      </c>
      <c r="M125" s="18" t="str">
        <f t="shared" si="50"/>
        <v>Under</v>
      </c>
      <c r="N125" s="17">
        <v>0.3</v>
      </c>
      <c r="O125" s="17">
        <v>0.2</v>
      </c>
      <c r="P125" s="18">
        <f t="shared" si="51"/>
        <v>3</v>
      </c>
      <c r="Q125" s="18">
        <f t="shared" si="52"/>
        <v>4</v>
      </c>
      <c r="R125" s="18">
        <f t="shared" si="53"/>
        <v>1</v>
      </c>
      <c r="S125" s="18">
        <f t="shared" si="54"/>
        <v>1</v>
      </c>
      <c r="T125" s="18">
        <f t="shared" si="55"/>
        <v>9</v>
      </c>
      <c r="U125" s="16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6">
        <f t="shared" si="56"/>
        <v>0.5</v>
      </c>
      <c r="AD125" s="18">
        <f t="shared" si="91"/>
        <v>0.5</v>
      </c>
      <c r="AE125" s="16" t="str">
        <f t="shared" si="57"/>
        <v>Over</v>
      </c>
      <c r="AF125">
        <v>0.7</v>
      </c>
      <c r="AG125">
        <v>0.4</v>
      </c>
      <c r="AH125" s="16">
        <f t="shared" si="58"/>
        <v>3</v>
      </c>
      <c r="AI125" s="16">
        <f t="shared" si="59"/>
        <v>3</v>
      </c>
      <c r="AJ125" s="16">
        <f t="shared" si="60"/>
        <v>1</v>
      </c>
      <c r="AK125" s="16">
        <f t="shared" si="61"/>
        <v>0</v>
      </c>
      <c r="AL125" s="16">
        <f t="shared" si="62"/>
        <v>7</v>
      </c>
      <c r="AM125" s="16"/>
      <c r="AN125">
        <v>6.2721985784419667E-3</v>
      </c>
      <c r="AO125">
        <v>2.4361948955916399E-2</v>
      </c>
      <c r="AP125">
        <v>-2.1479646002178798E-5</v>
      </c>
      <c r="AQ125" t="s">
        <v>187</v>
      </c>
      <c r="AR125">
        <v>0.5</v>
      </c>
      <c r="AS125">
        <v>680</v>
      </c>
      <c r="AT125" t="s">
        <v>187</v>
      </c>
      <c r="AU125" s="16">
        <f t="shared" si="63"/>
        <v>0.5</v>
      </c>
      <c r="AV125" s="16">
        <f t="shared" si="92"/>
        <v>-0.50002147964600219</v>
      </c>
      <c r="AW125" s="16" t="str">
        <f t="shared" si="64"/>
        <v>Under</v>
      </c>
      <c r="AX125">
        <v>0</v>
      </c>
      <c r="AY125">
        <v>0</v>
      </c>
      <c r="AZ125" s="16">
        <f t="shared" si="65"/>
        <v>3</v>
      </c>
      <c r="BA125" s="16">
        <f t="shared" si="66"/>
        <v>1</v>
      </c>
      <c r="BB125" s="16">
        <f t="shared" si="67"/>
        <v>0</v>
      </c>
      <c r="BC125" s="16">
        <f t="shared" si="68"/>
        <v>0</v>
      </c>
      <c r="BD125" s="16">
        <f t="shared" si="69"/>
        <v>4</v>
      </c>
      <c r="BE125" s="16"/>
      <c r="BF125">
        <v>0.2360107080606309</v>
      </c>
      <c r="BG125">
        <v>0.65244279529993798</v>
      </c>
      <c r="BH125">
        <v>0.12</v>
      </c>
      <c r="BI125" t="s">
        <v>187</v>
      </c>
      <c r="BJ125">
        <v>0.5</v>
      </c>
      <c r="BK125">
        <v>210</v>
      </c>
      <c r="BL125" t="s">
        <v>187</v>
      </c>
      <c r="BM125" s="16">
        <f t="shared" si="70"/>
        <v>0.5</v>
      </c>
      <c r="BN125" s="16">
        <f t="shared" si="93"/>
        <v>-0.38</v>
      </c>
      <c r="BO125" s="16" t="str">
        <f t="shared" si="71"/>
        <v>Under</v>
      </c>
      <c r="BP125">
        <v>0.4</v>
      </c>
      <c r="BQ125">
        <v>0.1</v>
      </c>
      <c r="BR125" s="16">
        <f t="shared" si="72"/>
        <v>2</v>
      </c>
      <c r="BS125" s="16">
        <f t="shared" si="73"/>
        <v>1</v>
      </c>
      <c r="BT125" s="16">
        <f t="shared" si="74"/>
        <v>1</v>
      </c>
      <c r="BU125" s="16">
        <f t="shared" si="75"/>
        <v>1</v>
      </c>
      <c r="BV125" s="16">
        <f t="shared" si="76"/>
        <v>5</v>
      </c>
      <c r="BW125" s="16"/>
      <c r="BX125">
        <v>0.164590035222591</v>
      </c>
      <c r="BY125">
        <v>0.83069568084404799</v>
      </c>
      <c r="BZ125">
        <v>-1.6704400000000001E-2</v>
      </c>
      <c r="CA125" t="s">
        <v>187</v>
      </c>
      <c r="CB125">
        <v>0.5</v>
      </c>
      <c r="CC125" t="s">
        <v>187</v>
      </c>
      <c r="CD125" t="s">
        <v>187</v>
      </c>
      <c r="CE125" s="16">
        <f t="shared" si="77"/>
        <v>0.5</v>
      </c>
      <c r="CF125" s="16">
        <f t="shared" si="94"/>
        <v>-0.51670439999999995</v>
      </c>
      <c r="CG125" s="16" t="str">
        <f t="shared" si="78"/>
        <v>Under</v>
      </c>
      <c r="CH125">
        <v>0</v>
      </c>
      <c r="CI125">
        <v>0</v>
      </c>
      <c r="CJ125" s="16"/>
      <c r="CK125" s="16">
        <f t="shared" si="79"/>
        <v>1</v>
      </c>
      <c r="CL125" s="16">
        <f t="shared" si="80"/>
        <v>1</v>
      </c>
      <c r="CM125" s="16">
        <f t="shared" si="81"/>
        <v>1</v>
      </c>
      <c r="CN125" s="16">
        <f t="shared" si="82"/>
        <v>3</v>
      </c>
      <c r="CO125" s="16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187</v>
      </c>
      <c r="CU125">
        <v>0.5</v>
      </c>
      <c r="CV125" t="s">
        <v>187</v>
      </c>
      <c r="CW125" s="16">
        <f t="shared" si="83"/>
        <v>0.5</v>
      </c>
      <c r="CX125" s="16">
        <f t="shared" si="95"/>
        <v>0.69831310000000002</v>
      </c>
      <c r="CY125" s="16" t="str">
        <f t="shared" si="84"/>
        <v>Over</v>
      </c>
      <c r="CZ125">
        <v>0.8</v>
      </c>
      <c r="DA125">
        <v>0.4</v>
      </c>
      <c r="DB125" s="16">
        <f t="shared" si="85"/>
        <v>3</v>
      </c>
      <c r="DC125" s="16">
        <f t="shared" si="86"/>
        <v>2</v>
      </c>
      <c r="DD125" s="16">
        <f t="shared" si="87"/>
        <v>1</v>
      </c>
      <c r="DE125" s="16">
        <f t="shared" si="88"/>
        <v>0</v>
      </c>
      <c r="DF125" s="16">
        <f t="shared" si="89"/>
        <v>6</v>
      </c>
      <c r="DG125" s="16"/>
    </row>
    <row r="126" spans="1:111" x14ac:dyDescent="0.3">
      <c r="A126" t="s">
        <v>318</v>
      </c>
      <c r="B126" t="s">
        <v>57</v>
      </c>
      <c r="C126" t="s">
        <v>319</v>
      </c>
      <c r="D126" s="17">
        <v>0.24250856316365149</v>
      </c>
      <c r="E126" s="17">
        <v>0.36614173228346403</v>
      </c>
      <c r="F126" s="17">
        <v>0.19933925187752399</v>
      </c>
      <c r="G126" s="17">
        <v>0.5</v>
      </c>
      <c r="H126" s="17" t="s">
        <v>187</v>
      </c>
      <c r="I126" s="17">
        <v>0.5</v>
      </c>
      <c r="J126" s="17">
        <v>0.5</v>
      </c>
      <c r="K126" s="18">
        <f t="shared" si="49"/>
        <v>0.5</v>
      </c>
      <c r="L126" s="16">
        <f t="shared" si="90"/>
        <v>-0.5</v>
      </c>
      <c r="M126" s="18" t="str">
        <f t="shared" si="50"/>
        <v>Under</v>
      </c>
      <c r="N126" s="17">
        <v>0</v>
      </c>
      <c r="O126" s="17">
        <v>0</v>
      </c>
      <c r="P126" s="18">
        <f t="shared" si="51"/>
        <v>3</v>
      </c>
      <c r="Q126" s="18">
        <f t="shared" si="52"/>
        <v>4</v>
      </c>
      <c r="R126" s="18">
        <f t="shared" si="53"/>
        <v>1</v>
      </c>
      <c r="S126" s="18">
        <f t="shared" si="54"/>
        <v>1</v>
      </c>
      <c r="T126" s="18">
        <f t="shared" si="55"/>
        <v>9</v>
      </c>
      <c r="U126" s="16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6">
        <f t="shared" si="56"/>
        <v>0.5</v>
      </c>
      <c r="AD126" s="18">
        <f t="shared" si="91"/>
        <v>0.5</v>
      </c>
      <c r="AE126" s="16" t="str">
        <f t="shared" si="57"/>
        <v>Over</v>
      </c>
      <c r="AF126">
        <v>0.4</v>
      </c>
      <c r="AG126">
        <v>0.4</v>
      </c>
      <c r="AH126" s="16">
        <f t="shared" si="58"/>
        <v>2</v>
      </c>
      <c r="AI126" s="16">
        <f t="shared" si="59"/>
        <v>3</v>
      </c>
      <c r="AJ126" s="16">
        <f t="shared" si="60"/>
        <v>0</v>
      </c>
      <c r="AK126" s="16">
        <f t="shared" si="61"/>
        <v>0</v>
      </c>
      <c r="AL126" s="16">
        <f t="shared" si="62"/>
        <v>5</v>
      </c>
      <c r="AM126" s="16"/>
      <c r="AN126">
        <v>7.4312522589526954E-3</v>
      </c>
      <c r="AO126">
        <v>1.6340941657069199E-2</v>
      </c>
      <c r="AP126">
        <v>-2.4067649552449298E-5</v>
      </c>
      <c r="AQ126" t="s">
        <v>187</v>
      </c>
      <c r="AR126">
        <v>0.5</v>
      </c>
      <c r="AS126">
        <v>320</v>
      </c>
      <c r="AT126" t="s">
        <v>187</v>
      </c>
      <c r="AU126" s="16">
        <f t="shared" si="63"/>
        <v>0.5</v>
      </c>
      <c r="AV126" s="16">
        <f t="shared" si="92"/>
        <v>-0.50002406764955243</v>
      </c>
      <c r="AW126" s="16" t="str">
        <f t="shared" si="64"/>
        <v>Under</v>
      </c>
      <c r="AX126">
        <v>0</v>
      </c>
      <c r="AY126">
        <v>0</v>
      </c>
      <c r="AZ126" s="16">
        <f t="shared" si="65"/>
        <v>3</v>
      </c>
      <c r="BA126" s="16">
        <f t="shared" si="66"/>
        <v>1</v>
      </c>
      <c r="BB126" s="16">
        <f t="shared" si="67"/>
        <v>0</v>
      </c>
      <c r="BC126" s="16">
        <f t="shared" si="68"/>
        <v>0</v>
      </c>
      <c r="BD126" s="16">
        <f t="shared" si="69"/>
        <v>4</v>
      </c>
      <c r="BE126" s="16"/>
      <c r="BF126">
        <v>0.36147780641414501</v>
      </c>
      <c r="BG126">
        <v>1.08806889287224</v>
      </c>
      <c r="BH126">
        <v>-2.1591996999999999E-3</v>
      </c>
      <c r="BI126" t="s">
        <v>187</v>
      </c>
      <c r="BJ126">
        <v>0.5</v>
      </c>
      <c r="BK126">
        <v>135</v>
      </c>
      <c r="BL126" t="s">
        <v>187</v>
      </c>
      <c r="BM126" s="16">
        <f t="shared" si="70"/>
        <v>0.5</v>
      </c>
      <c r="BN126" s="16">
        <f t="shared" si="93"/>
        <v>0.58806889287223996</v>
      </c>
      <c r="BO126" s="16" t="str">
        <f t="shared" si="71"/>
        <v>Over</v>
      </c>
      <c r="BP126">
        <v>0.5</v>
      </c>
      <c r="BQ126">
        <v>0.3</v>
      </c>
      <c r="BR126" s="16">
        <f t="shared" si="72"/>
        <v>1</v>
      </c>
      <c r="BS126" s="16">
        <f t="shared" si="73"/>
        <v>5</v>
      </c>
      <c r="BT126" s="16">
        <f t="shared" si="74"/>
        <v>0</v>
      </c>
      <c r="BU126" s="16">
        <f t="shared" si="75"/>
        <v>0</v>
      </c>
      <c r="BV126" s="16">
        <f t="shared" si="76"/>
        <v>6</v>
      </c>
      <c r="BW126" s="16"/>
      <c r="BX126">
        <v>0.17184326463115829</v>
      </c>
      <c r="BY126">
        <v>0.83010903974674599</v>
      </c>
      <c r="BZ126">
        <v>0.02</v>
      </c>
      <c r="CA126" t="s">
        <v>187</v>
      </c>
      <c r="CB126">
        <v>0.5</v>
      </c>
      <c r="CC126" t="s">
        <v>187</v>
      </c>
      <c r="CD126" t="s">
        <v>187</v>
      </c>
      <c r="CE126" s="16">
        <f t="shared" si="77"/>
        <v>0.5</v>
      </c>
      <c r="CF126" s="16">
        <f t="shared" si="94"/>
        <v>-0.5</v>
      </c>
      <c r="CG126" s="16" t="str">
        <f t="shared" si="78"/>
        <v>Under</v>
      </c>
      <c r="CH126">
        <v>0</v>
      </c>
      <c r="CI126">
        <v>0</v>
      </c>
      <c r="CJ126" s="16"/>
      <c r="CK126" s="16">
        <f t="shared" si="79"/>
        <v>1</v>
      </c>
      <c r="CL126" s="16">
        <f t="shared" si="80"/>
        <v>1</v>
      </c>
      <c r="CM126" s="16">
        <f t="shared" si="81"/>
        <v>1</v>
      </c>
      <c r="CN126" s="16">
        <f t="shared" si="82"/>
        <v>3</v>
      </c>
      <c r="CO126" s="16"/>
      <c r="CP126">
        <v>0.70168507146697445</v>
      </c>
      <c r="CQ126">
        <v>1.2</v>
      </c>
      <c r="CR126">
        <v>-1.4598736E-5</v>
      </c>
      <c r="CS126">
        <v>1.5</v>
      </c>
      <c r="CT126" t="s">
        <v>187</v>
      </c>
      <c r="CU126">
        <v>1.5</v>
      </c>
      <c r="CV126">
        <v>1.5</v>
      </c>
      <c r="CW126" s="16">
        <f t="shared" si="83"/>
        <v>1.5</v>
      </c>
      <c r="CX126" s="16">
        <f t="shared" si="95"/>
        <v>-1.5000145987360001</v>
      </c>
      <c r="CY126" s="16" t="str">
        <f t="shared" si="84"/>
        <v>Under</v>
      </c>
      <c r="CZ126">
        <v>0.5</v>
      </c>
      <c r="DA126">
        <v>0.1</v>
      </c>
      <c r="DB126" s="16">
        <f t="shared" si="85"/>
        <v>3</v>
      </c>
      <c r="DC126" s="16">
        <f t="shared" si="86"/>
        <v>4</v>
      </c>
      <c r="DD126" s="16">
        <f t="shared" si="87"/>
        <v>1</v>
      </c>
      <c r="DE126" s="16">
        <f t="shared" si="88"/>
        <v>1</v>
      </c>
      <c r="DF126" s="16">
        <f t="shared" si="89"/>
        <v>9</v>
      </c>
      <c r="DG126" s="16"/>
    </row>
    <row r="127" spans="1:111" x14ac:dyDescent="0.3">
      <c r="A127" t="s">
        <v>320</v>
      </c>
      <c r="B127" t="s">
        <v>57</v>
      </c>
      <c r="C127" t="s">
        <v>319</v>
      </c>
      <c r="D127" s="17">
        <v>0.29802392152956331</v>
      </c>
      <c r="E127" s="17">
        <v>0.443520782396088</v>
      </c>
      <c r="F127" s="17">
        <v>4.53039024593999E-2</v>
      </c>
      <c r="G127" s="17">
        <v>0.5</v>
      </c>
      <c r="H127" s="17" t="s">
        <v>187</v>
      </c>
      <c r="I127" s="17">
        <v>0.5</v>
      </c>
      <c r="J127" s="17">
        <v>0.5</v>
      </c>
      <c r="K127" s="18">
        <f t="shared" si="49"/>
        <v>0.5</v>
      </c>
      <c r="L127" s="16">
        <f t="shared" si="90"/>
        <v>-0.45469609754060009</v>
      </c>
      <c r="M127" s="18" t="str">
        <f t="shared" si="50"/>
        <v>Under</v>
      </c>
      <c r="N127" s="17">
        <v>0.2</v>
      </c>
      <c r="O127" s="17">
        <v>0.2</v>
      </c>
      <c r="P127" s="18">
        <f t="shared" si="51"/>
        <v>3</v>
      </c>
      <c r="Q127" s="18">
        <f t="shared" si="52"/>
        <v>4</v>
      </c>
      <c r="R127" s="18">
        <f t="shared" si="53"/>
        <v>1</v>
      </c>
      <c r="S127" s="18">
        <f t="shared" si="54"/>
        <v>1</v>
      </c>
      <c r="T127" s="18">
        <f t="shared" si="55"/>
        <v>9</v>
      </c>
      <c r="U127" s="16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6">
        <f t="shared" si="56"/>
        <v>0.5</v>
      </c>
      <c r="AD127" s="18">
        <f t="shared" si="91"/>
        <v>0.5</v>
      </c>
      <c r="AE127" s="16" t="str">
        <f t="shared" si="57"/>
        <v>Over</v>
      </c>
      <c r="AF127">
        <v>0.4</v>
      </c>
      <c r="AG127">
        <v>0.4</v>
      </c>
      <c r="AH127" s="16">
        <f t="shared" si="58"/>
        <v>2</v>
      </c>
      <c r="AI127" s="16">
        <f t="shared" si="59"/>
        <v>3</v>
      </c>
      <c r="AJ127" s="16">
        <f t="shared" si="60"/>
        <v>0</v>
      </c>
      <c r="AK127" s="16">
        <f t="shared" si="61"/>
        <v>0</v>
      </c>
      <c r="AL127" s="16">
        <f t="shared" si="62"/>
        <v>5</v>
      </c>
      <c r="AM127" s="16"/>
      <c r="AN127">
        <v>7.8964844097074473E-3</v>
      </c>
      <c r="AO127">
        <v>2.5780167385444398E-2</v>
      </c>
      <c r="AP127">
        <v>-3.77255712140137E-3</v>
      </c>
      <c r="AQ127" t="s">
        <v>187</v>
      </c>
      <c r="AR127">
        <v>0.5</v>
      </c>
      <c r="AS127">
        <v>400</v>
      </c>
      <c r="AT127" t="s">
        <v>187</v>
      </c>
      <c r="AU127" s="16">
        <f t="shared" si="63"/>
        <v>0.5</v>
      </c>
      <c r="AV127" s="16">
        <f t="shared" si="92"/>
        <v>-0.50377255712140134</v>
      </c>
      <c r="AW127" s="16" t="str">
        <f t="shared" si="64"/>
        <v>Under</v>
      </c>
      <c r="AX127">
        <v>0</v>
      </c>
      <c r="AY127">
        <v>0</v>
      </c>
      <c r="AZ127" s="16">
        <f t="shared" si="65"/>
        <v>3</v>
      </c>
      <c r="BA127" s="16">
        <f t="shared" si="66"/>
        <v>1</v>
      </c>
      <c r="BB127" s="16">
        <f t="shared" si="67"/>
        <v>0</v>
      </c>
      <c r="BC127" s="16">
        <f t="shared" si="68"/>
        <v>0</v>
      </c>
      <c r="BD127" s="16">
        <f t="shared" si="69"/>
        <v>4</v>
      </c>
      <c r="BE127" s="16"/>
      <c r="BF127">
        <v>0.19234833806901391</v>
      </c>
      <c r="BG127">
        <v>0.56139410187667504</v>
      </c>
      <c r="BH127">
        <v>4.0917820000000002E-4</v>
      </c>
      <c r="BI127" t="s">
        <v>187</v>
      </c>
      <c r="BJ127">
        <v>0.5</v>
      </c>
      <c r="BK127">
        <v>165</v>
      </c>
      <c r="BL127" t="s">
        <v>187</v>
      </c>
      <c r="BM127" s="16">
        <f t="shared" si="70"/>
        <v>0.5</v>
      </c>
      <c r="BN127" s="16">
        <f t="shared" si="93"/>
        <v>-0.49959082179999997</v>
      </c>
      <c r="BO127" s="16" t="str">
        <f t="shared" si="71"/>
        <v>Under</v>
      </c>
      <c r="BP127">
        <v>0.1</v>
      </c>
      <c r="BQ127">
        <v>0.1</v>
      </c>
      <c r="BR127" s="16">
        <f t="shared" si="72"/>
        <v>2</v>
      </c>
      <c r="BS127" s="16">
        <f t="shared" si="73"/>
        <v>1</v>
      </c>
      <c r="BT127" s="16">
        <f t="shared" si="74"/>
        <v>1</v>
      </c>
      <c r="BU127" s="16">
        <f t="shared" si="75"/>
        <v>1</v>
      </c>
      <c r="BV127" s="16">
        <f t="shared" si="76"/>
        <v>5</v>
      </c>
      <c r="BW127" s="16"/>
      <c r="BX127">
        <v>0.17863081476858969</v>
      </c>
      <c r="BY127">
        <v>0.83010903974674599</v>
      </c>
      <c r="BZ127">
        <v>0.01</v>
      </c>
      <c r="CA127" t="s">
        <v>187</v>
      </c>
      <c r="CB127">
        <v>0.5</v>
      </c>
      <c r="CC127">
        <v>255</v>
      </c>
      <c r="CD127" t="s">
        <v>187</v>
      </c>
      <c r="CE127" s="16">
        <f t="shared" si="77"/>
        <v>0.5</v>
      </c>
      <c r="CF127" s="16">
        <f t="shared" si="94"/>
        <v>-0.49</v>
      </c>
      <c r="CG127" s="16" t="str">
        <f t="shared" si="78"/>
        <v>Under</v>
      </c>
      <c r="CH127">
        <v>0.3</v>
      </c>
      <c r="CI127">
        <v>0.2</v>
      </c>
      <c r="CJ127" s="16"/>
      <c r="CK127" s="16">
        <f t="shared" si="79"/>
        <v>1</v>
      </c>
      <c r="CL127" s="16">
        <f t="shared" si="80"/>
        <v>1</v>
      </c>
      <c r="CM127" s="16">
        <f t="shared" si="81"/>
        <v>1</v>
      </c>
      <c r="CN127" s="16">
        <f t="shared" si="82"/>
        <v>3</v>
      </c>
      <c r="CO127" s="16"/>
      <c r="CP127">
        <v>0.72647701152263522</v>
      </c>
      <c r="CQ127">
        <v>1.2</v>
      </c>
      <c r="CR127">
        <v>1.3620934E-5</v>
      </c>
      <c r="CS127">
        <v>1.5</v>
      </c>
      <c r="CT127" t="s">
        <v>187</v>
      </c>
      <c r="CU127">
        <v>1.5</v>
      </c>
      <c r="CV127">
        <v>1.5</v>
      </c>
      <c r="CW127" s="16">
        <f t="shared" si="83"/>
        <v>1.5</v>
      </c>
      <c r="CX127" s="16">
        <f t="shared" si="95"/>
        <v>-1.499986379066</v>
      </c>
      <c r="CY127" s="16" t="str">
        <f t="shared" si="84"/>
        <v>Under</v>
      </c>
      <c r="CZ127">
        <v>0.5</v>
      </c>
      <c r="DA127">
        <v>0.1</v>
      </c>
      <c r="DB127" s="16">
        <f t="shared" si="85"/>
        <v>3</v>
      </c>
      <c r="DC127" s="16">
        <f t="shared" si="86"/>
        <v>3</v>
      </c>
      <c r="DD127" s="16">
        <f t="shared" si="87"/>
        <v>1</v>
      </c>
      <c r="DE127" s="16">
        <f t="shared" si="88"/>
        <v>1</v>
      </c>
      <c r="DF127" s="16">
        <f t="shared" si="89"/>
        <v>8</v>
      </c>
      <c r="DG127" s="16"/>
    </row>
    <row r="128" spans="1:111" x14ac:dyDescent="0.3">
      <c r="A128" t="s">
        <v>321</v>
      </c>
      <c r="B128" t="s">
        <v>57</v>
      </c>
      <c r="C128" t="s">
        <v>319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187</v>
      </c>
      <c r="I128">
        <v>0.5</v>
      </c>
      <c r="J128">
        <v>0.5</v>
      </c>
      <c r="K128" s="16">
        <f t="shared" si="49"/>
        <v>0.5</v>
      </c>
      <c r="L128" s="16">
        <f t="shared" si="90"/>
        <v>0.19999999999999996</v>
      </c>
      <c r="M128" s="16" t="str">
        <f t="shared" si="50"/>
        <v>Over</v>
      </c>
      <c r="N128">
        <v>0.7</v>
      </c>
      <c r="O128">
        <v>0.5</v>
      </c>
      <c r="P128" s="16">
        <f t="shared" si="51"/>
        <v>1</v>
      </c>
      <c r="Q128" s="16">
        <f t="shared" si="52"/>
        <v>3</v>
      </c>
      <c r="R128" s="16">
        <f t="shared" si="53"/>
        <v>1</v>
      </c>
      <c r="S128" s="16">
        <f t="shared" si="54"/>
        <v>0</v>
      </c>
      <c r="T128" s="16">
        <f t="shared" si="55"/>
        <v>5</v>
      </c>
      <c r="U128" s="16"/>
      <c r="V128" s="17">
        <v>0.96213657833300192</v>
      </c>
      <c r="W128" s="17">
        <v>1.00033060007592</v>
      </c>
      <c r="X128" s="17">
        <v>0.89746100974001797</v>
      </c>
      <c r="Y128" s="17">
        <v>0.5</v>
      </c>
      <c r="Z128" s="17">
        <v>-250</v>
      </c>
      <c r="AA128" s="17">
        <v>210</v>
      </c>
      <c r="AB128" s="17">
        <v>0.2</v>
      </c>
      <c r="AC128" s="18">
        <f t="shared" si="56"/>
        <v>0.5</v>
      </c>
      <c r="AD128" s="18">
        <f t="shared" si="91"/>
        <v>0.50033060007592001</v>
      </c>
      <c r="AE128" s="18" t="str">
        <f t="shared" si="57"/>
        <v>Over</v>
      </c>
      <c r="AF128" s="17">
        <v>0.9</v>
      </c>
      <c r="AG128" s="17">
        <v>0.7</v>
      </c>
      <c r="AH128" s="18">
        <f t="shared" si="58"/>
        <v>3</v>
      </c>
      <c r="AI128" s="18">
        <f t="shared" si="59"/>
        <v>4</v>
      </c>
      <c r="AJ128" s="18">
        <f t="shared" si="60"/>
        <v>1</v>
      </c>
      <c r="AK128" s="18">
        <f t="shared" si="61"/>
        <v>1</v>
      </c>
      <c r="AL128" s="18">
        <f t="shared" si="62"/>
        <v>9</v>
      </c>
      <c r="AM128" s="16"/>
      <c r="AN128">
        <v>4.1604871095739737E-2</v>
      </c>
      <c r="AO128">
        <v>0.115136474117742</v>
      </c>
      <c r="AP128">
        <v>-1.5327198859687099E-3</v>
      </c>
      <c r="AQ128" t="s">
        <v>187</v>
      </c>
      <c r="AR128">
        <v>0.5</v>
      </c>
      <c r="AS128">
        <v>750</v>
      </c>
      <c r="AT128" t="s">
        <v>187</v>
      </c>
      <c r="AU128" s="16">
        <f t="shared" si="63"/>
        <v>0.5</v>
      </c>
      <c r="AV128" s="16">
        <f t="shared" si="92"/>
        <v>-0.5015327198859687</v>
      </c>
      <c r="AW128" s="16" t="str">
        <f t="shared" si="64"/>
        <v>Under</v>
      </c>
      <c r="AX128">
        <v>0.1</v>
      </c>
      <c r="AY128">
        <v>0.1</v>
      </c>
      <c r="AZ128" s="16">
        <f t="shared" si="65"/>
        <v>3</v>
      </c>
      <c r="BA128" s="16">
        <f t="shared" si="66"/>
        <v>1</v>
      </c>
      <c r="BB128" s="16">
        <f t="shared" si="67"/>
        <v>0</v>
      </c>
      <c r="BC128" s="16">
        <f t="shared" si="68"/>
        <v>0</v>
      </c>
      <c r="BD128" s="16">
        <f t="shared" si="69"/>
        <v>4</v>
      </c>
      <c r="BE128" s="16"/>
      <c r="BF128">
        <v>0.5709015398886701</v>
      </c>
      <c r="BG128">
        <v>1.1400591398650299</v>
      </c>
      <c r="BH128">
        <v>0.28000000000000003</v>
      </c>
      <c r="BI128" t="s">
        <v>187</v>
      </c>
      <c r="BJ128">
        <v>0.5</v>
      </c>
      <c r="BK128">
        <v>185</v>
      </c>
      <c r="BL128" t="s">
        <v>187</v>
      </c>
      <c r="BM128" s="16">
        <f t="shared" si="70"/>
        <v>0.5</v>
      </c>
      <c r="BN128" s="16">
        <f t="shared" si="93"/>
        <v>0.64005913986502994</v>
      </c>
      <c r="BO128" s="16" t="str">
        <f t="shared" si="71"/>
        <v>Over</v>
      </c>
      <c r="BP128">
        <v>0.5</v>
      </c>
      <c r="BQ128">
        <v>0.2</v>
      </c>
      <c r="BR128" s="16">
        <f t="shared" si="72"/>
        <v>2</v>
      </c>
      <c r="BS128" s="16">
        <f t="shared" si="73"/>
        <v>5</v>
      </c>
      <c r="BT128" s="16">
        <f t="shared" si="74"/>
        <v>0</v>
      </c>
      <c r="BU128" s="16">
        <f t="shared" si="75"/>
        <v>0</v>
      </c>
      <c r="BV128" s="16">
        <f t="shared" si="76"/>
        <v>7</v>
      </c>
      <c r="BW128" s="16"/>
      <c r="BX128">
        <v>0.1737338416004133</v>
      </c>
      <c r="BY128">
        <v>0.80959999999999999</v>
      </c>
      <c r="BZ128">
        <v>3.3314112999999999E-2</v>
      </c>
      <c r="CA128" t="s">
        <v>187</v>
      </c>
      <c r="CB128">
        <v>0.5</v>
      </c>
      <c r="CC128" t="s">
        <v>187</v>
      </c>
      <c r="CD128" t="s">
        <v>187</v>
      </c>
      <c r="CE128" s="16">
        <f t="shared" si="77"/>
        <v>0.5</v>
      </c>
      <c r="CF128" s="16">
        <f t="shared" si="94"/>
        <v>-0.46668588700000002</v>
      </c>
      <c r="CG128" s="16" t="str">
        <f t="shared" si="78"/>
        <v>Under</v>
      </c>
      <c r="CH128">
        <v>0.1</v>
      </c>
      <c r="CI128">
        <v>0.1</v>
      </c>
      <c r="CJ128" s="16"/>
      <c r="CK128" s="16">
        <f t="shared" si="79"/>
        <v>1</v>
      </c>
      <c r="CL128" s="16">
        <f t="shared" si="80"/>
        <v>1</v>
      </c>
      <c r="CM128" s="16">
        <f t="shared" si="81"/>
        <v>1</v>
      </c>
      <c r="CN128" s="16">
        <f t="shared" si="82"/>
        <v>3</v>
      </c>
      <c r="CO128" s="16"/>
      <c r="CP128" s="17">
        <v>1.9117640473170081</v>
      </c>
      <c r="CQ128" s="17">
        <v>2</v>
      </c>
      <c r="CR128" s="17">
        <v>1.7635059455559201</v>
      </c>
      <c r="CS128" s="17">
        <v>0.5</v>
      </c>
      <c r="CT128" s="17" t="s">
        <v>187</v>
      </c>
      <c r="CU128" s="17">
        <v>0.5</v>
      </c>
      <c r="CV128" s="17">
        <v>1.5</v>
      </c>
      <c r="CW128" s="18">
        <f t="shared" si="83"/>
        <v>0.5</v>
      </c>
      <c r="CX128" s="16">
        <f t="shared" si="95"/>
        <v>1.5</v>
      </c>
      <c r="CY128" s="18" t="str">
        <f t="shared" si="84"/>
        <v>Over</v>
      </c>
      <c r="CZ128" s="17">
        <v>1.9</v>
      </c>
      <c r="DA128" s="17">
        <v>0.7</v>
      </c>
      <c r="DB128" s="18">
        <f t="shared" si="85"/>
        <v>3</v>
      </c>
      <c r="DC128" s="18">
        <f t="shared" si="86"/>
        <v>3</v>
      </c>
      <c r="DD128" s="18">
        <f t="shared" si="87"/>
        <v>1</v>
      </c>
      <c r="DE128" s="18">
        <f t="shared" si="88"/>
        <v>1</v>
      </c>
      <c r="DF128" s="18">
        <f t="shared" si="89"/>
        <v>8</v>
      </c>
      <c r="DG128" s="16"/>
    </row>
    <row r="129" spans="1:111" x14ac:dyDescent="0.3">
      <c r="A129" t="s">
        <v>322</v>
      </c>
      <c r="B129" t="s">
        <v>57</v>
      </c>
      <c r="C129" t="s">
        <v>319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187</v>
      </c>
      <c r="I129">
        <v>0.5</v>
      </c>
      <c r="J129">
        <v>0.5</v>
      </c>
      <c r="K129" s="16">
        <f t="shared" si="49"/>
        <v>0.5</v>
      </c>
      <c r="L129" s="16">
        <f t="shared" si="90"/>
        <v>0.22132657761400198</v>
      </c>
      <c r="M129" s="16" t="str">
        <f t="shared" si="50"/>
        <v>Over</v>
      </c>
      <c r="N129">
        <v>0.7</v>
      </c>
      <c r="O129">
        <v>0.6</v>
      </c>
      <c r="P129" s="16">
        <f t="shared" si="51"/>
        <v>3</v>
      </c>
      <c r="Q129" s="16">
        <f t="shared" si="52"/>
        <v>3</v>
      </c>
      <c r="R129" s="16">
        <f t="shared" si="53"/>
        <v>1</v>
      </c>
      <c r="S129" s="16">
        <f t="shared" si="54"/>
        <v>1</v>
      </c>
      <c r="T129" s="16">
        <f t="shared" si="55"/>
        <v>8</v>
      </c>
      <c r="U129" s="16"/>
      <c r="V129" s="17">
        <v>1.1469291504425341</v>
      </c>
      <c r="W129" s="17">
        <v>1.39933557281319</v>
      </c>
      <c r="X129" s="17">
        <v>0.99996795192668897</v>
      </c>
      <c r="Y129" s="17">
        <v>0.5</v>
      </c>
      <c r="Z129" s="17">
        <v>-370</v>
      </c>
      <c r="AA129" s="17">
        <v>140</v>
      </c>
      <c r="AB129" s="17">
        <v>0.4</v>
      </c>
      <c r="AC129" s="18">
        <f t="shared" si="56"/>
        <v>0.5</v>
      </c>
      <c r="AD129" s="18">
        <f t="shared" si="91"/>
        <v>0.89999999999999991</v>
      </c>
      <c r="AE129" s="18" t="str">
        <f t="shared" si="57"/>
        <v>Over</v>
      </c>
      <c r="AF129" s="17">
        <v>1.4</v>
      </c>
      <c r="AG129" s="17">
        <v>0.8</v>
      </c>
      <c r="AH129" s="18">
        <f t="shared" si="58"/>
        <v>3</v>
      </c>
      <c r="AI129" s="18">
        <f t="shared" si="59"/>
        <v>5</v>
      </c>
      <c r="AJ129" s="18">
        <f t="shared" si="60"/>
        <v>1</v>
      </c>
      <c r="AK129" s="18">
        <f t="shared" si="61"/>
        <v>1</v>
      </c>
      <c r="AL129" s="18">
        <f t="shared" si="62"/>
        <v>10</v>
      </c>
      <c r="AM129" s="16"/>
      <c r="AN129">
        <v>7.7311153919783965E-2</v>
      </c>
      <c r="AO129">
        <v>0.20430756176062301</v>
      </c>
      <c r="AP129">
        <v>-2.1479646002178798E-5</v>
      </c>
      <c r="AQ129" t="s">
        <v>187</v>
      </c>
      <c r="AR129">
        <v>0.5</v>
      </c>
      <c r="AS129">
        <v>500</v>
      </c>
      <c r="AT129" t="s">
        <v>187</v>
      </c>
      <c r="AU129" s="16">
        <f t="shared" si="63"/>
        <v>0.5</v>
      </c>
      <c r="AV129" s="16">
        <f t="shared" si="92"/>
        <v>-0.50002147964600219</v>
      </c>
      <c r="AW129" s="16" t="str">
        <f t="shared" si="64"/>
        <v>Under</v>
      </c>
      <c r="AX129">
        <v>0.2</v>
      </c>
      <c r="AY129">
        <v>0.2</v>
      </c>
      <c r="AZ129" s="16">
        <f t="shared" si="65"/>
        <v>3</v>
      </c>
      <c r="BA129" s="16">
        <f t="shared" si="66"/>
        <v>1</v>
      </c>
      <c r="BB129" s="16">
        <f t="shared" si="67"/>
        <v>0</v>
      </c>
      <c r="BC129" s="16">
        <f t="shared" si="68"/>
        <v>0</v>
      </c>
      <c r="BD129" s="16">
        <f t="shared" si="69"/>
        <v>4</v>
      </c>
      <c r="BE129" s="16"/>
      <c r="BF129">
        <v>0.48273025603245651</v>
      </c>
      <c r="BG129">
        <v>0.862083873757025</v>
      </c>
      <c r="BH129">
        <v>0.19216253</v>
      </c>
      <c r="BI129" t="s">
        <v>187</v>
      </c>
      <c r="BJ129">
        <v>0.5</v>
      </c>
      <c r="BK129">
        <v>125</v>
      </c>
      <c r="BL129" t="s">
        <v>187</v>
      </c>
      <c r="BM129" s="16">
        <f t="shared" si="70"/>
        <v>0.5</v>
      </c>
      <c r="BN129" s="16">
        <f t="shared" si="93"/>
        <v>0.4</v>
      </c>
      <c r="BO129" s="16" t="str">
        <f t="shared" si="71"/>
        <v>Over</v>
      </c>
      <c r="BP129">
        <v>0.9</v>
      </c>
      <c r="BQ129">
        <v>0.4</v>
      </c>
      <c r="BR129" s="16">
        <f t="shared" si="72"/>
        <v>1</v>
      </c>
      <c r="BS129" s="16">
        <f t="shared" si="73"/>
        <v>4</v>
      </c>
      <c r="BT129" s="16">
        <f t="shared" si="74"/>
        <v>1</v>
      </c>
      <c r="BU129" s="16">
        <f t="shared" si="75"/>
        <v>0</v>
      </c>
      <c r="BV129" s="16">
        <f t="shared" si="76"/>
        <v>6</v>
      </c>
      <c r="BW129" s="16"/>
      <c r="BX129">
        <v>0.25015999411394801</v>
      </c>
      <c r="BY129">
        <v>0.85759860788863096</v>
      </c>
      <c r="BZ129">
        <v>9.6617445403946303E-2</v>
      </c>
      <c r="CA129" t="s">
        <v>187</v>
      </c>
      <c r="CB129">
        <v>0.5</v>
      </c>
      <c r="CC129">
        <v>320</v>
      </c>
      <c r="CD129" t="s">
        <v>187</v>
      </c>
      <c r="CE129" s="16">
        <f t="shared" si="77"/>
        <v>0.5</v>
      </c>
      <c r="CF129" s="16">
        <f t="shared" si="94"/>
        <v>-0.40338255459605371</v>
      </c>
      <c r="CG129" s="16" t="str">
        <f t="shared" si="78"/>
        <v>Under</v>
      </c>
      <c r="CH129">
        <v>0.5</v>
      </c>
      <c r="CI129">
        <v>0.3</v>
      </c>
      <c r="CJ129" s="16"/>
      <c r="CK129" s="16">
        <f t="shared" si="79"/>
        <v>1</v>
      </c>
      <c r="CL129" s="16">
        <f t="shared" si="80"/>
        <v>1</v>
      </c>
      <c r="CM129" s="16">
        <f t="shared" si="81"/>
        <v>1</v>
      </c>
      <c r="CN129" s="16">
        <f t="shared" si="82"/>
        <v>3</v>
      </c>
      <c r="CO129" s="16"/>
      <c r="CP129">
        <v>1.962308283155672</v>
      </c>
      <c r="CQ129">
        <v>2</v>
      </c>
      <c r="CR129">
        <v>1.83156173344235</v>
      </c>
      <c r="CS129">
        <v>1.5</v>
      </c>
      <c r="CT129" t="s">
        <v>187</v>
      </c>
      <c r="CU129">
        <v>1.5</v>
      </c>
      <c r="CV129">
        <v>1.5</v>
      </c>
      <c r="CW129" s="16">
        <f t="shared" si="83"/>
        <v>1.5</v>
      </c>
      <c r="CX129" s="16">
        <f t="shared" si="95"/>
        <v>0.5</v>
      </c>
      <c r="CY129" s="16" t="str">
        <f t="shared" si="84"/>
        <v>Over</v>
      </c>
      <c r="CZ129">
        <v>2</v>
      </c>
      <c r="DA129">
        <v>0.5</v>
      </c>
      <c r="DB129" s="16">
        <f t="shared" si="85"/>
        <v>3</v>
      </c>
      <c r="DC129" s="16">
        <f t="shared" si="86"/>
        <v>1</v>
      </c>
      <c r="DD129" s="16">
        <f t="shared" si="87"/>
        <v>1</v>
      </c>
      <c r="DE129" s="16">
        <f t="shared" si="88"/>
        <v>0</v>
      </c>
      <c r="DF129" s="16">
        <f t="shared" si="89"/>
        <v>5</v>
      </c>
      <c r="DG129" s="16"/>
    </row>
    <row r="130" spans="1:111" x14ac:dyDescent="0.3">
      <c r="A130" t="s">
        <v>323</v>
      </c>
      <c r="B130" t="s">
        <v>57</v>
      </c>
      <c r="C130" t="s">
        <v>319</v>
      </c>
      <c r="D130" s="17">
        <v>0.22463477842310919</v>
      </c>
      <c r="E130" s="17">
        <v>0.36614173228346403</v>
      </c>
      <c r="F130" s="17">
        <v>0.13341221</v>
      </c>
      <c r="G130" s="17">
        <v>0.5</v>
      </c>
      <c r="H130" s="17" t="s">
        <v>187</v>
      </c>
      <c r="I130" s="17">
        <v>0.5</v>
      </c>
      <c r="J130" s="17">
        <v>0.5</v>
      </c>
      <c r="K130" s="18">
        <f t="shared" ref="K130:K148" si="97">IF(D130&gt;MIN(G130:J130),MIN(G130:J130),MAX(G130:J130))</f>
        <v>0.5</v>
      </c>
      <c r="L130" s="16">
        <f t="shared" si="90"/>
        <v>-0.36658778999999997</v>
      </c>
      <c r="M130" s="18" t="str">
        <f t="shared" ref="M130:M148" si="98">IF(L130 &lt; 0, "Under", "Over")</f>
        <v>Under</v>
      </c>
      <c r="N130" s="17">
        <v>0.3</v>
      </c>
      <c r="O130" s="17">
        <v>0.2</v>
      </c>
      <c r="P130" s="18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8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8">
        <f t="shared" ref="R130:R148" si="101">IF(AND(M130="Over", N130&gt;K130), 1, IF(AND(M130="Under", N130&lt;=K130), 1, 0))</f>
        <v>1</v>
      </c>
      <c r="S130" s="18">
        <f t="shared" ref="S130:S148" si="102">IF(AND(M130="Over", O130&gt;0.5), 1, IF(AND(M130="Under", O130&lt;=0.5), 1, 0))</f>
        <v>1</v>
      </c>
      <c r="T130" s="18">
        <f t="shared" ref="T130:T148" si="103">SUM(P130:S130)</f>
        <v>9</v>
      </c>
      <c r="U130" s="16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6">
        <f t="shared" ref="AC130:AC148" si="104">Y130</f>
        <v>0.5</v>
      </c>
      <c r="AD130" s="18">
        <f t="shared" si="91"/>
        <v>-0.50041234017326597</v>
      </c>
      <c r="AE130" s="16" t="str">
        <f t="shared" ref="AE130:AE148" si="105">IF(AD130 &lt; 0, "Under", "Over")</f>
        <v>Under</v>
      </c>
      <c r="AF130">
        <v>0.2</v>
      </c>
      <c r="AG130">
        <v>0.1</v>
      </c>
      <c r="AH130" s="16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6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6">
        <f t="shared" ref="AJ130:AJ148" si="108">IF(AND(AE130="Over", AF130&gt;AC130), 1, IF(AND(AE130="Under", AF130&lt;=AC130), 1, 0))</f>
        <v>1</v>
      </c>
      <c r="AK130" s="16">
        <f t="shared" ref="AK130:AK148" si="109">IF(AND(AE130="Over", AG130&gt;0.5), 1, IF(AND(AE130="Under", AG130&lt;=0.5), 1, 0))</f>
        <v>1</v>
      </c>
      <c r="AL130" s="16">
        <f t="shared" ref="AL130:AL148" si="110">SUM(AH130:AK130)</f>
        <v>9</v>
      </c>
      <c r="AM130" s="16"/>
      <c r="AN130">
        <v>4.380481007260989E-3</v>
      </c>
      <c r="AO130">
        <v>2.4361948955916399E-2</v>
      </c>
      <c r="AP130">
        <v>-2.4067649552449298E-5</v>
      </c>
      <c r="AQ130" t="s">
        <v>187</v>
      </c>
      <c r="AR130">
        <v>0.5</v>
      </c>
      <c r="AS130">
        <v>400</v>
      </c>
      <c r="AT130" t="s">
        <v>187</v>
      </c>
      <c r="AU130" s="16">
        <f t="shared" ref="AU130:AU148" si="111">AR130</f>
        <v>0.5</v>
      </c>
      <c r="AV130" s="16">
        <f t="shared" si="92"/>
        <v>-0.50002406764955243</v>
      </c>
      <c r="AW130" s="16" t="str">
        <f t="shared" ref="AW130:AW148" si="112">IF(AV130 &lt; 0, "Under", "Over")</f>
        <v>Under</v>
      </c>
      <c r="AX130">
        <v>0</v>
      </c>
      <c r="AY130">
        <v>0</v>
      </c>
      <c r="AZ130" s="16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6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6">
        <f t="shared" ref="BB130:BB148" si="115">IF(AND(AW130="Over", AX130&gt;AU130), 1, IF(AND(AW130="Under", AX130&lt;=AU130), 0, 0))</f>
        <v>0</v>
      </c>
      <c r="BC130" s="16">
        <f t="shared" ref="BC130:BC148" si="116">IF(AND(AW130="Over", AY130&gt;=0.5), 1, IF(AND(AW130="Under", AY130&lt;0.5), 0, 0))</f>
        <v>0</v>
      </c>
      <c r="BD130" s="16">
        <f t="shared" ref="BD130:BD148" si="117">SUM(AZ130:BC130)</f>
        <v>4</v>
      </c>
      <c r="BE130" s="16"/>
      <c r="BF130">
        <v>5.5277151977506767E-2</v>
      </c>
      <c r="BG130">
        <v>0.194444444444444</v>
      </c>
      <c r="BH130">
        <v>-2.3119121999999999E-2</v>
      </c>
      <c r="BI130" t="s">
        <v>187</v>
      </c>
      <c r="BJ130">
        <v>0.5</v>
      </c>
      <c r="BK130">
        <v>175</v>
      </c>
      <c r="BL130" t="s">
        <v>187</v>
      </c>
      <c r="BM130" s="16">
        <f t="shared" ref="BM130:BM148" si="118">BJ130</f>
        <v>0.5</v>
      </c>
      <c r="BN130" s="16">
        <f t="shared" si="93"/>
        <v>-0.52311912199999999</v>
      </c>
      <c r="BO130" s="16" t="str">
        <f t="shared" ref="BO130:BO148" si="119">IF(BN130 &lt; 0, "Under", "Over")</f>
        <v>Under</v>
      </c>
      <c r="BP130">
        <v>0.3</v>
      </c>
      <c r="BQ130">
        <v>0.1</v>
      </c>
      <c r="BR130" s="16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6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6">
        <f t="shared" ref="BT130:BT148" si="122">IF(AND(BO130="Over", BP130&gt;BM130), 1, IF(AND(BO130="Under", BP130&lt;=BM130), 1, 0))</f>
        <v>1</v>
      </c>
      <c r="BU130" s="16">
        <f t="shared" ref="BU130:BU148" si="123">IF(AND(BO130="Over", BQ130&gt;0.5), 1, IF(AND(BO130="Under", BQ130&lt;=0.5), 1, 0))</f>
        <v>1</v>
      </c>
      <c r="BV130" s="16">
        <f t="shared" ref="BV130:BV148" si="124">SUM(BR130:BU130)</f>
        <v>6</v>
      </c>
      <c r="BW130" s="16"/>
      <c r="BX130">
        <v>0.16218180638828261</v>
      </c>
      <c r="BY130">
        <v>0.83069568084404799</v>
      </c>
      <c r="BZ130">
        <v>0</v>
      </c>
      <c r="CA130" t="s">
        <v>187</v>
      </c>
      <c r="CB130">
        <v>0.5</v>
      </c>
      <c r="CC130" t="s">
        <v>187</v>
      </c>
      <c r="CD130" t="s">
        <v>187</v>
      </c>
      <c r="CE130" s="16">
        <f t="shared" ref="CE130:CE148" si="125">CB130</f>
        <v>0.5</v>
      </c>
      <c r="CF130" s="16">
        <f t="shared" si="94"/>
        <v>-0.5</v>
      </c>
      <c r="CG130" s="16" t="str">
        <f t="shared" ref="CG130:CG148" si="126">IF(CF130 &lt; 0, "Under", "Over")</f>
        <v>Under</v>
      </c>
      <c r="CH130">
        <v>0</v>
      </c>
      <c r="CI130">
        <v>0</v>
      </c>
      <c r="CJ130" s="16"/>
      <c r="CK130" s="16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6">
        <f t="shared" ref="CL130:CL148" si="128">IF(AND(CG130="Over", CH130&gt;CE130), 1, IF(AND(CG130="Under", CH130&lt;=CE130), 1, 0))</f>
        <v>1</v>
      </c>
      <c r="CM130" s="16">
        <f t="shared" ref="CM130:CM148" si="129">IF(AND(CG130="Over", CI130&gt;0.5), 1, IF(AND(CG130="Under", CI130&lt;=0.5), 1, 0))</f>
        <v>1</v>
      </c>
      <c r="CN130" s="16">
        <f t="shared" ref="CN130:CN148" si="130">SUM(CJ130:CM130)</f>
        <v>3</v>
      </c>
      <c r="CO130" s="16"/>
      <c r="CP130" s="17">
        <v>0.10015915894176219</v>
      </c>
      <c r="CQ130" s="17">
        <v>0.31802577712814301</v>
      </c>
      <c r="CR130" s="17">
        <v>-1.3149087192170701E-3</v>
      </c>
      <c r="CS130" s="17">
        <v>0.5</v>
      </c>
      <c r="CT130" s="17" t="s">
        <v>187</v>
      </c>
      <c r="CU130" s="17">
        <v>0.5</v>
      </c>
      <c r="CV130" s="17">
        <v>1.5</v>
      </c>
      <c r="CW130" s="18">
        <f t="shared" ref="CW130:CW148" si="131">IF(CP130&gt;MIN(CS130:CV130),MIN(CS130:CV130),MAX(CS130:CV130))</f>
        <v>1.5</v>
      </c>
      <c r="CX130" s="16">
        <f t="shared" si="95"/>
        <v>-1.501314908719217</v>
      </c>
      <c r="CY130" s="18" t="str">
        <f t="shared" ref="CY130:CY148" si="132">IF(CX130 &lt; 0, "Under", "Over")</f>
        <v>Under</v>
      </c>
      <c r="CZ130" s="17">
        <v>0.3</v>
      </c>
      <c r="DA130" s="17">
        <v>0.1</v>
      </c>
      <c r="DB130" s="18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8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8">
        <f t="shared" ref="DD130:DD148" si="135">IF(AND(CY130="Over", CZ130&gt;CW130), 1, IF(AND(CY130="Under", CZ130&lt;=CW130), 1, 0))</f>
        <v>1</v>
      </c>
      <c r="DE130" s="18">
        <f t="shared" ref="DE130:DE148" si="136">IF(AND(CY130="Over", DA130&gt;0.5), 1, IF(AND(CY130="Under", DA130&lt;=0.5), 1, 0))</f>
        <v>1</v>
      </c>
      <c r="DF130" s="18">
        <f t="shared" ref="DF130:DF148" si="137">SUM(DB130:DE130)</f>
        <v>9</v>
      </c>
      <c r="DG130" s="16"/>
    </row>
    <row r="131" spans="1:111" x14ac:dyDescent="0.3">
      <c r="A131" t="s">
        <v>324</v>
      </c>
      <c r="B131" t="s">
        <v>57</v>
      </c>
      <c r="C131" t="s">
        <v>319</v>
      </c>
      <c r="D131" s="17">
        <v>0.34387002267821598</v>
      </c>
      <c r="E131" s="17">
        <v>0.443520782396088</v>
      </c>
      <c r="F131" s="17">
        <v>0.26494092000000002</v>
      </c>
      <c r="G131" s="17">
        <v>0.5</v>
      </c>
      <c r="H131" s="17" t="s">
        <v>187</v>
      </c>
      <c r="I131" s="17">
        <v>0.5</v>
      </c>
      <c r="J131" s="17">
        <v>0.5</v>
      </c>
      <c r="K131" s="18">
        <f t="shared" si="97"/>
        <v>0.5</v>
      </c>
      <c r="L131" s="16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8" t="str">
        <f t="shared" si="98"/>
        <v>Under</v>
      </c>
      <c r="N131" s="17">
        <v>0.1</v>
      </c>
      <c r="O131" s="17">
        <v>0.1</v>
      </c>
      <c r="P131" s="18">
        <f t="shared" si="99"/>
        <v>3</v>
      </c>
      <c r="Q131" s="18">
        <f t="shared" si="100"/>
        <v>4</v>
      </c>
      <c r="R131" s="18">
        <f t="shared" si="101"/>
        <v>1</v>
      </c>
      <c r="S131" s="18">
        <f t="shared" si="102"/>
        <v>1</v>
      </c>
      <c r="T131" s="18">
        <f t="shared" si="103"/>
        <v>9</v>
      </c>
      <c r="U131" s="16"/>
      <c r="V131" s="17">
        <v>0.9690552141497133</v>
      </c>
      <c r="W131" s="17">
        <v>1.0000563993771101</v>
      </c>
      <c r="X131" s="17">
        <v>0.90596866075580895</v>
      </c>
      <c r="Y131" s="17">
        <v>0.5</v>
      </c>
      <c r="Z131" s="17">
        <v>-165</v>
      </c>
      <c r="AA131" s="17">
        <v>370</v>
      </c>
      <c r="AB131" s="17">
        <v>0</v>
      </c>
      <c r="AC131" s="18">
        <f t="shared" si="104"/>
        <v>0.5</v>
      </c>
      <c r="AD131" s="18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8" t="str">
        <f t="shared" si="105"/>
        <v>Over</v>
      </c>
      <c r="AF131" s="17">
        <v>0.9</v>
      </c>
      <c r="AG131" s="17">
        <v>0.9</v>
      </c>
      <c r="AH131" s="18">
        <f t="shared" si="106"/>
        <v>3</v>
      </c>
      <c r="AI131" s="18">
        <f t="shared" si="107"/>
        <v>4</v>
      </c>
      <c r="AJ131" s="18">
        <f t="shared" si="108"/>
        <v>1</v>
      </c>
      <c r="AK131" s="18">
        <f t="shared" si="109"/>
        <v>1</v>
      </c>
      <c r="AL131" s="18">
        <f t="shared" si="110"/>
        <v>9</v>
      </c>
      <c r="AM131" s="16"/>
      <c r="AN131">
        <v>1.1087052652337739E-2</v>
      </c>
      <c r="AO131">
        <v>2.6328926917032001E-2</v>
      </c>
      <c r="AP131">
        <v>-2.1479646002178798E-5</v>
      </c>
      <c r="AQ131" t="s">
        <v>187</v>
      </c>
      <c r="AR131">
        <v>0.5</v>
      </c>
      <c r="AS131">
        <v>470</v>
      </c>
      <c r="AT131" t="s">
        <v>187</v>
      </c>
      <c r="AU131" s="16">
        <f t="shared" si="111"/>
        <v>0.5</v>
      </c>
      <c r="AV131" s="16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6" t="str">
        <f t="shared" si="112"/>
        <v>Under</v>
      </c>
      <c r="AX131">
        <v>0</v>
      </c>
      <c r="AY131">
        <v>0</v>
      </c>
      <c r="AZ131" s="16">
        <f t="shared" si="113"/>
        <v>3</v>
      </c>
      <c r="BA131" s="16">
        <f t="shared" si="114"/>
        <v>1</v>
      </c>
      <c r="BB131" s="16">
        <f t="shared" si="115"/>
        <v>0</v>
      </c>
      <c r="BC131" s="16">
        <f t="shared" si="116"/>
        <v>0</v>
      </c>
      <c r="BD131" s="16">
        <f t="shared" si="117"/>
        <v>4</v>
      </c>
      <c r="BE131" s="16"/>
      <c r="BF131">
        <v>0.28634805410193909</v>
      </c>
      <c r="BG131">
        <v>0.65933044017358899</v>
      </c>
      <c r="BH131">
        <v>0.09</v>
      </c>
      <c r="BI131" t="s">
        <v>187</v>
      </c>
      <c r="BJ131">
        <v>0.5</v>
      </c>
      <c r="BK131">
        <v>180</v>
      </c>
      <c r="BL131" t="s">
        <v>187</v>
      </c>
      <c r="BM131" s="16">
        <f t="shared" si="118"/>
        <v>0.5</v>
      </c>
      <c r="BN131" s="16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6" t="str">
        <f t="shared" si="119"/>
        <v>Under</v>
      </c>
      <c r="BP131">
        <v>0.1</v>
      </c>
      <c r="BQ131">
        <v>0.1</v>
      </c>
      <c r="BR131" s="16">
        <f t="shared" si="120"/>
        <v>2</v>
      </c>
      <c r="BS131" s="16">
        <f t="shared" si="121"/>
        <v>1</v>
      </c>
      <c r="BT131" s="16">
        <f t="shared" si="122"/>
        <v>1</v>
      </c>
      <c r="BU131" s="16">
        <f t="shared" si="123"/>
        <v>1</v>
      </c>
      <c r="BV131" s="16">
        <f t="shared" si="124"/>
        <v>5</v>
      </c>
      <c r="BW131" s="16"/>
      <c r="BX131">
        <v>0.20945298913790919</v>
      </c>
      <c r="BY131">
        <v>0.85854120618882201</v>
      </c>
      <c r="BZ131">
        <v>3.7873957E-2</v>
      </c>
      <c r="CA131" t="s">
        <v>187</v>
      </c>
      <c r="CB131">
        <v>0.5</v>
      </c>
      <c r="CC131" t="s">
        <v>187</v>
      </c>
      <c r="CD131" t="s">
        <v>187</v>
      </c>
      <c r="CE131" s="16">
        <f t="shared" si="125"/>
        <v>0.5</v>
      </c>
      <c r="CF131" s="16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6" t="str">
        <f t="shared" si="126"/>
        <v>Under</v>
      </c>
      <c r="CH131">
        <v>0</v>
      </c>
      <c r="CI131">
        <v>0</v>
      </c>
      <c r="CJ131" s="16"/>
      <c r="CK131" s="16">
        <f t="shared" si="127"/>
        <v>1</v>
      </c>
      <c r="CL131" s="16">
        <f t="shared" si="128"/>
        <v>1</v>
      </c>
      <c r="CM131" s="16">
        <f t="shared" si="129"/>
        <v>1</v>
      </c>
      <c r="CN131" s="16">
        <f t="shared" si="130"/>
        <v>3</v>
      </c>
      <c r="CO131" s="16"/>
      <c r="CP131">
        <v>1.065523069025673</v>
      </c>
      <c r="CQ131">
        <v>1.2337372</v>
      </c>
      <c r="CR131">
        <v>0.99070484498325695</v>
      </c>
      <c r="CS131">
        <v>1.5</v>
      </c>
      <c r="CT131" t="s">
        <v>187</v>
      </c>
      <c r="CU131">
        <v>1.5</v>
      </c>
      <c r="CV131">
        <v>1.5</v>
      </c>
      <c r="CW131" s="16">
        <f t="shared" si="131"/>
        <v>1.5</v>
      </c>
      <c r="CX131" s="16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6" t="str">
        <f t="shared" si="132"/>
        <v>Under</v>
      </c>
      <c r="CZ131">
        <v>1</v>
      </c>
      <c r="DA131">
        <v>0.1</v>
      </c>
      <c r="DB131" s="16">
        <f t="shared" si="133"/>
        <v>3</v>
      </c>
      <c r="DC131" s="16">
        <f t="shared" si="134"/>
        <v>1</v>
      </c>
      <c r="DD131" s="16">
        <f t="shared" si="135"/>
        <v>1</v>
      </c>
      <c r="DE131" s="16">
        <f t="shared" si="136"/>
        <v>1</v>
      </c>
      <c r="DF131" s="16">
        <f t="shared" si="137"/>
        <v>6</v>
      </c>
      <c r="DG131" s="16"/>
    </row>
    <row r="132" spans="1:111" x14ac:dyDescent="0.3">
      <c r="A132" t="s">
        <v>325</v>
      </c>
      <c r="B132" t="s">
        <v>57</v>
      </c>
      <c r="C132" t="s">
        <v>319</v>
      </c>
      <c r="D132" s="17">
        <v>0.21890495557400899</v>
      </c>
      <c r="E132" s="17">
        <v>0.36614173228346403</v>
      </c>
      <c r="F132" s="17">
        <v>0.11</v>
      </c>
      <c r="G132" s="17">
        <v>0.5</v>
      </c>
      <c r="H132" s="17" t="s">
        <v>187</v>
      </c>
      <c r="I132" s="17">
        <v>0.5</v>
      </c>
      <c r="J132" s="17" t="s">
        <v>187</v>
      </c>
      <c r="K132" s="18">
        <f t="shared" si="97"/>
        <v>0.5</v>
      </c>
      <c r="L132" s="16">
        <f t="shared" si="138"/>
        <v>-0.39</v>
      </c>
      <c r="M132" s="18" t="str">
        <f t="shared" si="98"/>
        <v>Under</v>
      </c>
      <c r="N132" s="17">
        <v>0.66666666666666663</v>
      </c>
      <c r="O132" s="17">
        <v>0.33333333333333331</v>
      </c>
      <c r="P132" s="18">
        <f t="shared" si="99"/>
        <v>3</v>
      </c>
      <c r="Q132" s="18">
        <f t="shared" si="100"/>
        <v>4</v>
      </c>
      <c r="R132" s="18">
        <f t="shared" si="101"/>
        <v>0</v>
      </c>
      <c r="S132" s="18">
        <f t="shared" si="102"/>
        <v>1</v>
      </c>
      <c r="T132" s="18">
        <f t="shared" si="103"/>
        <v>8</v>
      </c>
      <c r="U132" s="16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6">
        <f t="shared" si="104"/>
        <v>0.5</v>
      </c>
      <c r="AD132" s="18">
        <f t="shared" si="139"/>
        <v>-0.50041234017326597</v>
      </c>
      <c r="AE132" s="16" t="str">
        <f t="shared" si="105"/>
        <v>Under</v>
      </c>
      <c r="AF132">
        <v>0.16666666666666671</v>
      </c>
      <c r="AG132">
        <v>0.16666666666666671</v>
      </c>
      <c r="AH132" s="16">
        <f t="shared" si="106"/>
        <v>3</v>
      </c>
      <c r="AI132" s="16">
        <f t="shared" si="107"/>
        <v>4</v>
      </c>
      <c r="AJ132" s="16">
        <f t="shared" si="108"/>
        <v>1</v>
      </c>
      <c r="AK132" s="16">
        <f t="shared" si="109"/>
        <v>1</v>
      </c>
      <c r="AL132" s="16">
        <f t="shared" si="110"/>
        <v>9</v>
      </c>
      <c r="AM132" s="16"/>
      <c r="AN132">
        <v>-7.5497387619876313E-3</v>
      </c>
      <c r="AO132">
        <v>1.50462962962962E-2</v>
      </c>
      <c r="AP132">
        <v>-2.7318549410930901E-2</v>
      </c>
      <c r="AQ132" t="s">
        <v>187</v>
      </c>
      <c r="AR132">
        <v>0.5</v>
      </c>
      <c r="AS132" t="s">
        <v>187</v>
      </c>
      <c r="AT132" t="s">
        <v>187</v>
      </c>
      <c r="AU132" s="16">
        <f t="shared" si="111"/>
        <v>0.5</v>
      </c>
      <c r="AV132" s="16">
        <f t="shared" si="140"/>
        <v>-0.52731854941093093</v>
      </c>
      <c r="AW132" s="16" t="str">
        <f t="shared" si="112"/>
        <v>Under</v>
      </c>
      <c r="AX132">
        <v>0</v>
      </c>
      <c r="AY132">
        <v>0</v>
      </c>
      <c r="AZ132" s="16">
        <f t="shared" si="113"/>
        <v>3</v>
      </c>
      <c r="BA132" s="16">
        <f t="shared" si="114"/>
        <v>1</v>
      </c>
      <c r="BB132" s="16">
        <f t="shared" si="115"/>
        <v>0</v>
      </c>
      <c r="BC132" s="16">
        <f t="shared" si="116"/>
        <v>0</v>
      </c>
      <c r="BD132" s="16">
        <f t="shared" si="117"/>
        <v>4</v>
      </c>
      <c r="BE132" s="16"/>
      <c r="BF132">
        <v>2.7460513399489361E-2</v>
      </c>
      <c r="BG132">
        <v>0.194444444444444</v>
      </c>
      <c r="BH132">
        <v>-2.1138817000000001E-2</v>
      </c>
      <c r="BI132" t="s">
        <v>187</v>
      </c>
      <c r="BJ132">
        <v>0.5</v>
      </c>
      <c r="BK132">
        <v>260</v>
      </c>
      <c r="BL132" t="s">
        <v>187</v>
      </c>
      <c r="BM132" s="16">
        <f t="shared" si="118"/>
        <v>0.5</v>
      </c>
      <c r="BN132" s="16">
        <f t="shared" si="141"/>
        <v>-0.52113881699999998</v>
      </c>
      <c r="BO132" s="16" t="str">
        <f t="shared" si="119"/>
        <v>Under</v>
      </c>
      <c r="BP132">
        <v>0</v>
      </c>
      <c r="BQ132">
        <v>0</v>
      </c>
      <c r="BR132" s="16">
        <f t="shared" si="120"/>
        <v>3</v>
      </c>
      <c r="BS132" s="16">
        <f t="shared" si="121"/>
        <v>1</v>
      </c>
      <c r="BT132" s="16">
        <f t="shared" si="122"/>
        <v>1</v>
      </c>
      <c r="BU132" s="16">
        <f t="shared" si="123"/>
        <v>1</v>
      </c>
      <c r="BV132" s="16">
        <f t="shared" si="124"/>
        <v>6</v>
      </c>
      <c r="BW132" s="16"/>
      <c r="BX132">
        <v>0.19667569491183909</v>
      </c>
      <c r="BY132">
        <v>0.87358356940509896</v>
      </c>
      <c r="BZ132">
        <v>0</v>
      </c>
      <c r="CA132" t="s">
        <v>187</v>
      </c>
      <c r="CB132">
        <v>0.5</v>
      </c>
      <c r="CC132">
        <v>290</v>
      </c>
      <c r="CD132" t="s">
        <v>187</v>
      </c>
      <c r="CE132" s="16">
        <f t="shared" si="125"/>
        <v>0.5</v>
      </c>
      <c r="CF132" s="16">
        <f t="shared" si="142"/>
        <v>-0.5</v>
      </c>
      <c r="CG132" s="16" t="str">
        <f t="shared" si="126"/>
        <v>Under</v>
      </c>
      <c r="CH132">
        <v>0.5</v>
      </c>
      <c r="CI132">
        <v>0.33333333333333331</v>
      </c>
      <c r="CJ132" s="16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6">
        <f t="shared" si="127"/>
        <v>1</v>
      </c>
      <c r="CL132" s="16">
        <f t="shared" si="128"/>
        <v>1</v>
      </c>
      <c r="CM132" s="16">
        <f t="shared" si="129"/>
        <v>1</v>
      </c>
      <c r="CN132" s="16">
        <f t="shared" si="130"/>
        <v>5</v>
      </c>
      <c r="CO132" s="16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187</v>
      </c>
      <c r="CU132">
        <v>0.5</v>
      </c>
      <c r="CV132" t="s">
        <v>187</v>
      </c>
      <c r="CW132" s="16">
        <f t="shared" si="131"/>
        <v>0.5</v>
      </c>
      <c r="CX132" s="16">
        <f t="shared" si="143"/>
        <v>-0.50824278087345898</v>
      </c>
      <c r="CY132" s="16" t="str">
        <f t="shared" si="132"/>
        <v>Under</v>
      </c>
      <c r="CZ132">
        <v>0.16666666666666671</v>
      </c>
      <c r="DA132">
        <v>0.16666666666666671</v>
      </c>
      <c r="DB132" s="16">
        <f t="shared" si="133"/>
        <v>3</v>
      </c>
      <c r="DC132" s="16">
        <f t="shared" si="134"/>
        <v>1</v>
      </c>
      <c r="DD132" s="16">
        <f t="shared" si="135"/>
        <v>1</v>
      </c>
      <c r="DE132" s="16">
        <f t="shared" si="136"/>
        <v>1</v>
      </c>
      <c r="DF132" s="16">
        <f t="shared" si="137"/>
        <v>6</v>
      </c>
      <c r="DG132" s="16"/>
    </row>
    <row r="133" spans="1:111" x14ac:dyDescent="0.3">
      <c r="A133" t="s">
        <v>326</v>
      </c>
      <c r="B133" t="s">
        <v>57</v>
      </c>
      <c r="C133" t="s">
        <v>319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187</v>
      </c>
      <c r="I133">
        <v>0.5</v>
      </c>
      <c r="J133">
        <v>0.5</v>
      </c>
      <c r="K133" s="16">
        <f t="shared" si="97"/>
        <v>0.5</v>
      </c>
      <c r="L133" s="16">
        <f t="shared" si="138"/>
        <v>0.27</v>
      </c>
      <c r="M133" s="16" t="str">
        <f t="shared" si="98"/>
        <v>Over</v>
      </c>
      <c r="N133">
        <v>0.4</v>
      </c>
      <c r="O133">
        <v>0.4</v>
      </c>
      <c r="P133" s="16">
        <f t="shared" si="99"/>
        <v>3</v>
      </c>
      <c r="Q133" s="16">
        <f t="shared" si="100"/>
        <v>4</v>
      </c>
      <c r="R133" s="16">
        <f t="shared" si="101"/>
        <v>0</v>
      </c>
      <c r="S133" s="16">
        <f t="shared" si="102"/>
        <v>0</v>
      </c>
      <c r="T133" s="16">
        <f t="shared" si="103"/>
        <v>7</v>
      </c>
      <c r="U133" s="16"/>
      <c r="V133" s="17">
        <v>0.98942126864926283</v>
      </c>
      <c r="W133" s="17">
        <v>1.0002289879328099</v>
      </c>
      <c r="X133" s="17">
        <v>0.96196640519023102</v>
      </c>
      <c r="Y133" s="17">
        <v>0.5</v>
      </c>
      <c r="Z133" s="17">
        <v>-210</v>
      </c>
      <c r="AA133" s="17">
        <v>260</v>
      </c>
      <c r="AB133" s="17">
        <v>0.3</v>
      </c>
      <c r="AC133" s="18">
        <f t="shared" si="104"/>
        <v>0.5</v>
      </c>
      <c r="AD133" s="18">
        <f t="shared" si="139"/>
        <v>0.5002289879328099</v>
      </c>
      <c r="AE133" s="18" t="str">
        <f t="shared" si="105"/>
        <v>Over</v>
      </c>
      <c r="AF133" s="17">
        <v>1</v>
      </c>
      <c r="AG133" s="17">
        <v>0.6</v>
      </c>
      <c r="AH133" s="18">
        <f t="shared" si="106"/>
        <v>3</v>
      </c>
      <c r="AI133" s="18">
        <f t="shared" si="107"/>
        <v>4</v>
      </c>
      <c r="AJ133" s="18">
        <f t="shared" si="108"/>
        <v>1</v>
      </c>
      <c r="AK133" s="18">
        <f t="shared" si="109"/>
        <v>1</v>
      </c>
      <c r="AL133" s="18">
        <f t="shared" si="110"/>
        <v>9</v>
      </c>
      <c r="AM133" s="16"/>
      <c r="AN133">
        <v>6.7981552698985273E-2</v>
      </c>
      <c r="AO133">
        <v>0.177562264086946</v>
      </c>
      <c r="AP133">
        <v>-7.9474795950039702E-5</v>
      </c>
      <c r="AQ133" t="s">
        <v>187</v>
      </c>
      <c r="AR133">
        <v>0.5</v>
      </c>
      <c r="AS133">
        <v>600</v>
      </c>
      <c r="AT133" t="s">
        <v>187</v>
      </c>
      <c r="AU133" s="16">
        <f t="shared" si="111"/>
        <v>0.5</v>
      </c>
      <c r="AV133" s="16">
        <f t="shared" si="140"/>
        <v>-0.50007947479595005</v>
      </c>
      <c r="AW133" s="16" t="str">
        <f t="shared" si="112"/>
        <v>Under</v>
      </c>
      <c r="AX133">
        <v>0.2</v>
      </c>
      <c r="AY133">
        <v>0.2</v>
      </c>
      <c r="AZ133" s="16">
        <f t="shared" si="113"/>
        <v>3</v>
      </c>
      <c r="BA133" s="16">
        <f t="shared" si="114"/>
        <v>1</v>
      </c>
      <c r="BB133" s="16">
        <f t="shared" si="115"/>
        <v>0</v>
      </c>
      <c r="BC133" s="16">
        <f t="shared" si="116"/>
        <v>0</v>
      </c>
      <c r="BD133" s="16">
        <f t="shared" si="117"/>
        <v>4</v>
      </c>
      <c r="BE133" s="16"/>
      <c r="BF133">
        <v>0.52976509857385357</v>
      </c>
      <c r="BG133">
        <v>0.862083873757025</v>
      </c>
      <c r="BH133">
        <v>0.27</v>
      </c>
      <c r="BI133" t="s">
        <v>187</v>
      </c>
      <c r="BJ133">
        <v>0.5</v>
      </c>
      <c r="BK133">
        <v>135</v>
      </c>
      <c r="BL133" t="s">
        <v>187</v>
      </c>
      <c r="BM133" s="16">
        <f t="shared" si="118"/>
        <v>0.5</v>
      </c>
      <c r="BN133" s="16">
        <f t="shared" si="141"/>
        <v>0.4</v>
      </c>
      <c r="BO133" s="16" t="str">
        <f t="shared" si="119"/>
        <v>Over</v>
      </c>
      <c r="BP133">
        <v>0.9</v>
      </c>
      <c r="BQ133">
        <v>0.4</v>
      </c>
      <c r="BR133" s="16">
        <f t="shared" si="120"/>
        <v>2</v>
      </c>
      <c r="BS133" s="16">
        <f t="shared" si="121"/>
        <v>4</v>
      </c>
      <c r="BT133" s="16">
        <f t="shared" si="122"/>
        <v>1</v>
      </c>
      <c r="BU133" s="16">
        <f t="shared" si="123"/>
        <v>0</v>
      </c>
      <c r="BV133" s="16">
        <f t="shared" si="124"/>
        <v>7</v>
      </c>
      <c r="BW133" s="16"/>
      <c r="BX133">
        <v>0.20903949492652019</v>
      </c>
      <c r="BY133">
        <v>0.85759860788863096</v>
      </c>
      <c r="BZ133">
        <v>4.4370255999999997E-2</v>
      </c>
      <c r="CA133" t="s">
        <v>187</v>
      </c>
      <c r="CB133">
        <v>0.5</v>
      </c>
      <c r="CC133" t="s">
        <v>187</v>
      </c>
      <c r="CD133" t="s">
        <v>187</v>
      </c>
      <c r="CE133" s="16">
        <f t="shared" si="125"/>
        <v>0.5</v>
      </c>
      <c r="CF133" s="16">
        <f t="shared" si="142"/>
        <v>-0.5</v>
      </c>
      <c r="CG133" s="16" t="str">
        <f t="shared" si="126"/>
        <v>Under</v>
      </c>
      <c r="CH133">
        <v>0</v>
      </c>
      <c r="CI133">
        <v>0</v>
      </c>
      <c r="CJ133" s="16">
        <f t="shared" si="144"/>
        <v>2</v>
      </c>
      <c r="CK133" s="16">
        <f t="shared" si="127"/>
        <v>1</v>
      </c>
      <c r="CL133" s="16">
        <f t="shared" si="128"/>
        <v>1</v>
      </c>
      <c r="CM133" s="16">
        <f t="shared" si="129"/>
        <v>1</v>
      </c>
      <c r="CN133" s="16">
        <f t="shared" si="130"/>
        <v>5</v>
      </c>
      <c r="CO133" s="16"/>
      <c r="CP133">
        <v>1.839207526673142</v>
      </c>
      <c r="CQ133">
        <v>2</v>
      </c>
      <c r="CR133">
        <v>1.6389548903908</v>
      </c>
      <c r="CS133">
        <v>1.5</v>
      </c>
      <c r="CT133" t="s">
        <v>187</v>
      </c>
      <c r="CU133">
        <v>1.5</v>
      </c>
      <c r="CV133">
        <v>1.5</v>
      </c>
      <c r="CW133" s="16">
        <f t="shared" si="131"/>
        <v>1.5</v>
      </c>
      <c r="CX133" s="16">
        <f t="shared" si="143"/>
        <v>0.5</v>
      </c>
      <c r="CY133" s="16" t="str">
        <f t="shared" si="132"/>
        <v>Over</v>
      </c>
      <c r="CZ133">
        <v>1.8</v>
      </c>
      <c r="DA133">
        <v>0.4</v>
      </c>
      <c r="DB133" s="16">
        <f t="shared" si="133"/>
        <v>3</v>
      </c>
      <c r="DC133" s="16">
        <f t="shared" si="134"/>
        <v>1</v>
      </c>
      <c r="DD133" s="16">
        <f t="shared" si="135"/>
        <v>1</v>
      </c>
      <c r="DE133" s="16">
        <f t="shared" si="136"/>
        <v>0</v>
      </c>
      <c r="DF133" s="16">
        <f t="shared" si="137"/>
        <v>5</v>
      </c>
      <c r="DG133" s="16"/>
    </row>
    <row r="134" spans="1:111" x14ac:dyDescent="0.3">
      <c r="A134" t="s">
        <v>327</v>
      </c>
      <c r="B134" t="s">
        <v>57</v>
      </c>
      <c r="C134" t="s">
        <v>319</v>
      </c>
      <c r="D134" s="17">
        <v>4.6313077086999811E-2</v>
      </c>
      <c r="E134" s="17">
        <v>0.21736842105263099</v>
      </c>
      <c r="F134" s="17">
        <v>-3.4024534798025599E-2</v>
      </c>
      <c r="G134" s="17">
        <v>0.5</v>
      </c>
      <c r="H134" s="17" t="s">
        <v>187</v>
      </c>
      <c r="I134" s="17">
        <v>0.5</v>
      </c>
      <c r="J134" s="17" t="s">
        <v>187</v>
      </c>
      <c r="K134" s="18">
        <f t="shared" si="97"/>
        <v>0.5</v>
      </c>
      <c r="L134" s="16">
        <f t="shared" si="138"/>
        <v>-0.53402453479802559</v>
      </c>
      <c r="M134" s="18" t="str">
        <f t="shared" si="98"/>
        <v>Under</v>
      </c>
      <c r="N134" s="17">
        <v>0</v>
      </c>
      <c r="O134" s="17">
        <v>0</v>
      </c>
      <c r="P134" s="18">
        <f t="shared" si="99"/>
        <v>3</v>
      </c>
      <c r="Q134" s="18">
        <f t="shared" si="100"/>
        <v>5</v>
      </c>
      <c r="R134" s="18">
        <f t="shared" si="101"/>
        <v>1</v>
      </c>
      <c r="S134" s="18">
        <f t="shared" si="102"/>
        <v>1</v>
      </c>
      <c r="T134" s="18">
        <f t="shared" si="103"/>
        <v>10</v>
      </c>
      <c r="U134" s="16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6">
        <f t="shared" si="104"/>
        <v>0.5</v>
      </c>
      <c r="AD134" s="18">
        <f t="shared" si="139"/>
        <v>-0.59366034728839867</v>
      </c>
      <c r="AE134" s="16" t="str">
        <f t="shared" si="105"/>
        <v>Under</v>
      </c>
      <c r="AF134">
        <v>0</v>
      </c>
      <c r="AG134">
        <v>0</v>
      </c>
      <c r="AH134" s="16">
        <f t="shared" si="106"/>
        <v>3</v>
      </c>
      <c r="AI134" s="16">
        <f t="shared" si="107"/>
        <v>4</v>
      </c>
      <c r="AJ134" s="16">
        <f t="shared" si="108"/>
        <v>1</v>
      </c>
      <c r="AK134" s="16">
        <f t="shared" si="109"/>
        <v>1</v>
      </c>
      <c r="AL134" s="16">
        <f t="shared" si="110"/>
        <v>9</v>
      </c>
      <c r="AM134" s="16"/>
      <c r="AN134">
        <v>-2.1030598918037661E-2</v>
      </c>
      <c r="AO134">
        <v>2.4361948955916399E-2</v>
      </c>
      <c r="AP134">
        <v>-8.0949936400757205E-2</v>
      </c>
      <c r="AQ134" t="s">
        <v>187</v>
      </c>
      <c r="AR134">
        <v>0.5</v>
      </c>
      <c r="AS134">
        <v>800</v>
      </c>
      <c r="AT134" t="s">
        <v>187</v>
      </c>
      <c r="AU134" s="16">
        <f t="shared" si="111"/>
        <v>0.5</v>
      </c>
      <c r="AV134" s="16">
        <f t="shared" si="140"/>
        <v>-0.58094993640075721</v>
      </c>
      <c r="AW134" s="16" t="str">
        <f t="shared" si="112"/>
        <v>Under</v>
      </c>
      <c r="AX134">
        <v>0</v>
      </c>
      <c r="AY134">
        <v>0</v>
      </c>
      <c r="AZ134" s="16">
        <f t="shared" si="113"/>
        <v>3</v>
      </c>
      <c r="BA134" s="16">
        <f t="shared" si="114"/>
        <v>1</v>
      </c>
      <c r="BB134" s="16">
        <f t="shared" si="115"/>
        <v>0</v>
      </c>
      <c r="BC134" s="16">
        <f t="shared" si="116"/>
        <v>0</v>
      </c>
      <c r="BD134" s="16">
        <f t="shared" si="117"/>
        <v>4</v>
      </c>
      <c r="BE134" s="16"/>
      <c r="BF134">
        <v>-2.8904299177785649E-2</v>
      </c>
      <c r="BG134">
        <v>0.194444444444444</v>
      </c>
      <c r="BH134">
        <v>-0.16780999860261001</v>
      </c>
      <c r="BI134" t="s">
        <v>187</v>
      </c>
      <c r="BJ134">
        <v>0.5</v>
      </c>
      <c r="BK134">
        <v>210</v>
      </c>
      <c r="BL134" t="s">
        <v>187</v>
      </c>
      <c r="BM134" s="16">
        <f t="shared" si="118"/>
        <v>0.5</v>
      </c>
      <c r="BN134" s="16">
        <f t="shared" si="141"/>
        <v>-0.66780999860261003</v>
      </c>
      <c r="BO134" s="16" t="str">
        <f t="shared" si="119"/>
        <v>Under</v>
      </c>
      <c r="BP134">
        <v>0</v>
      </c>
      <c r="BQ134">
        <v>0</v>
      </c>
      <c r="BR134" s="16">
        <f t="shared" si="120"/>
        <v>3</v>
      </c>
      <c r="BS134" s="16">
        <f t="shared" si="121"/>
        <v>1</v>
      </c>
      <c r="BT134" s="16">
        <f t="shared" si="122"/>
        <v>1</v>
      </c>
      <c r="BU134" s="16">
        <f t="shared" si="123"/>
        <v>1</v>
      </c>
      <c r="BV134" s="16">
        <f t="shared" si="124"/>
        <v>6</v>
      </c>
      <c r="BW134" s="16"/>
      <c r="BX134">
        <v>0.14710541839651711</v>
      </c>
      <c r="BY134">
        <v>0.83069568084404799</v>
      </c>
      <c r="BZ134">
        <v>-1.7759290639431601E-3</v>
      </c>
      <c r="CA134" t="s">
        <v>187</v>
      </c>
      <c r="CB134">
        <v>0.5</v>
      </c>
      <c r="CC134">
        <v>280</v>
      </c>
      <c r="CD134" t="s">
        <v>187</v>
      </c>
      <c r="CE134" s="16">
        <f t="shared" si="125"/>
        <v>0.5</v>
      </c>
      <c r="CF134" s="16">
        <f t="shared" si="142"/>
        <v>-0.50177592906394319</v>
      </c>
      <c r="CG134" s="16" t="str">
        <f t="shared" si="126"/>
        <v>Under</v>
      </c>
      <c r="CH134">
        <v>0</v>
      </c>
      <c r="CI134">
        <v>0</v>
      </c>
      <c r="CJ134" s="16">
        <f t="shared" si="144"/>
        <v>2</v>
      </c>
      <c r="CK134" s="16">
        <f t="shared" si="127"/>
        <v>1</v>
      </c>
      <c r="CL134" s="16">
        <f t="shared" si="128"/>
        <v>1</v>
      </c>
      <c r="CM134" s="16">
        <f t="shared" si="129"/>
        <v>1</v>
      </c>
      <c r="CN134" s="16">
        <f t="shared" si="130"/>
        <v>5</v>
      </c>
      <c r="CO134" s="16"/>
      <c r="CP134">
        <v>-8.7588516544687342E-2</v>
      </c>
      <c r="CQ134">
        <v>0</v>
      </c>
      <c r="CR134">
        <v>-0.296237710700539</v>
      </c>
      <c r="CS134">
        <v>0.5</v>
      </c>
      <c r="CT134" t="s">
        <v>187</v>
      </c>
      <c r="CU134">
        <v>0.5</v>
      </c>
      <c r="CV134" t="s">
        <v>187</v>
      </c>
      <c r="CW134" s="16">
        <f t="shared" si="131"/>
        <v>0.5</v>
      </c>
      <c r="CX134" s="16">
        <f t="shared" si="143"/>
        <v>-0.79623771070053895</v>
      </c>
      <c r="CY134" s="16" t="str">
        <f t="shared" si="132"/>
        <v>Under</v>
      </c>
      <c r="CZ134">
        <v>0</v>
      </c>
      <c r="DA134">
        <v>0</v>
      </c>
      <c r="DB134" s="16">
        <f t="shared" si="133"/>
        <v>3</v>
      </c>
      <c r="DC134" s="16">
        <f t="shared" si="134"/>
        <v>1</v>
      </c>
      <c r="DD134" s="16">
        <f t="shared" si="135"/>
        <v>1</v>
      </c>
      <c r="DE134" s="16">
        <f t="shared" si="136"/>
        <v>1</v>
      </c>
      <c r="DF134" s="16">
        <f t="shared" si="137"/>
        <v>6</v>
      </c>
      <c r="DG134" s="16"/>
    </row>
    <row r="135" spans="1:111" x14ac:dyDescent="0.3">
      <c r="A135" t="s">
        <v>328</v>
      </c>
      <c r="B135" t="s">
        <v>45</v>
      </c>
      <c r="C135" t="s">
        <v>43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187</v>
      </c>
      <c r="I135">
        <v>0.5</v>
      </c>
      <c r="J135">
        <v>0.5</v>
      </c>
      <c r="K135" s="16">
        <f t="shared" si="97"/>
        <v>0.5</v>
      </c>
      <c r="L135" s="16">
        <f t="shared" si="138"/>
        <v>-0.28510049999999998</v>
      </c>
      <c r="M135" s="16" t="str">
        <f t="shared" si="98"/>
        <v>Under</v>
      </c>
      <c r="N135">
        <v>0.4</v>
      </c>
      <c r="O135">
        <v>0.4</v>
      </c>
      <c r="P135" s="16">
        <f t="shared" si="99"/>
        <v>2</v>
      </c>
      <c r="Q135" s="16">
        <f t="shared" si="100"/>
        <v>4</v>
      </c>
      <c r="R135" s="16">
        <f t="shared" si="101"/>
        <v>1</v>
      </c>
      <c r="S135" s="16">
        <f t="shared" si="102"/>
        <v>1</v>
      </c>
      <c r="T135" s="16">
        <f t="shared" si="103"/>
        <v>8</v>
      </c>
      <c r="U135" s="16"/>
      <c r="V135" s="17">
        <v>0.903267033946484</v>
      </c>
      <c r="W135" s="17">
        <v>1</v>
      </c>
      <c r="X135" s="17">
        <v>0.73668625605761895</v>
      </c>
      <c r="Y135" s="17">
        <v>0.5</v>
      </c>
      <c r="Z135" s="17">
        <v>-260</v>
      </c>
      <c r="AA135" s="17">
        <v>210</v>
      </c>
      <c r="AB135" s="17">
        <v>0.2</v>
      </c>
      <c r="AC135" s="18">
        <f t="shared" si="104"/>
        <v>0.5</v>
      </c>
      <c r="AD135" s="18">
        <f t="shared" si="139"/>
        <v>0.5</v>
      </c>
      <c r="AE135" s="18" t="str">
        <f t="shared" si="105"/>
        <v>Over</v>
      </c>
      <c r="AF135" s="17">
        <v>0.8</v>
      </c>
      <c r="AG135" s="17">
        <v>0.6</v>
      </c>
      <c r="AH135" s="18">
        <f t="shared" si="106"/>
        <v>3</v>
      </c>
      <c r="AI135" s="18">
        <f t="shared" si="107"/>
        <v>3</v>
      </c>
      <c r="AJ135" s="18">
        <f t="shared" si="108"/>
        <v>1</v>
      </c>
      <c r="AK135" s="18">
        <f t="shared" si="109"/>
        <v>1</v>
      </c>
      <c r="AL135" s="18">
        <f t="shared" si="110"/>
        <v>8</v>
      </c>
      <c r="AM135" s="16"/>
      <c r="AN135">
        <v>9.5762104974153439E-2</v>
      </c>
      <c r="AO135">
        <v>0.252314223626388</v>
      </c>
      <c r="AP135">
        <v>-2.4067649552449298E-5</v>
      </c>
      <c r="AQ135" t="s">
        <v>187</v>
      </c>
      <c r="AR135">
        <v>0.5</v>
      </c>
      <c r="AS135">
        <v>750</v>
      </c>
      <c r="AT135" t="s">
        <v>187</v>
      </c>
      <c r="AU135" s="16">
        <f t="shared" si="111"/>
        <v>0.5</v>
      </c>
      <c r="AV135" s="16">
        <f t="shared" si="140"/>
        <v>-0.50002406764955243</v>
      </c>
      <c r="AW135" s="16" t="str">
        <f t="shared" si="112"/>
        <v>Under</v>
      </c>
      <c r="AX135">
        <v>0.3</v>
      </c>
      <c r="AY135">
        <v>0.3</v>
      </c>
      <c r="AZ135" s="16">
        <f t="shared" si="113"/>
        <v>3</v>
      </c>
      <c r="BA135" s="16">
        <f t="shared" si="114"/>
        <v>1</v>
      </c>
      <c r="BB135" s="16">
        <f t="shared" si="115"/>
        <v>0</v>
      </c>
      <c r="BC135" s="16">
        <f t="shared" si="116"/>
        <v>0</v>
      </c>
      <c r="BD135" s="16">
        <f t="shared" si="117"/>
        <v>4</v>
      </c>
      <c r="BE135" s="16"/>
      <c r="BF135">
        <v>0.52496180619364685</v>
      </c>
      <c r="BG135">
        <v>0.862083873757025</v>
      </c>
      <c r="BH135">
        <v>0.18</v>
      </c>
      <c r="BI135" t="s">
        <v>187</v>
      </c>
      <c r="BJ135">
        <v>0.5</v>
      </c>
      <c r="BK135">
        <v>165</v>
      </c>
      <c r="BL135" t="s">
        <v>187</v>
      </c>
      <c r="BM135" s="16">
        <f t="shared" si="118"/>
        <v>0.5</v>
      </c>
      <c r="BN135" s="16">
        <f t="shared" si="141"/>
        <v>0.362083873757025</v>
      </c>
      <c r="BO135" s="16" t="str">
        <f t="shared" si="119"/>
        <v>Over</v>
      </c>
      <c r="BP135">
        <v>0.6</v>
      </c>
      <c r="BQ135">
        <v>0.5</v>
      </c>
      <c r="BR135" s="16">
        <f t="shared" si="120"/>
        <v>2</v>
      </c>
      <c r="BS135" s="16">
        <f t="shared" si="121"/>
        <v>4</v>
      </c>
      <c r="BT135" s="16">
        <f t="shared" si="122"/>
        <v>1</v>
      </c>
      <c r="BU135" s="16">
        <f t="shared" si="123"/>
        <v>0</v>
      </c>
      <c r="BV135" s="16">
        <f t="shared" si="124"/>
        <v>7</v>
      </c>
      <c r="BW135" s="16"/>
      <c r="BX135">
        <v>0.14684463682162591</v>
      </c>
      <c r="BY135">
        <v>0.73864526233359395</v>
      </c>
      <c r="BZ135">
        <v>0</v>
      </c>
      <c r="CA135" t="s">
        <v>187</v>
      </c>
      <c r="CB135">
        <v>0.5</v>
      </c>
      <c r="CC135">
        <v>850</v>
      </c>
      <c r="CD135" t="s">
        <v>187</v>
      </c>
      <c r="CE135" s="16">
        <f t="shared" si="125"/>
        <v>0.5</v>
      </c>
      <c r="CF135" s="16">
        <f t="shared" si="142"/>
        <v>-0.5</v>
      </c>
      <c r="CG135" s="16" t="str">
        <f t="shared" si="126"/>
        <v>Under</v>
      </c>
      <c r="CH135">
        <v>0</v>
      </c>
      <c r="CI135">
        <v>0</v>
      </c>
      <c r="CJ135" s="16">
        <f t="shared" si="144"/>
        <v>2</v>
      </c>
      <c r="CK135" s="16">
        <f t="shared" si="127"/>
        <v>1</v>
      </c>
      <c r="CL135" s="16">
        <f t="shared" si="128"/>
        <v>1</v>
      </c>
      <c r="CM135" s="16">
        <f t="shared" si="129"/>
        <v>1</v>
      </c>
      <c r="CN135" s="16">
        <f t="shared" si="130"/>
        <v>5</v>
      </c>
      <c r="CO135" s="16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187</v>
      </c>
      <c r="CU135">
        <v>1.5</v>
      </c>
      <c r="CV135">
        <v>1.5</v>
      </c>
      <c r="CW135" s="16">
        <f t="shared" si="131"/>
        <v>1.5</v>
      </c>
      <c r="CX135" s="16">
        <f t="shared" si="143"/>
        <v>0.50096499999999988</v>
      </c>
      <c r="CY135" s="16" t="str">
        <f t="shared" si="132"/>
        <v>Over</v>
      </c>
      <c r="CZ135">
        <v>1.8</v>
      </c>
      <c r="DA135">
        <v>0.5</v>
      </c>
      <c r="DB135" s="16">
        <f t="shared" si="133"/>
        <v>3</v>
      </c>
      <c r="DC135" s="16">
        <f t="shared" si="134"/>
        <v>2</v>
      </c>
      <c r="DD135" s="16">
        <f t="shared" si="135"/>
        <v>1</v>
      </c>
      <c r="DE135" s="16">
        <f t="shared" si="136"/>
        <v>0</v>
      </c>
      <c r="DF135" s="16">
        <f t="shared" si="137"/>
        <v>6</v>
      </c>
      <c r="DG135" s="16"/>
    </row>
    <row r="136" spans="1:111" x14ac:dyDescent="0.3">
      <c r="A136" t="s">
        <v>329</v>
      </c>
      <c r="B136" t="s">
        <v>45</v>
      </c>
      <c r="C136" t="s">
        <v>43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187</v>
      </c>
      <c r="I136">
        <v>0.5</v>
      </c>
      <c r="J136">
        <v>0.5</v>
      </c>
      <c r="K136" s="16">
        <f t="shared" si="97"/>
        <v>0.5</v>
      </c>
      <c r="L136" s="16">
        <f t="shared" si="138"/>
        <v>-0.28146398</v>
      </c>
      <c r="M136" s="16" t="str">
        <f t="shared" si="98"/>
        <v>Under</v>
      </c>
      <c r="N136">
        <v>0.3</v>
      </c>
      <c r="O136">
        <v>0.2</v>
      </c>
      <c r="P136" s="16">
        <f t="shared" si="99"/>
        <v>3</v>
      </c>
      <c r="Q136" s="16">
        <f t="shared" si="100"/>
        <v>4</v>
      </c>
      <c r="R136" s="16">
        <f t="shared" si="101"/>
        <v>1</v>
      </c>
      <c r="S136" s="16">
        <f t="shared" si="102"/>
        <v>1</v>
      </c>
      <c r="T136" s="16">
        <f t="shared" si="103"/>
        <v>9</v>
      </c>
      <c r="U136" s="16"/>
      <c r="V136" s="17">
        <v>1.009875817155709</v>
      </c>
      <c r="W136" s="17">
        <v>1.03274306399238</v>
      </c>
      <c r="X136" s="17">
        <v>0.99996795192668897</v>
      </c>
      <c r="Y136" s="17">
        <v>0.5</v>
      </c>
      <c r="Z136" s="17">
        <v>-240</v>
      </c>
      <c r="AA136" s="17">
        <v>240</v>
      </c>
      <c r="AB136" s="17">
        <v>0.3</v>
      </c>
      <c r="AC136" s="18">
        <f t="shared" si="104"/>
        <v>0.5</v>
      </c>
      <c r="AD136" s="18">
        <f t="shared" si="139"/>
        <v>0.53274306399238003</v>
      </c>
      <c r="AE136" s="18" t="str">
        <f t="shared" si="105"/>
        <v>Over</v>
      </c>
      <c r="AF136" s="17">
        <v>1</v>
      </c>
      <c r="AG136" s="17">
        <v>0.6</v>
      </c>
      <c r="AH136" s="18">
        <f t="shared" si="106"/>
        <v>3</v>
      </c>
      <c r="AI136" s="18">
        <f t="shared" si="107"/>
        <v>4</v>
      </c>
      <c r="AJ136" s="18">
        <f t="shared" si="108"/>
        <v>1</v>
      </c>
      <c r="AK136" s="18">
        <f t="shared" si="109"/>
        <v>1</v>
      </c>
      <c r="AL136" s="18">
        <f t="shared" si="110"/>
        <v>9</v>
      </c>
      <c r="AM136" s="16"/>
      <c r="AN136">
        <v>1.0867953411458121E-2</v>
      </c>
      <c r="AO136">
        <v>2.4947039079011499E-2</v>
      </c>
      <c r="AP136">
        <v>-5.6816936960950801E-5</v>
      </c>
      <c r="AQ136" t="s">
        <v>187</v>
      </c>
      <c r="AR136">
        <v>0.5</v>
      </c>
      <c r="AS136">
        <v>830</v>
      </c>
      <c r="AT136" t="s">
        <v>187</v>
      </c>
      <c r="AU136" s="16">
        <f t="shared" si="111"/>
        <v>0.5</v>
      </c>
      <c r="AV136" s="16">
        <f t="shared" si="140"/>
        <v>-0.50005681693696091</v>
      </c>
      <c r="AW136" s="16" t="str">
        <f t="shared" si="112"/>
        <v>Under</v>
      </c>
      <c r="AX136">
        <v>0</v>
      </c>
      <c r="AY136">
        <v>0</v>
      </c>
      <c r="AZ136" s="16">
        <f t="shared" si="113"/>
        <v>3</v>
      </c>
      <c r="BA136" s="16">
        <f t="shared" si="114"/>
        <v>1</v>
      </c>
      <c r="BB136" s="16">
        <f t="shared" si="115"/>
        <v>0</v>
      </c>
      <c r="BC136" s="16">
        <f t="shared" si="116"/>
        <v>0</v>
      </c>
      <c r="BD136" s="16">
        <f t="shared" si="117"/>
        <v>4</v>
      </c>
      <c r="BE136" s="16"/>
      <c r="BF136">
        <v>0.33664232702451202</v>
      </c>
      <c r="BG136">
        <v>0.65933044017358899</v>
      </c>
      <c r="BH136">
        <v>0.05</v>
      </c>
      <c r="BI136" t="s">
        <v>187</v>
      </c>
      <c r="BJ136">
        <v>0.5</v>
      </c>
      <c r="BK136">
        <v>150</v>
      </c>
      <c r="BL136" t="s">
        <v>187</v>
      </c>
      <c r="BM136" s="16">
        <f t="shared" si="118"/>
        <v>0.5</v>
      </c>
      <c r="BN136" s="16">
        <f t="shared" si="141"/>
        <v>-0.45</v>
      </c>
      <c r="BO136" s="16" t="str">
        <f t="shared" si="119"/>
        <v>Under</v>
      </c>
      <c r="BP136">
        <v>0.1</v>
      </c>
      <c r="BQ136">
        <v>0.1</v>
      </c>
      <c r="BR136" s="16">
        <f t="shared" si="120"/>
        <v>2</v>
      </c>
      <c r="BS136" s="16">
        <f t="shared" si="121"/>
        <v>1</v>
      </c>
      <c r="BT136" s="16">
        <f t="shared" si="122"/>
        <v>1</v>
      </c>
      <c r="BU136" s="16">
        <f t="shared" si="123"/>
        <v>1</v>
      </c>
      <c r="BV136" s="16">
        <f t="shared" si="124"/>
        <v>5</v>
      </c>
      <c r="BW136" s="16"/>
      <c r="BX136">
        <v>0.1641992339070672</v>
      </c>
      <c r="BY136">
        <v>0.76762084796111196</v>
      </c>
      <c r="BZ136">
        <v>0</v>
      </c>
      <c r="CA136" t="s">
        <v>187</v>
      </c>
      <c r="CB136">
        <v>0.5</v>
      </c>
      <c r="CC136">
        <v>880</v>
      </c>
      <c r="CD136" t="s">
        <v>187</v>
      </c>
      <c r="CE136" s="16">
        <f t="shared" si="125"/>
        <v>0.5</v>
      </c>
      <c r="CF136" s="16">
        <f t="shared" si="142"/>
        <v>-0.5</v>
      </c>
      <c r="CG136" s="16" t="str">
        <f t="shared" si="126"/>
        <v>Under</v>
      </c>
      <c r="CH136">
        <v>0.2</v>
      </c>
      <c r="CI136">
        <v>0.2</v>
      </c>
      <c r="CJ136" s="16">
        <f t="shared" si="144"/>
        <v>2</v>
      </c>
      <c r="CK136" s="16">
        <f t="shared" si="127"/>
        <v>1</v>
      </c>
      <c r="CL136" s="16">
        <f t="shared" si="128"/>
        <v>1</v>
      </c>
      <c r="CM136" s="16">
        <f t="shared" si="129"/>
        <v>1</v>
      </c>
      <c r="CN136" s="16">
        <f t="shared" si="130"/>
        <v>5</v>
      </c>
      <c r="CO136" s="16"/>
      <c r="CP136">
        <v>1.193980540076728</v>
      </c>
      <c r="CQ136">
        <v>1.4926836394538401</v>
      </c>
      <c r="CR136">
        <v>1</v>
      </c>
      <c r="CS136">
        <v>1.5</v>
      </c>
      <c r="CT136" t="s">
        <v>187</v>
      </c>
      <c r="CU136">
        <v>1.5</v>
      </c>
      <c r="CV136">
        <v>1.5</v>
      </c>
      <c r="CW136" s="16">
        <f t="shared" si="131"/>
        <v>1.5</v>
      </c>
      <c r="CX136" s="16">
        <f t="shared" si="143"/>
        <v>-0.5</v>
      </c>
      <c r="CY136" s="16" t="str">
        <f t="shared" si="132"/>
        <v>Under</v>
      </c>
      <c r="CZ136">
        <v>1.4</v>
      </c>
      <c r="DA136">
        <v>0.5</v>
      </c>
      <c r="DB136" s="16">
        <f t="shared" si="133"/>
        <v>3</v>
      </c>
      <c r="DC136" s="16">
        <f t="shared" si="134"/>
        <v>1</v>
      </c>
      <c r="DD136" s="16">
        <f t="shared" si="135"/>
        <v>1</v>
      </c>
      <c r="DE136" s="16">
        <f t="shared" si="136"/>
        <v>1</v>
      </c>
      <c r="DF136" s="16">
        <f t="shared" si="137"/>
        <v>6</v>
      </c>
      <c r="DG136" s="16"/>
    </row>
    <row r="137" spans="1:111" x14ac:dyDescent="0.3">
      <c r="A137" t="s">
        <v>330</v>
      </c>
      <c r="B137" t="s">
        <v>45</v>
      </c>
      <c r="C137" t="s">
        <v>43</v>
      </c>
      <c r="D137" s="17">
        <v>0.2135173722889373</v>
      </c>
      <c r="E137" s="17">
        <v>0.36614173228346403</v>
      </c>
      <c r="F137" s="17">
        <v>0.03</v>
      </c>
      <c r="G137" s="17">
        <v>0.5</v>
      </c>
      <c r="H137" s="17" t="s">
        <v>187</v>
      </c>
      <c r="I137" s="17">
        <v>0.5</v>
      </c>
      <c r="J137" s="17">
        <v>0.5</v>
      </c>
      <c r="K137" s="18">
        <f t="shared" si="97"/>
        <v>0.5</v>
      </c>
      <c r="L137" s="16">
        <f t="shared" si="138"/>
        <v>-0.47</v>
      </c>
      <c r="M137" s="18" t="str">
        <f t="shared" si="98"/>
        <v>Under</v>
      </c>
      <c r="N137" s="17">
        <v>0.1</v>
      </c>
      <c r="O137" s="17">
        <v>0.1</v>
      </c>
      <c r="P137" s="18">
        <f t="shared" si="99"/>
        <v>3</v>
      </c>
      <c r="Q137" s="18">
        <f t="shared" si="100"/>
        <v>4</v>
      </c>
      <c r="R137" s="18">
        <f t="shared" si="101"/>
        <v>1</v>
      </c>
      <c r="S137" s="18">
        <f t="shared" si="102"/>
        <v>1</v>
      </c>
      <c r="T137" s="18">
        <f t="shared" si="103"/>
        <v>9</v>
      </c>
      <c r="U137" s="16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6">
        <f t="shared" si="104"/>
        <v>0.5</v>
      </c>
      <c r="AD137" s="18">
        <f t="shared" si="139"/>
        <v>0.5</v>
      </c>
      <c r="AE137" s="16" t="str">
        <f t="shared" si="105"/>
        <v>Over</v>
      </c>
      <c r="AF137">
        <v>0.3</v>
      </c>
      <c r="AG137">
        <v>0.3</v>
      </c>
      <c r="AH137" s="16">
        <f t="shared" si="106"/>
        <v>2</v>
      </c>
      <c r="AI137" s="16">
        <f t="shared" si="107"/>
        <v>3</v>
      </c>
      <c r="AJ137" s="16">
        <f t="shared" si="108"/>
        <v>0</v>
      </c>
      <c r="AK137" s="16">
        <f t="shared" si="109"/>
        <v>0</v>
      </c>
      <c r="AL137" s="16">
        <f t="shared" si="110"/>
        <v>5</v>
      </c>
      <c r="AM137" s="16"/>
      <c r="AN137">
        <v>4.4430432126047512E-2</v>
      </c>
      <c r="AO137">
        <v>0.123463115223112</v>
      </c>
      <c r="AP137">
        <v>-4.6725508541538203E-5</v>
      </c>
      <c r="AQ137" t="s">
        <v>187</v>
      </c>
      <c r="AR137">
        <v>0.5</v>
      </c>
      <c r="AS137">
        <v>750</v>
      </c>
      <c r="AT137" t="s">
        <v>187</v>
      </c>
      <c r="AU137" s="16">
        <f t="shared" si="111"/>
        <v>0.5</v>
      </c>
      <c r="AV137" s="16">
        <f t="shared" si="140"/>
        <v>-0.50004672550854157</v>
      </c>
      <c r="AW137" s="16" t="str">
        <f t="shared" si="112"/>
        <v>Under</v>
      </c>
      <c r="AX137">
        <v>0.1</v>
      </c>
      <c r="AY137">
        <v>0.1</v>
      </c>
      <c r="AZ137" s="16">
        <f t="shared" si="113"/>
        <v>3</v>
      </c>
      <c r="BA137" s="16">
        <f t="shared" si="114"/>
        <v>1</v>
      </c>
      <c r="BB137" s="16">
        <f t="shared" si="115"/>
        <v>0</v>
      </c>
      <c r="BC137" s="16">
        <f t="shared" si="116"/>
        <v>0</v>
      </c>
      <c r="BD137" s="16">
        <f t="shared" si="117"/>
        <v>4</v>
      </c>
      <c r="BE137" s="16"/>
      <c r="BF137">
        <v>0.23422654966409351</v>
      </c>
      <c r="BG137">
        <v>0.64861683343142995</v>
      </c>
      <c r="BH137">
        <v>3.1249941999999999E-2</v>
      </c>
      <c r="BI137" t="s">
        <v>187</v>
      </c>
      <c r="BJ137">
        <v>0.5</v>
      </c>
      <c r="BK137">
        <v>195</v>
      </c>
      <c r="BL137" t="s">
        <v>187</v>
      </c>
      <c r="BM137" s="16">
        <f t="shared" si="118"/>
        <v>0.5</v>
      </c>
      <c r="BN137" s="16">
        <f t="shared" si="141"/>
        <v>-0.46875005800000002</v>
      </c>
      <c r="BO137" s="16" t="str">
        <f t="shared" si="119"/>
        <v>Under</v>
      </c>
      <c r="BP137">
        <v>0.2</v>
      </c>
      <c r="BQ137">
        <v>0.2</v>
      </c>
      <c r="BR137" s="16">
        <f t="shared" si="120"/>
        <v>2</v>
      </c>
      <c r="BS137" s="16">
        <f t="shared" si="121"/>
        <v>1</v>
      </c>
      <c r="BT137" s="16">
        <f t="shared" si="122"/>
        <v>1</v>
      </c>
      <c r="BU137" s="16">
        <f t="shared" si="123"/>
        <v>1</v>
      </c>
      <c r="BV137" s="16">
        <f t="shared" si="124"/>
        <v>5</v>
      </c>
      <c r="BW137" s="16"/>
      <c r="BX137">
        <v>0.16659848196142399</v>
      </c>
      <c r="BY137">
        <v>0.77874915938130396</v>
      </c>
      <c r="BZ137">
        <v>2.7938433486224001E-2</v>
      </c>
      <c r="CA137" t="s">
        <v>187</v>
      </c>
      <c r="CB137">
        <v>0.5</v>
      </c>
      <c r="CC137" t="s">
        <v>187</v>
      </c>
      <c r="CD137" t="s">
        <v>187</v>
      </c>
      <c r="CE137" s="16">
        <f t="shared" si="125"/>
        <v>0.5</v>
      </c>
      <c r="CF137" s="16">
        <f t="shared" si="142"/>
        <v>-0.5</v>
      </c>
      <c r="CG137" s="16" t="str">
        <f t="shared" si="126"/>
        <v>Under</v>
      </c>
      <c r="CH137">
        <v>0</v>
      </c>
      <c r="CI137">
        <v>0</v>
      </c>
      <c r="CJ137" s="16">
        <f t="shared" si="144"/>
        <v>2</v>
      </c>
      <c r="CK137" s="16">
        <f t="shared" si="127"/>
        <v>1</v>
      </c>
      <c r="CL137" s="16">
        <f t="shared" si="128"/>
        <v>1</v>
      </c>
      <c r="CM137" s="16">
        <f t="shared" si="129"/>
        <v>1</v>
      </c>
      <c r="CN137" s="16">
        <f t="shared" si="130"/>
        <v>5</v>
      </c>
      <c r="CO137" s="16"/>
      <c r="CP137">
        <v>0.75025641457148129</v>
      </c>
      <c r="CQ137">
        <v>1.2</v>
      </c>
      <c r="CR137">
        <v>3.6495822999999997E-2</v>
      </c>
      <c r="CS137">
        <v>0.5</v>
      </c>
      <c r="CT137" t="s">
        <v>187</v>
      </c>
      <c r="CU137">
        <v>0.5</v>
      </c>
      <c r="CV137">
        <v>1.5</v>
      </c>
      <c r="CW137" s="16">
        <f t="shared" si="131"/>
        <v>0.5</v>
      </c>
      <c r="CX137" s="16">
        <f t="shared" si="143"/>
        <v>0.7</v>
      </c>
      <c r="CY137" s="16" t="str">
        <f t="shared" si="132"/>
        <v>Over</v>
      </c>
      <c r="CZ137">
        <v>0.6</v>
      </c>
      <c r="DA137">
        <v>0.3</v>
      </c>
      <c r="DB137" s="16">
        <f t="shared" si="133"/>
        <v>2</v>
      </c>
      <c r="DC137" s="16">
        <f t="shared" si="134"/>
        <v>2</v>
      </c>
      <c r="DD137" s="16">
        <f t="shared" si="135"/>
        <v>1</v>
      </c>
      <c r="DE137" s="16">
        <f t="shared" si="136"/>
        <v>0</v>
      </c>
      <c r="DF137" s="16">
        <f t="shared" si="137"/>
        <v>5</v>
      </c>
      <c r="DG137" s="16"/>
    </row>
    <row r="138" spans="1:111" x14ac:dyDescent="0.3">
      <c r="A138" t="s">
        <v>331</v>
      </c>
      <c r="B138" t="s">
        <v>45</v>
      </c>
      <c r="C138" t="s">
        <v>43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187</v>
      </c>
      <c r="I138">
        <v>0.5</v>
      </c>
      <c r="J138">
        <v>0.5</v>
      </c>
      <c r="K138" s="16">
        <f t="shared" si="97"/>
        <v>0.5</v>
      </c>
      <c r="L138" s="16">
        <f t="shared" si="138"/>
        <v>-0.34219818000000002</v>
      </c>
      <c r="M138" s="16" t="str">
        <f t="shared" si="98"/>
        <v>Under</v>
      </c>
      <c r="N138">
        <v>0.3</v>
      </c>
      <c r="O138">
        <v>0.3</v>
      </c>
      <c r="P138" s="16">
        <f t="shared" si="99"/>
        <v>2</v>
      </c>
      <c r="Q138" s="16">
        <f t="shared" si="100"/>
        <v>4</v>
      </c>
      <c r="R138" s="16">
        <f t="shared" si="101"/>
        <v>1</v>
      </c>
      <c r="S138" s="16">
        <f t="shared" si="102"/>
        <v>1</v>
      </c>
      <c r="T138" s="16">
        <f t="shared" si="103"/>
        <v>8</v>
      </c>
      <c r="U138" s="16"/>
      <c r="V138" s="17">
        <v>0.7799543012151704</v>
      </c>
      <c r="W138" s="17">
        <v>1</v>
      </c>
      <c r="X138" s="17">
        <v>0.51135713695602103</v>
      </c>
      <c r="Y138" s="17">
        <v>0.5</v>
      </c>
      <c r="Z138" s="17">
        <v>-240</v>
      </c>
      <c r="AA138" s="17">
        <v>230</v>
      </c>
      <c r="AB138" s="17">
        <v>0.1</v>
      </c>
      <c r="AC138" s="18">
        <f t="shared" si="104"/>
        <v>0.5</v>
      </c>
      <c r="AD138" s="18">
        <f t="shared" si="139"/>
        <v>0.5</v>
      </c>
      <c r="AE138" s="18" t="str">
        <f t="shared" si="105"/>
        <v>Over</v>
      </c>
      <c r="AF138" s="17">
        <v>0.7</v>
      </c>
      <c r="AG138" s="17">
        <v>0.6</v>
      </c>
      <c r="AH138" s="18">
        <f t="shared" si="106"/>
        <v>3</v>
      </c>
      <c r="AI138" s="18">
        <f t="shared" si="107"/>
        <v>3</v>
      </c>
      <c r="AJ138" s="18">
        <f t="shared" si="108"/>
        <v>1</v>
      </c>
      <c r="AK138" s="18">
        <f t="shared" si="109"/>
        <v>1</v>
      </c>
      <c r="AL138" s="18">
        <f t="shared" si="110"/>
        <v>8</v>
      </c>
      <c r="AM138" s="16"/>
      <c r="AN138">
        <v>0.1097891761758799</v>
      </c>
      <c r="AO138">
        <v>0.28683421250264002</v>
      </c>
      <c r="AP138">
        <v>-2.4067649552449298E-5</v>
      </c>
      <c r="AQ138" t="s">
        <v>187</v>
      </c>
      <c r="AR138">
        <v>0.5</v>
      </c>
      <c r="AS138">
        <v>600</v>
      </c>
      <c r="AT138" t="s">
        <v>187</v>
      </c>
      <c r="AU138" s="16">
        <f t="shared" si="111"/>
        <v>0.5</v>
      </c>
      <c r="AV138" s="16">
        <f t="shared" si="140"/>
        <v>-0.50002406764955243</v>
      </c>
      <c r="AW138" s="16" t="str">
        <f t="shared" si="112"/>
        <v>Under</v>
      </c>
      <c r="AX138">
        <v>0.3</v>
      </c>
      <c r="AY138">
        <v>0.3</v>
      </c>
      <c r="AZ138" s="16">
        <f t="shared" si="113"/>
        <v>3</v>
      </c>
      <c r="BA138" s="16">
        <f t="shared" si="114"/>
        <v>1</v>
      </c>
      <c r="BB138" s="16">
        <f t="shared" si="115"/>
        <v>0</v>
      </c>
      <c r="BC138" s="16">
        <f t="shared" si="116"/>
        <v>0</v>
      </c>
      <c r="BD138" s="16">
        <f t="shared" si="117"/>
        <v>4</v>
      </c>
      <c r="BE138" s="16"/>
      <c r="BF138">
        <v>0.51103881638828508</v>
      </c>
      <c r="BG138">
        <v>0.862083873757025</v>
      </c>
      <c r="BH138">
        <v>0.21</v>
      </c>
      <c r="BI138" t="s">
        <v>187</v>
      </c>
      <c r="BJ138">
        <v>0.5</v>
      </c>
      <c r="BK138">
        <v>145</v>
      </c>
      <c r="BL138" t="s">
        <v>187</v>
      </c>
      <c r="BM138" s="16">
        <f t="shared" si="118"/>
        <v>0.5</v>
      </c>
      <c r="BN138" s="16">
        <f t="shared" si="141"/>
        <v>0.362083873757025</v>
      </c>
      <c r="BO138" s="16" t="str">
        <f t="shared" si="119"/>
        <v>Over</v>
      </c>
      <c r="BP138">
        <v>0.6</v>
      </c>
      <c r="BQ138">
        <v>0.5</v>
      </c>
      <c r="BR138" s="16">
        <f t="shared" si="120"/>
        <v>2</v>
      </c>
      <c r="BS138" s="16">
        <f t="shared" si="121"/>
        <v>4</v>
      </c>
      <c r="BT138" s="16">
        <f t="shared" si="122"/>
        <v>1</v>
      </c>
      <c r="BU138" s="16">
        <f t="shared" si="123"/>
        <v>0</v>
      </c>
      <c r="BV138" s="16">
        <f t="shared" si="124"/>
        <v>7</v>
      </c>
      <c r="BW138" s="16"/>
      <c r="BX138">
        <v>0.13560842268843881</v>
      </c>
      <c r="BY138">
        <v>0.66940502862832896</v>
      </c>
      <c r="BZ138">
        <v>0</v>
      </c>
      <c r="CA138" t="s">
        <v>187</v>
      </c>
      <c r="CB138">
        <v>0.5</v>
      </c>
      <c r="CC138" t="s">
        <v>187</v>
      </c>
      <c r="CD138" t="s">
        <v>187</v>
      </c>
      <c r="CE138" s="16">
        <f t="shared" si="125"/>
        <v>0.5</v>
      </c>
      <c r="CF138" s="16">
        <f t="shared" si="142"/>
        <v>-0.5</v>
      </c>
      <c r="CG138" s="16" t="str">
        <f t="shared" si="126"/>
        <v>Under</v>
      </c>
      <c r="CH138">
        <v>0</v>
      </c>
      <c r="CI138">
        <v>0</v>
      </c>
      <c r="CJ138" s="16">
        <f t="shared" si="144"/>
        <v>2</v>
      </c>
      <c r="CK138" s="16">
        <f t="shared" si="127"/>
        <v>1</v>
      </c>
      <c r="CL138" s="16">
        <f t="shared" si="128"/>
        <v>1</v>
      </c>
      <c r="CM138" s="16">
        <f t="shared" si="129"/>
        <v>1</v>
      </c>
      <c r="CN138" s="16">
        <f t="shared" si="130"/>
        <v>5</v>
      </c>
      <c r="CO138" s="16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187</v>
      </c>
      <c r="CU138">
        <v>1.5</v>
      </c>
      <c r="CV138">
        <v>1.5</v>
      </c>
      <c r="CW138" s="16">
        <f t="shared" si="131"/>
        <v>1.5</v>
      </c>
      <c r="CX138" s="16">
        <f t="shared" si="143"/>
        <v>0.50096499999999988</v>
      </c>
      <c r="CY138" s="16" t="str">
        <f t="shared" si="132"/>
        <v>Over</v>
      </c>
      <c r="CZ138">
        <v>1.6</v>
      </c>
      <c r="DA138">
        <v>0.4</v>
      </c>
      <c r="DB138" s="16">
        <f t="shared" si="133"/>
        <v>3</v>
      </c>
      <c r="DC138" s="16">
        <f t="shared" si="134"/>
        <v>2</v>
      </c>
      <c r="DD138" s="16">
        <f t="shared" si="135"/>
        <v>1</v>
      </c>
      <c r="DE138" s="16">
        <f t="shared" si="136"/>
        <v>0</v>
      </c>
      <c r="DF138" s="16">
        <f t="shared" si="137"/>
        <v>6</v>
      </c>
      <c r="DG138" s="16"/>
    </row>
    <row r="139" spans="1:111" x14ac:dyDescent="0.3">
      <c r="A139" t="s">
        <v>332</v>
      </c>
      <c r="B139" t="s">
        <v>45</v>
      </c>
      <c r="C139" t="s">
        <v>43</v>
      </c>
      <c r="D139" s="17">
        <v>0.75603470897030756</v>
      </c>
      <c r="E139" s="17">
        <v>0.9375</v>
      </c>
      <c r="F139" s="17">
        <v>0.57999999999999996</v>
      </c>
      <c r="G139" s="17">
        <v>0.5</v>
      </c>
      <c r="H139" s="17" t="s">
        <v>187</v>
      </c>
      <c r="I139" s="17">
        <v>0.5</v>
      </c>
      <c r="J139" s="17">
        <v>0.5</v>
      </c>
      <c r="K139" s="18">
        <f t="shared" si="97"/>
        <v>0.5</v>
      </c>
      <c r="L139" s="16">
        <f t="shared" si="138"/>
        <v>0.4375</v>
      </c>
      <c r="M139" s="18" t="str">
        <f t="shared" si="98"/>
        <v>Over</v>
      </c>
      <c r="N139" s="17">
        <v>0.8</v>
      </c>
      <c r="O139" s="17">
        <v>0.6</v>
      </c>
      <c r="P139" s="18">
        <f t="shared" si="99"/>
        <v>3</v>
      </c>
      <c r="Q139" s="18">
        <f t="shared" si="100"/>
        <v>4</v>
      </c>
      <c r="R139" s="18">
        <f t="shared" si="101"/>
        <v>1</v>
      </c>
      <c r="S139" s="18">
        <f t="shared" si="102"/>
        <v>1</v>
      </c>
      <c r="T139" s="18">
        <f t="shared" si="103"/>
        <v>9</v>
      </c>
      <c r="U139" s="16"/>
      <c r="V139" s="17">
        <v>0.98176144773579632</v>
      </c>
      <c r="W139" s="17">
        <v>1.0000341898413301</v>
      </c>
      <c r="X139" s="17">
        <v>0.91572481015211604</v>
      </c>
      <c r="Y139" s="17">
        <v>0.5</v>
      </c>
      <c r="Z139" s="17">
        <v>-170</v>
      </c>
      <c r="AA139" s="17">
        <v>360</v>
      </c>
      <c r="AB139" s="17">
        <v>0.4</v>
      </c>
      <c r="AC139" s="18">
        <f t="shared" si="104"/>
        <v>0.5</v>
      </c>
      <c r="AD139" s="18">
        <f t="shared" si="139"/>
        <v>0.60000000000000009</v>
      </c>
      <c r="AE139" s="18" t="str">
        <f t="shared" si="105"/>
        <v>Over</v>
      </c>
      <c r="AF139" s="17">
        <v>1.1000000000000001</v>
      </c>
      <c r="AG139" s="17">
        <v>0.7</v>
      </c>
      <c r="AH139" s="18">
        <f t="shared" si="106"/>
        <v>3</v>
      </c>
      <c r="AI139" s="18">
        <f t="shared" si="107"/>
        <v>4</v>
      </c>
      <c r="AJ139" s="18">
        <f t="shared" si="108"/>
        <v>1</v>
      </c>
      <c r="AK139" s="18">
        <f t="shared" si="109"/>
        <v>1</v>
      </c>
      <c r="AL139" s="18">
        <f t="shared" si="110"/>
        <v>9</v>
      </c>
      <c r="AM139" s="16"/>
      <c r="AN139" s="17">
        <v>0.61934592415436285</v>
      </c>
      <c r="AO139" s="17">
        <v>1</v>
      </c>
      <c r="AP139" s="17">
        <v>1.1001458999999999E-3</v>
      </c>
      <c r="AQ139" s="17" t="s">
        <v>187</v>
      </c>
      <c r="AR139" s="17">
        <v>0.5</v>
      </c>
      <c r="AS139" s="17">
        <v>440</v>
      </c>
      <c r="AT139" s="17" t="s">
        <v>187</v>
      </c>
      <c r="AU139" s="18">
        <f t="shared" si="111"/>
        <v>0.5</v>
      </c>
      <c r="AV139" s="16">
        <f t="shared" si="140"/>
        <v>0.5</v>
      </c>
      <c r="AW139" s="18" t="str">
        <f t="shared" si="112"/>
        <v>Over</v>
      </c>
      <c r="AX139" s="17">
        <v>0.6</v>
      </c>
      <c r="AY139" s="17">
        <v>0.5</v>
      </c>
      <c r="AZ139" s="18">
        <f t="shared" si="113"/>
        <v>2</v>
      </c>
      <c r="BA139" s="18">
        <f t="shared" si="114"/>
        <v>5</v>
      </c>
      <c r="BB139" s="18">
        <f t="shared" si="115"/>
        <v>1</v>
      </c>
      <c r="BC139" s="18">
        <f t="shared" si="116"/>
        <v>1</v>
      </c>
      <c r="BD139" s="18">
        <f t="shared" si="117"/>
        <v>9</v>
      </c>
      <c r="BE139" s="16"/>
      <c r="BF139" s="17">
        <v>1.0752727933008439</v>
      </c>
      <c r="BG139" s="17">
        <v>1.51503006012024</v>
      </c>
      <c r="BH139" s="17">
        <v>0.31850108999999999</v>
      </c>
      <c r="BI139" s="17" t="s">
        <v>187</v>
      </c>
      <c r="BJ139" s="17">
        <v>0.5</v>
      </c>
      <c r="BK139" s="17">
        <v>145</v>
      </c>
      <c r="BL139" s="17" t="s">
        <v>187</v>
      </c>
      <c r="BM139" s="18">
        <f t="shared" si="118"/>
        <v>0.5</v>
      </c>
      <c r="BN139" s="16">
        <f t="shared" si="141"/>
        <v>1.01503006012024</v>
      </c>
      <c r="BO139" s="18" t="str">
        <f t="shared" si="119"/>
        <v>Over</v>
      </c>
      <c r="BP139" s="17">
        <v>1</v>
      </c>
      <c r="BQ139" s="17">
        <v>0.5</v>
      </c>
      <c r="BR139" s="18">
        <f t="shared" si="120"/>
        <v>2</v>
      </c>
      <c r="BS139" s="18">
        <f t="shared" si="121"/>
        <v>5</v>
      </c>
      <c r="BT139" s="18">
        <f t="shared" si="122"/>
        <v>1</v>
      </c>
      <c r="BU139" s="18">
        <f t="shared" si="123"/>
        <v>0</v>
      </c>
      <c r="BV139" s="18">
        <f t="shared" si="124"/>
        <v>8</v>
      </c>
      <c r="BW139" s="16"/>
      <c r="BX139">
        <v>0.1332200385742654</v>
      </c>
      <c r="BY139">
        <v>0.66940502862832896</v>
      </c>
      <c r="BZ139">
        <v>9.8783265887778197E-3</v>
      </c>
      <c r="CA139" t="s">
        <v>187</v>
      </c>
      <c r="CB139">
        <v>0.5</v>
      </c>
      <c r="CC139">
        <v>850</v>
      </c>
      <c r="CD139" t="s">
        <v>187</v>
      </c>
      <c r="CE139" s="16">
        <f t="shared" si="125"/>
        <v>0.5</v>
      </c>
      <c r="CF139" s="16">
        <f t="shared" si="142"/>
        <v>-0.5</v>
      </c>
      <c r="CG139" s="16" t="str">
        <f t="shared" si="126"/>
        <v>Under</v>
      </c>
      <c r="CH139">
        <v>0</v>
      </c>
      <c r="CI139">
        <v>0</v>
      </c>
      <c r="CJ139" s="16">
        <f t="shared" si="144"/>
        <v>2</v>
      </c>
      <c r="CK139" s="16">
        <f t="shared" si="127"/>
        <v>1</v>
      </c>
      <c r="CL139" s="16">
        <f t="shared" si="128"/>
        <v>1</v>
      </c>
      <c r="CM139" s="16">
        <f t="shared" si="129"/>
        <v>1</v>
      </c>
      <c r="CN139" s="16">
        <f t="shared" si="130"/>
        <v>5</v>
      </c>
      <c r="CO139" s="16"/>
      <c r="CP139" s="17">
        <v>3.2826986959143629</v>
      </c>
      <c r="CQ139" s="17">
        <v>4</v>
      </c>
      <c r="CR139" s="17">
        <v>2.3966566042126698</v>
      </c>
      <c r="CS139" s="17">
        <v>0.5</v>
      </c>
      <c r="CT139" s="17" t="s">
        <v>187</v>
      </c>
      <c r="CU139" s="17">
        <v>0.5</v>
      </c>
      <c r="CV139" s="17">
        <v>1.5</v>
      </c>
      <c r="CW139" s="18">
        <f t="shared" si="131"/>
        <v>0.5</v>
      </c>
      <c r="CX139" s="16">
        <f t="shared" si="143"/>
        <v>3.5</v>
      </c>
      <c r="CY139" s="18" t="str">
        <f t="shared" si="132"/>
        <v>Over</v>
      </c>
      <c r="CZ139" s="17">
        <v>3</v>
      </c>
      <c r="DA139" s="17">
        <v>0.7</v>
      </c>
      <c r="DB139" s="18">
        <f t="shared" si="133"/>
        <v>3</v>
      </c>
      <c r="DC139" s="18">
        <f t="shared" si="134"/>
        <v>5</v>
      </c>
      <c r="DD139" s="18">
        <f t="shared" si="135"/>
        <v>1</v>
      </c>
      <c r="DE139" s="18">
        <f t="shared" si="136"/>
        <v>1</v>
      </c>
      <c r="DF139" s="18">
        <f t="shared" si="137"/>
        <v>10</v>
      </c>
      <c r="DG139" s="16"/>
    </row>
    <row r="140" spans="1:111" x14ac:dyDescent="0.3">
      <c r="A140" t="s">
        <v>333</v>
      </c>
      <c r="B140" t="s">
        <v>45</v>
      </c>
      <c r="C140" t="s">
        <v>43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187</v>
      </c>
      <c r="I140">
        <v>0.5</v>
      </c>
      <c r="J140">
        <v>0.5</v>
      </c>
      <c r="K140" s="16">
        <f t="shared" si="97"/>
        <v>0.5</v>
      </c>
      <c r="L140" s="16">
        <f t="shared" si="138"/>
        <v>0.16268934597563001</v>
      </c>
      <c r="M140" s="16" t="str">
        <f t="shared" si="98"/>
        <v>Over</v>
      </c>
      <c r="N140">
        <v>0.6</v>
      </c>
      <c r="O140">
        <v>0.5</v>
      </c>
      <c r="P140" s="16">
        <f t="shared" si="99"/>
        <v>2</v>
      </c>
      <c r="Q140" s="16">
        <f t="shared" si="100"/>
        <v>3</v>
      </c>
      <c r="R140" s="16">
        <f t="shared" si="101"/>
        <v>1</v>
      </c>
      <c r="S140" s="16">
        <f t="shared" si="102"/>
        <v>0</v>
      </c>
      <c r="T140" s="16">
        <f t="shared" si="103"/>
        <v>6</v>
      </c>
      <c r="U140" s="16"/>
      <c r="V140" s="17">
        <v>0.9774287063755781</v>
      </c>
      <c r="W140" s="17">
        <v>1.0000341898413301</v>
      </c>
      <c r="X140" s="17">
        <v>0.93735332372847802</v>
      </c>
      <c r="Y140" s="17">
        <v>0.5</v>
      </c>
      <c r="Z140" s="17">
        <v>-250</v>
      </c>
      <c r="AA140" s="17">
        <v>220</v>
      </c>
      <c r="AB140" s="17">
        <v>0.2</v>
      </c>
      <c r="AC140" s="18">
        <f t="shared" si="104"/>
        <v>0.5</v>
      </c>
      <c r="AD140" s="18">
        <f t="shared" si="139"/>
        <v>0.50003418984133008</v>
      </c>
      <c r="AE140" s="18" t="str">
        <f t="shared" si="105"/>
        <v>Over</v>
      </c>
      <c r="AF140" s="17">
        <v>1</v>
      </c>
      <c r="AG140" s="17">
        <v>0.8</v>
      </c>
      <c r="AH140" s="18">
        <f t="shared" si="106"/>
        <v>3</v>
      </c>
      <c r="AI140" s="18">
        <f t="shared" si="107"/>
        <v>4</v>
      </c>
      <c r="AJ140" s="18">
        <f t="shared" si="108"/>
        <v>1</v>
      </c>
      <c r="AK140" s="18">
        <f t="shared" si="109"/>
        <v>1</v>
      </c>
      <c r="AL140" s="18">
        <f t="shared" si="110"/>
        <v>9</v>
      </c>
      <c r="AM140" s="16"/>
      <c r="AN140">
        <v>9.6387724920260182E-2</v>
      </c>
      <c r="AO140">
        <v>0.25833164367046402</v>
      </c>
      <c r="AP140">
        <v>-5.9404940511221301E-5</v>
      </c>
      <c r="AQ140" t="s">
        <v>187</v>
      </c>
      <c r="AR140">
        <v>0.5</v>
      </c>
      <c r="AS140">
        <v>560</v>
      </c>
      <c r="AT140" t="s">
        <v>187</v>
      </c>
      <c r="AU140" s="16">
        <f t="shared" si="111"/>
        <v>0.5</v>
      </c>
      <c r="AV140" s="16">
        <f t="shared" si="140"/>
        <v>-0.50005940494051127</v>
      </c>
      <c r="AW140" s="16" t="str">
        <f t="shared" si="112"/>
        <v>Under</v>
      </c>
      <c r="AX140">
        <v>0.3</v>
      </c>
      <c r="AY140">
        <v>0.2</v>
      </c>
      <c r="AZ140" s="16">
        <f t="shared" si="113"/>
        <v>3</v>
      </c>
      <c r="BA140" s="16">
        <f t="shared" si="114"/>
        <v>1</v>
      </c>
      <c r="BB140" s="16">
        <f t="shared" si="115"/>
        <v>0</v>
      </c>
      <c r="BC140" s="16">
        <f t="shared" si="116"/>
        <v>0</v>
      </c>
      <c r="BD140" s="16">
        <f t="shared" si="117"/>
        <v>4</v>
      </c>
      <c r="BE140" s="16"/>
      <c r="BF140">
        <v>0.47721072151474958</v>
      </c>
      <c r="BG140">
        <v>0.862083873757025</v>
      </c>
      <c r="BH140">
        <v>0.09</v>
      </c>
      <c r="BI140" t="s">
        <v>187</v>
      </c>
      <c r="BJ140">
        <v>0.5</v>
      </c>
      <c r="BK140">
        <v>145</v>
      </c>
      <c r="BL140" t="s">
        <v>187</v>
      </c>
      <c r="BM140" s="16">
        <f t="shared" si="118"/>
        <v>0.5</v>
      </c>
      <c r="BN140" s="16">
        <f t="shared" si="141"/>
        <v>-0.41000000000000003</v>
      </c>
      <c r="BO140" s="16" t="str">
        <f t="shared" si="119"/>
        <v>Under</v>
      </c>
      <c r="BP140">
        <v>0.5</v>
      </c>
      <c r="BQ140">
        <v>0.2</v>
      </c>
      <c r="BR140" s="16">
        <f t="shared" si="120"/>
        <v>2</v>
      </c>
      <c r="BS140" s="16">
        <f t="shared" si="121"/>
        <v>1</v>
      </c>
      <c r="BT140" s="16">
        <f t="shared" si="122"/>
        <v>1</v>
      </c>
      <c r="BU140" s="16">
        <f t="shared" si="123"/>
        <v>1</v>
      </c>
      <c r="BV140" s="16">
        <f t="shared" si="124"/>
        <v>5</v>
      </c>
      <c r="BW140" s="16"/>
      <c r="BX140">
        <v>0.1546904839746151</v>
      </c>
      <c r="BY140">
        <v>0.73864526233359395</v>
      </c>
      <c r="BZ140">
        <v>0.01</v>
      </c>
      <c r="CA140" t="s">
        <v>187</v>
      </c>
      <c r="CB140">
        <v>0.5</v>
      </c>
      <c r="CC140">
        <v>880</v>
      </c>
      <c r="CD140" t="s">
        <v>187</v>
      </c>
      <c r="CE140" s="16">
        <f t="shared" si="125"/>
        <v>0.5</v>
      </c>
      <c r="CF140" s="16">
        <f t="shared" si="142"/>
        <v>-0.5</v>
      </c>
      <c r="CG140" s="16" t="str">
        <f t="shared" si="126"/>
        <v>Under</v>
      </c>
      <c r="CH140">
        <v>0</v>
      </c>
      <c r="CI140">
        <v>0</v>
      </c>
      <c r="CJ140" s="16">
        <f t="shared" si="144"/>
        <v>2</v>
      </c>
      <c r="CK140" s="16">
        <f t="shared" si="127"/>
        <v>1</v>
      </c>
      <c r="CL140" s="16">
        <f t="shared" si="128"/>
        <v>1</v>
      </c>
      <c r="CM140" s="16">
        <f t="shared" si="129"/>
        <v>1</v>
      </c>
      <c r="CN140" s="16">
        <f t="shared" si="130"/>
        <v>5</v>
      </c>
      <c r="CO140" s="16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187</v>
      </c>
      <c r="CU140">
        <v>1.5</v>
      </c>
      <c r="CV140">
        <v>1.5</v>
      </c>
      <c r="CW140" s="16">
        <f t="shared" si="131"/>
        <v>1.5</v>
      </c>
      <c r="CX140" s="16">
        <f t="shared" si="143"/>
        <v>0.70000000000000018</v>
      </c>
      <c r="CY140" s="16" t="str">
        <f t="shared" si="132"/>
        <v>Over</v>
      </c>
      <c r="CZ140">
        <v>2.2000000000000002</v>
      </c>
      <c r="DA140">
        <v>0.5</v>
      </c>
      <c r="DB140" s="16">
        <f t="shared" si="133"/>
        <v>3</v>
      </c>
      <c r="DC140" s="16">
        <f t="shared" si="134"/>
        <v>2</v>
      </c>
      <c r="DD140" s="16">
        <f t="shared" si="135"/>
        <v>1</v>
      </c>
      <c r="DE140" s="16">
        <f t="shared" si="136"/>
        <v>0</v>
      </c>
      <c r="DF140" s="16">
        <f t="shared" si="137"/>
        <v>6</v>
      </c>
      <c r="DG140" s="16"/>
    </row>
    <row r="141" spans="1:111" x14ac:dyDescent="0.3">
      <c r="A141" t="s">
        <v>334</v>
      </c>
      <c r="B141" t="s">
        <v>40</v>
      </c>
      <c r="C141" t="s">
        <v>41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6">
        <f t="shared" si="97"/>
        <v>0.5</v>
      </c>
      <c r="L141" s="16">
        <f t="shared" si="138"/>
        <v>-0.31810587355799802</v>
      </c>
      <c r="M141" s="16" t="str">
        <f t="shared" si="98"/>
        <v>Under</v>
      </c>
      <c r="N141">
        <v>0.3</v>
      </c>
      <c r="O141">
        <v>0.3</v>
      </c>
      <c r="P141" s="16">
        <f t="shared" si="99"/>
        <v>3</v>
      </c>
      <c r="Q141" s="16">
        <f t="shared" si="100"/>
        <v>4</v>
      </c>
      <c r="R141" s="16">
        <f t="shared" si="101"/>
        <v>1</v>
      </c>
      <c r="S141" s="16">
        <f t="shared" si="102"/>
        <v>1</v>
      </c>
      <c r="T141" s="16">
        <f t="shared" si="103"/>
        <v>9</v>
      </c>
      <c r="U141" s="16"/>
      <c r="V141" s="17">
        <v>0.96739938954817406</v>
      </c>
      <c r="W141" s="17">
        <v>1</v>
      </c>
      <c r="X141" s="17">
        <v>0.90824196545831504</v>
      </c>
      <c r="Y141" s="17">
        <v>0.5</v>
      </c>
      <c r="Z141" s="17" t="s">
        <v>187</v>
      </c>
      <c r="AA141" s="17" t="s">
        <v>187</v>
      </c>
      <c r="AB141" s="17">
        <v>0.2</v>
      </c>
      <c r="AC141" s="18">
        <f t="shared" si="104"/>
        <v>0.5</v>
      </c>
      <c r="AD141" s="18">
        <f t="shared" si="139"/>
        <v>0.5</v>
      </c>
      <c r="AE141" s="18" t="str">
        <f t="shared" si="105"/>
        <v>Over</v>
      </c>
      <c r="AF141" s="17">
        <v>0.9</v>
      </c>
      <c r="AG141" s="17">
        <v>0.7</v>
      </c>
      <c r="AH141" s="18">
        <f t="shared" si="106"/>
        <v>3</v>
      </c>
      <c r="AI141" s="18">
        <f t="shared" si="107"/>
        <v>3</v>
      </c>
      <c r="AJ141" s="18">
        <f t="shared" si="108"/>
        <v>1</v>
      </c>
      <c r="AK141" s="18">
        <f t="shared" si="109"/>
        <v>1</v>
      </c>
      <c r="AL141" s="18">
        <f t="shared" si="110"/>
        <v>8</v>
      </c>
      <c r="AM141" s="16"/>
      <c r="AN141">
        <v>4.6711589896176499E-2</v>
      </c>
      <c r="AO141">
        <v>0.116396381373142</v>
      </c>
      <c r="AP141">
        <v>-5.6816936960950801E-5</v>
      </c>
      <c r="AQ141" t="s">
        <v>187</v>
      </c>
      <c r="AR141">
        <v>0.5</v>
      </c>
      <c r="AS141" t="s">
        <v>187</v>
      </c>
      <c r="AT141" t="s">
        <v>187</v>
      </c>
      <c r="AU141" s="16">
        <f t="shared" si="111"/>
        <v>0.5</v>
      </c>
      <c r="AV141" s="16">
        <f t="shared" si="140"/>
        <v>-0.50005681693696091</v>
      </c>
      <c r="AW141" s="16" t="str">
        <f t="shared" si="112"/>
        <v>Under</v>
      </c>
      <c r="AX141">
        <v>0.1</v>
      </c>
      <c r="AY141">
        <v>0.1</v>
      </c>
      <c r="AZ141" s="16">
        <f t="shared" si="113"/>
        <v>3</v>
      </c>
      <c r="BA141" s="16">
        <f t="shared" si="114"/>
        <v>1</v>
      </c>
      <c r="BB141" s="16">
        <f t="shared" si="115"/>
        <v>0</v>
      </c>
      <c r="BC141" s="16">
        <f t="shared" si="116"/>
        <v>0</v>
      </c>
      <c r="BD141" s="16">
        <f t="shared" si="117"/>
        <v>4</v>
      </c>
      <c r="BE141" s="16"/>
      <c r="BF141">
        <v>0.37183661632598569</v>
      </c>
      <c r="BG141">
        <v>0.65933044017358899</v>
      </c>
      <c r="BH141">
        <v>0.187695654681132</v>
      </c>
      <c r="BI141" t="s">
        <v>187</v>
      </c>
      <c r="BJ141">
        <v>0.5</v>
      </c>
      <c r="BK141" t="s">
        <v>187</v>
      </c>
      <c r="BL141" t="s">
        <v>187</v>
      </c>
      <c r="BM141" s="16">
        <f t="shared" si="118"/>
        <v>0.5</v>
      </c>
      <c r="BN141" s="16">
        <f t="shared" si="141"/>
        <v>-0.31230434531886797</v>
      </c>
      <c r="BO141" s="16" t="str">
        <f t="shared" si="119"/>
        <v>Under</v>
      </c>
      <c r="BP141">
        <v>0.5</v>
      </c>
      <c r="BQ141">
        <v>0.4</v>
      </c>
      <c r="BR141" s="16">
        <f t="shared" si="120"/>
        <v>2</v>
      </c>
      <c r="BS141" s="16">
        <f t="shared" si="121"/>
        <v>1</v>
      </c>
      <c r="BT141" s="16">
        <f t="shared" si="122"/>
        <v>1</v>
      </c>
      <c r="BU141" s="16">
        <f t="shared" si="123"/>
        <v>1</v>
      </c>
      <c r="BV141" s="16">
        <f t="shared" si="124"/>
        <v>5</v>
      </c>
      <c r="BW141" s="16"/>
      <c r="BX141">
        <v>0.15898689612510569</v>
      </c>
      <c r="BY141">
        <v>0.76762084796111196</v>
      </c>
      <c r="BZ141">
        <v>1.3392892E-2</v>
      </c>
      <c r="CA141" t="s">
        <v>187</v>
      </c>
      <c r="CB141">
        <v>0.5</v>
      </c>
      <c r="CC141" t="s">
        <v>187</v>
      </c>
      <c r="CD141" t="s">
        <v>187</v>
      </c>
      <c r="CE141" s="16">
        <f t="shared" si="125"/>
        <v>0.5</v>
      </c>
      <c r="CF141" s="16">
        <f t="shared" si="142"/>
        <v>-0.5</v>
      </c>
      <c r="CG141" s="16" t="str">
        <f t="shared" si="126"/>
        <v>Under</v>
      </c>
      <c r="CH141">
        <v>0</v>
      </c>
      <c r="CI141">
        <v>0</v>
      </c>
      <c r="CJ141" s="16"/>
      <c r="CK141" s="16">
        <f t="shared" si="127"/>
        <v>1</v>
      </c>
      <c r="CL141" s="16">
        <f t="shared" si="128"/>
        <v>1</v>
      </c>
      <c r="CM141" s="16">
        <f t="shared" si="129"/>
        <v>1</v>
      </c>
      <c r="CN141" s="16">
        <f t="shared" si="130"/>
        <v>3</v>
      </c>
      <c r="CO141" s="16"/>
      <c r="CP141">
        <v>1.194581632124659</v>
      </c>
      <c r="CQ141">
        <v>1.4646227562534899</v>
      </c>
      <c r="CR141">
        <v>1</v>
      </c>
      <c r="CS141">
        <v>1.5</v>
      </c>
      <c r="CT141" t="s">
        <v>187</v>
      </c>
      <c r="CU141">
        <v>1.5</v>
      </c>
      <c r="CV141">
        <v>1.5</v>
      </c>
      <c r="CW141" s="16">
        <f t="shared" si="131"/>
        <v>1.5</v>
      </c>
      <c r="CX141" s="16">
        <f t="shared" si="143"/>
        <v>-0.5</v>
      </c>
      <c r="CY141" s="16" t="str">
        <f t="shared" si="132"/>
        <v>Under</v>
      </c>
      <c r="CZ141">
        <v>1.4</v>
      </c>
      <c r="DA141">
        <v>0.5</v>
      </c>
      <c r="DB141" s="16">
        <f t="shared" si="133"/>
        <v>3</v>
      </c>
      <c r="DC141" s="16">
        <f t="shared" si="134"/>
        <v>1</v>
      </c>
      <c r="DD141" s="16">
        <f t="shared" si="135"/>
        <v>1</v>
      </c>
      <c r="DE141" s="16">
        <f t="shared" si="136"/>
        <v>1</v>
      </c>
      <c r="DF141" s="16">
        <f t="shared" si="137"/>
        <v>6</v>
      </c>
      <c r="DG141" s="16"/>
    </row>
    <row r="142" spans="1:111" x14ac:dyDescent="0.3">
      <c r="A142" t="s">
        <v>335</v>
      </c>
      <c r="B142" t="s">
        <v>40</v>
      </c>
      <c r="C142" t="s">
        <v>41</v>
      </c>
      <c r="D142" s="17">
        <v>0.36180499775891778</v>
      </c>
      <c r="E142" s="17">
        <v>0.47716112841063202</v>
      </c>
      <c r="F142" s="17">
        <v>0.19</v>
      </c>
      <c r="G142" s="17">
        <v>0.5</v>
      </c>
      <c r="H142" s="17">
        <v>1.5</v>
      </c>
      <c r="I142" s="17">
        <v>0.5</v>
      </c>
      <c r="J142" s="17">
        <v>0.5</v>
      </c>
      <c r="K142" s="18">
        <f t="shared" si="97"/>
        <v>1.5</v>
      </c>
      <c r="L142" s="16">
        <f t="shared" si="138"/>
        <v>-1.31</v>
      </c>
      <c r="M142" s="18" t="str">
        <f t="shared" si="98"/>
        <v>Under</v>
      </c>
      <c r="N142" s="17">
        <v>0.5</v>
      </c>
      <c r="O142" s="17">
        <v>0.4</v>
      </c>
      <c r="P142" s="18">
        <f t="shared" si="99"/>
        <v>3</v>
      </c>
      <c r="Q142" s="18">
        <f t="shared" si="100"/>
        <v>5</v>
      </c>
      <c r="R142" s="18">
        <f t="shared" si="101"/>
        <v>1</v>
      </c>
      <c r="S142" s="18">
        <f t="shared" si="102"/>
        <v>1</v>
      </c>
      <c r="T142" s="18">
        <f t="shared" si="103"/>
        <v>10</v>
      </c>
      <c r="U142" s="16"/>
      <c r="V142">
        <v>0.84880436009964866</v>
      </c>
      <c r="W142">
        <v>1</v>
      </c>
      <c r="X142">
        <v>0.51017920108605996</v>
      </c>
      <c r="Y142">
        <v>0.5</v>
      </c>
      <c r="Z142" t="s">
        <v>187</v>
      </c>
      <c r="AA142" t="s">
        <v>187</v>
      </c>
      <c r="AB142">
        <v>0.4</v>
      </c>
      <c r="AC142" s="16">
        <f t="shared" si="104"/>
        <v>0.5</v>
      </c>
      <c r="AD142" s="18">
        <f t="shared" si="139"/>
        <v>0.5</v>
      </c>
      <c r="AE142" s="16" t="str">
        <f t="shared" si="105"/>
        <v>Over</v>
      </c>
      <c r="AF142">
        <v>0.8</v>
      </c>
      <c r="AG142">
        <v>0.4</v>
      </c>
      <c r="AH142" s="16">
        <f t="shared" si="106"/>
        <v>3</v>
      </c>
      <c r="AI142" s="16">
        <f t="shared" si="107"/>
        <v>3</v>
      </c>
      <c r="AJ142" s="16">
        <f t="shared" si="108"/>
        <v>1</v>
      </c>
      <c r="AK142" s="16">
        <f t="shared" si="109"/>
        <v>0</v>
      </c>
      <c r="AL142" s="16">
        <f t="shared" si="110"/>
        <v>7</v>
      </c>
      <c r="AM142" s="16"/>
      <c r="AN142">
        <v>2.1102540671787809E-2</v>
      </c>
      <c r="AO142">
        <v>4.92849046370544E-2</v>
      </c>
      <c r="AP142">
        <v>-2.1479646002178798E-5</v>
      </c>
      <c r="AQ142" t="s">
        <v>187</v>
      </c>
      <c r="AR142">
        <v>0.5</v>
      </c>
      <c r="AS142" t="s">
        <v>187</v>
      </c>
      <c r="AT142" t="s">
        <v>187</v>
      </c>
      <c r="AU142" s="16">
        <f t="shared" si="111"/>
        <v>0.5</v>
      </c>
      <c r="AV142" s="16">
        <f t="shared" si="140"/>
        <v>-0.50002147964600219</v>
      </c>
      <c r="AW142" s="16" t="str">
        <f t="shared" si="112"/>
        <v>Under</v>
      </c>
      <c r="AX142">
        <v>0</v>
      </c>
      <c r="AY142">
        <v>0</v>
      </c>
      <c r="AZ142" s="16">
        <f t="shared" si="113"/>
        <v>3</v>
      </c>
      <c r="BA142" s="16">
        <f t="shared" si="114"/>
        <v>1</v>
      </c>
      <c r="BB142" s="16">
        <f t="shared" si="115"/>
        <v>0</v>
      </c>
      <c r="BC142" s="16">
        <f t="shared" si="116"/>
        <v>0</v>
      </c>
      <c r="BD142" s="16">
        <f t="shared" si="117"/>
        <v>4</v>
      </c>
      <c r="BE142" s="16"/>
      <c r="BF142">
        <v>0.35172104519479092</v>
      </c>
      <c r="BG142">
        <v>0.64861683343142995</v>
      </c>
      <c r="BH142">
        <v>0.27218863936104198</v>
      </c>
      <c r="BI142" t="s">
        <v>187</v>
      </c>
      <c r="BJ142">
        <v>0.5</v>
      </c>
      <c r="BK142" t="s">
        <v>187</v>
      </c>
      <c r="BL142" t="s">
        <v>187</v>
      </c>
      <c r="BM142" s="16">
        <f t="shared" si="118"/>
        <v>0.5</v>
      </c>
      <c r="BN142" s="16">
        <f t="shared" si="141"/>
        <v>-0.4</v>
      </c>
      <c r="BO142" s="16" t="str">
        <f t="shared" si="119"/>
        <v>Under</v>
      </c>
      <c r="BP142">
        <v>0.1</v>
      </c>
      <c r="BQ142">
        <v>0.1</v>
      </c>
      <c r="BR142" s="16">
        <f t="shared" si="120"/>
        <v>2</v>
      </c>
      <c r="BS142" s="16">
        <f t="shared" si="121"/>
        <v>1</v>
      </c>
      <c r="BT142" s="16">
        <f t="shared" si="122"/>
        <v>1</v>
      </c>
      <c r="BU142" s="16">
        <f t="shared" si="123"/>
        <v>1</v>
      </c>
      <c r="BV142" s="16">
        <f t="shared" si="124"/>
        <v>5</v>
      </c>
      <c r="BW142" s="16"/>
      <c r="BX142">
        <v>0.18120515860583589</v>
      </c>
      <c r="BY142">
        <v>0.78620843561704901</v>
      </c>
      <c r="BZ142">
        <v>0</v>
      </c>
      <c r="CA142" t="s">
        <v>187</v>
      </c>
      <c r="CB142">
        <v>0.5</v>
      </c>
      <c r="CC142" t="s">
        <v>187</v>
      </c>
      <c r="CD142" t="s">
        <v>187</v>
      </c>
      <c r="CE142" s="16">
        <f t="shared" si="125"/>
        <v>0.5</v>
      </c>
      <c r="CF142" s="16">
        <f t="shared" si="142"/>
        <v>-0.5</v>
      </c>
      <c r="CG142" s="16" t="str">
        <f t="shared" si="126"/>
        <v>Under</v>
      </c>
      <c r="CH142">
        <v>0</v>
      </c>
      <c r="CI142">
        <v>0</v>
      </c>
      <c r="CJ142" s="16"/>
      <c r="CK142" s="16">
        <f t="shared" si="127"/>
        <v>1</v>
      </c>
      <c r="CL142" s="16">
        <f t="shared" si="128"/>
        <v>1</v>
      </c>
      <c r="CM142" s="16">
        <f t="shared" si="129"/>
        <v>1</v>
      </c>
      <c r="CN142" s="16">
        <f t="shared" si="130"/>
        <v>3</v>
      </c>
      <c r="CO142" s="16"/>
      <c r="CP142">
        <v>1.083451590209922</v>
      </c>
      <c r="CQ142">
        <v>1.1987482</v>
      </c>
      <c r="CR142">
        <v>0.99567142728407998</v>
      </c>
      <c r="CS142">
        <v>1.5</v>
      </c>
      <c r="CT142" t="s">
        <v>187</v>
      </c>
      <c r="CU142">
        <v>1.5</v>
      </c>
      <c r="CV142">
        <v>1.5</v>
      </c>
      <c r="CW142" s="16">
        <f t="shared" si="131"/>
        <v>1.5</v>
      </c>
      <c r="CX142" s="16">
        <f t="shared" si="143"/>
        <v>-0.6</v>
      </c>
      <c r="CY142" s="16" t="str">
        <f t="shared" si="132"/>
        <v>Under</v>
      </c>
      <c r="CZ142">
        <v>0.9</v>
      </c>
      <c r="DA142">
        <v>0.4</v>
      </c>
      <c r="DB142" s="16">
        <f t="shared" si="133"/>
        <v>3</v>
      </c>
      <c r="DC142" s="16">
        <f t="shared" si="134"/>
        <v>1</v>
      </c>
      <c r="DD142" s="16">
        <f t="shared" si="135"/>
        <v>1</v>
      </c>
      <c r="DE142" s="16">
        <f t="shared" si="136"/>
        <v>1</v>
      </c>
      <c r="DF142" s="16">
        <f t="shared" si="137"/>
        <v>6</v>
      </c>
      <c r="DG142" s="16"/>
    </row>
    <row r="143" spans="1:111" x14ac:dyDescent="0.3">
      <c r="A143" t="s">
        <v>336</v>
      </c>
      <c r="B143" t="s">
        <v>40</v>
      </c>
      <c r="C143" t="s">
        <v>41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6">
        <f t="shared" si="97"/>
        <v>0.5</v>
      </c>
      <c r="L143" s="16">
        <f t="shared" si="138"/>
        <v>-0.33198008000000001</v>
      </c>
      <c r="M143" s="16" t="str">
        <f t="shared" si="98"/>
        <v>Under</v>
      </c>
      <c r="N143">
        <v>0.4</v>
      </c>
      <c r="O143">
        <v>0.3</v>
      </c>
      <c r="P143" s="16">
        <f t="shared" si="99"/>
        <v>3</v>
      </c>
      <c r="Q143" s="16">
        <f t="shared" si="100"/>
        <v>4</v>
      </c>
      <c r="R143" s="16">
        <f t="shared" si="101"/>
        <v>1</v>
      </c>
      <c r="S143" s="16">
        <f t="shared" si="102"/>
        <v>1</v>
      </c>
      <c r="T143" s="16">
        <f t="shared" si="103"/>
        <v>9</v>
      </c>
      <c r="U143" s="16"/>
      <c r="V143" s="17">
        <v>0.92797119260685901</v>
      </c>
      <c r="W143" s="17">
        <v>1</v>
      </c>
      <c r="X143" s="17">
        <v>0.79751891359512295</v>
      </c>
      <c r="Y143" s="17">
        <v>0.5</v>
      </c>
      <c r="Z143" s="17" t="s">
        <v>187</v>
      </c>
      <c r="AA143" s="17" t="s">
        <v>187</v>
      </c>
      <c r="AB143" s="17">
        <v>0.2</v>
      </c>
      <c r="AC143" s="18">
        <f t="shared" si="104"/>
        <v>0.5</v>
      </c>
      <c r="AD143" s="18">
        <f t="shared" si="139"/>
        <v>0.5</v>
      </c>
      <c r="AE143" s="18" t="str">
        <f t="shared" si="105"/>
        <v>Over</v>
      </c>
      <c r="AF143" s="17">
        <v>0.8</v>
      </c>
      <c r="AG143" s="17">
        <v>0.6</v>
      </c>
      <c r="AH143" s="18">
        <f t="shared" si="106"/>
        <v>3</v>
      </c>
      <c r="AI143" s="18">
        <f t="shared" si="107"/>
        <v>3</v>
      </c>
      <c r="AJ143" s="18">
        <f t="shared" si="108"/>
        <v>1</v>
      </c>
      <c r="AK143" s="18">
        <f t="shared" si="109"/>
        <v>1</v>
      </c>
      <c r="AL143" s="18">
        <f t="shared" si="110"/>
        <v>8</v>
      </c>
      <c r="AM143" s="16"/>
      <c r="AN143">
        <v>3.7142753700705737E-2</v>
      </c>
      <c r="AO143">
        <v>9.7663946186018397E-2</v>
      </c>
      <c r="AP143">
        <v>-1.27776841359737E-2</v>
      </c>
      <c r="AQ143" t="s">
        <v>187</v>
      </c>
      <c r="AR143">
        <v>0.5</v>
      </c>
      <c r="AS143" t="s">
        <v>187</v>
      </c>
      <c r="AT143" t="s">
        <v>187</v>
      </c>
      <c r="AU143" s="16">
        <f t="shared" si="111"/>
        <v>0.5</v>
      </c>
      <c r="AV143" s="16">
        <f t="shared" si="140"/>
        <v>-0.51277768413597369</v>
      </c>
      <c r="AW143" s="16" t="str">
        <f t="shared" si="112"/>
        <v>Under</v>
      </c>
      <c r="AX143">
        <v>0.1</v>
      </c>
      <c r="AY143">
        <v>0.1</v>
      </c>
      <c r="AZ143" s="16">
        <f t="shared" si="113"/>
        <v>3</v>
      </c>
      <c r="BA143" s="16">
        <f t="shared" si="114"/>
        <v>1</v>
      </c>
      <c r="BB143" s="16">
        <f t="shared" si="115"/>
        <v>0</v>
      </c>
      <c r="BC143" s="16">
        <f t="shared" si="116"/>
        <v>0</v>
      </c>
      <c r="BD143" s="16">
        <f t="shared" si="117"/>
        <v>4</v>
      </c>
      <c r="BE143" s="16"/>
      <c r="BF143">
        <v>0.52541003829608568</v>
      </c>
      <c r="BG143">
        <v>0.862083873757025</v>
      </c>
      <c r="BH143">
        <v>0.37</v>
      </c>
      <c r="BI143" t="s">
        <v>187</v>
      </c>
      <c r="BJ143">
        <v>0.5</v>
      </c>
      <c r="BK143" t="s">
        <v>187</v>
      </c>
      <c r="BL143" t="s">
        <v>187</v>
      </c>
      <c r="BM143" s="16">
        <f t="shared" si="118"/>
        <v>0.5</v>
      </c>
      <c r="BN143" s="16">
        <f t="shared" si="141"/>
        <v>0.362083873757025</v>
      </c>
      <c r="BO143" s="16" t="str">
        <f t="shared" si="119"/>
        <v>Over</v>
      </c>
      <c r="BP143">
        <v>0.4</v>
      </c>
      <c r="BQ143">
        <v>0.2</v>
      </c>
      <c r="BR143" s="16">
        <f t="shared" si="120"/>
        <v>2</v>
      </c>
      <c r="BS143" s="16">
        <f t="shared" si="121"/>
        <v>4</v>
      </c>
      <c r="BT143" s="16">
        <f t="shared" si="122"/>
        <v>0</v>
      </c>
      <c r="BU143" s="16">
        <f t="shared" si="123"/>
        <v>0</v>
      </c>
      <c r="BV143" s="16">
        <f t="shared" si="124"/>
        <v>6</v>
      </c>
      <c r="BW143" s="16"/>
      <c r="BX143">
        <v>0.13484721634034599</v>
      </c>
      <c r="BY143">
        <v>0.73864526233359395</v>
      </c>
      <c r="BZ143">
        <v>-1.4736117E-2</v>
      </c>
      <c r="CA143" t="s">
        <v>187</v>
      </c>
      <c r="CB143">
        <v>0.5</v>
      </c>
      <c r="CC143" t="s">
        <v>187</v>
      </c>
      <c r="CD143" t="s">
        <v>187</v>
      </c>
      <c r="CE143" s="16">
        <f t="shared" si="125"/>
        <v>0.5</v>
      </c>
      <c r="CF143" s="16">
        <f t="shared" si="142"/>
        <v>-0.51473611699999999</v>
      </c>
      <c r="CG143" s="16" t="str">
        <f t="shared" si="126"/>
        <v>Under</v>
      </c>
      <c r="CH143">
        <v>0</v>
      </c>
      <c r="CI143">
        <v>0</v>
      </c>
      <c r="CJ143" s="16"/>
      <c r="CK143" s="16">
        <f t="shared" si="127"/>
        <v>1</v>
      </c>
      <c r="CL143" s="16">
        <f t="shared" si="128"/>
        <v>1</v>
      </c>
      <c r="CM143" s="16">
        <f t="shared" si="129"/>
        <v>1</v>
      </c>
      <c r="CN143" s="16">
        <f t="shared" si="130"/>
        <v>3</v>
      </c>
      <c r="CO143" s="16"/>
      <c r="CP143" s="17">
        <v>1.8472592143908271</v>
      </c>
      <c r="CQ143" s="17">
        <v>2</v>
      </c>
      <c r="CR143" s="17">
        <v>1.6009625014670099</v>
      </c>
      <c r="CS143" s="17">
        <v>0.5</v>
      </c>
      <c r="CT143" s="17" t="s">
        <v>187</v>
      </c>
      <c r="CU143" s="17">
        <v>0.5</v>
      </c>
      <c r="CV143" s="17">
        <v>1.5</v>
      </c>
      <c r="CW143" s="18">
        <f t="shared" si="131"/>
        <v>0.5</v>
      </c>
      <c r="CX143" s="16">
        <f t="shared" si="143"/>
        <v>1.5</v>
      </c>
      <c r="CY143" s="18" t="str">
        <f t="shared" si="132"/>
        <v>Over</v>
      </c>
      <c r="CZ143" s="17">
        <v>1.7</v>
      </c>
      <c r="DA143" s="17">
        <v>0.6</v>
      </c>
      <c r="DB143" s="18">
        <f t="shared" si="133"/>
        <v>3</v>
      </c>
      <c r="DC143" s="18">
        <f t="shared" si="134"/>
        <v>3</v>
      </c>
      <c r="DD143" s="18">
        <f t="shared" si="135"/>
        <v>1</v>
      </c>
      <c r="DE143" s="18">
        <f t="shared" si="136"/>
        <v>1</v>
      </c>
      <c r="DF143" s="18">
        <f t="shared" si="137"/>
        <v>8</v>
      </c>
      <c r="DG143" s="16"/>
    </row>
    <row r="144" spans="1:111" x14ac:dyDescent="0.3">
      <c r="A144" t="s">
        <v>337</v>
      </c>
      <c r="B144" t="s">
        <v>40</v>
      </c>
      <c r="C144" t="s">
        <v>41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6">
        <f t="shared" si="97"/>
        <v>0.5</v>
      </c>
      <c r="L144" s="16">
        <f t="shared" si="138"/>
        <v>-0.36361262</v>
      </c>
      <c r="M144" s="16" t="str">
        <f t="shared" si="98"/>
        <v>Under</v>
      </c>
      <c r="N144">
        <v>0.6</v>
      </c>
      <c r="O144">
        <v>0.6</v>
      </c>
      <c r="P144" s="16">
        <f t="shared" si="99"/>
        <v>2</v>
      </c>
      <c r="Q144" s="16">
        <f t="shared" si="100"/>
        <v>4</v>
      </c>
      <c r="R144" s="16">
        <f t="shared" si="101"/>
        <v>0</v>
      </c>
      <c r="S144" s="16">
        <f t="shared" si="102"/>
        <v>0</v>
      </c>
      <c r="T144" s="16">
        <f t="shared" si="103"/>
        <v>6</v>
      </c>
      <c r="U144" s="16"/>
      <c r="V144" s="17">
        <v>0.98421606374326875</v>
      </c>
      <c r="W144" s="17">
        <v>1.00174590293835</v>
      </c>
      <c r="X144" s="17">
        <v>0.95516721600620402</v>
      </c>
      <c r="Y144" s="17">
        <v>0.5</v>
      </c>
      <c r="Z144" s="17" t="s">
        <v>187</v>
      </c>
      <c r="AA144" s="17" t="s">
        <v>187</v>
      </c>
      <c r="AB144" s="17">
        <v>0.2</v>
      </c>
      <c r="AC144" s="18">
        <f t="shared" si="104"/>
        <v>0.5</v>
      </c>
      <c r="AD144" s="18">
        <f t="shared" si="139"/>
        <v>0.50174590293834997</v>
      </c>
      <c r="AE144" s="18" t="str">
        <f t="shared" si="105"/>
        <v>Over</v>
      </c>
      <c r="AF144" s="17">
        <v>1</v>
      </c>
      <c r="AG144" s="17">
        <v>0.7</v>
      </c>
      <c r="AH144" s="18">
        <f t="shared" si="106"/>
        <v>3</v>
      </c>
      <c r="AI144" s="18">
        <f t="shared" si="107"/>
        <v>4</v>
      </c>
      <c r="AJ144" s="18">
        <f t="shared" si="108"/>
        <v>1</v>
      </c>
      <c r="AK144" s="18">
        <f t="shared" si="109"/>
        <v>1</v>
      </c>
      <c r="AL144" s="18">
        <f t="shared" si="110"/>
        <v>9</v>
      </c>
      <c r="AM144" s="16"/>
      <c r="AN144">
        <v>5.9685838849559678E-2</v>
      </c>
      <c r="AO144">
        <v>0.15521098179873299</v>
      </c>
      <c r="AP144">
        <v>-8.2062799500310195E-5</v>
      </c>
      <c r="AQ144" t="s">
        <v>187</v>
      </c>
      <c r="AR144">
        <v>0.5</v>
      </c>
      <c r="AS144" t="s">
        <v>187</v>
      </c>
      <c r="AT144" t="s">
        <v>187</v>
      </c>
      <c r="AU144" s="16">
        <f t="shared" si="111"/>
        <v>0.5</v>
      </c>
      <c r="AV144" s="16">
        <f t="shared" si="140"/>
        <v>-0.50008206279950029</v>
      </c>
      <c r="AW144" s="16" t="str">
        <f t="shared" si="112"/>
        <v>Under</v>
      </c>
      <c r="AX144">
        <v>0.2</v>
      </c>
      <c r="AY144">
        <v>0.2</v>
      </c>
      <c r="AZ144" s="16">
        <f t="shared" si="113"/>
        <v>3</v>
      </c>
      <c r="BA144" s="16">
        <f t="shared" si="114"/>
        <v>1</v>
      </c>
      <c r="BB144" s="16">
        <f t="shared" si="115"/>
        <v>0</v>
      </c>
      <c r="BC144" s="16">
        <f t="shared" si="116"/>
        <v>0</v>
      </c>
      <c r="BD144" s="16">
        <f t="shared" si="117"/>
        <v>4</v>
      </c>
      <c r="BE144" s="16"/>
      <c r="BF144">
        <v>0.74673122724472063</v>
      </c>
      <c r="BG144">
        <v>1.18403335321361</v>
      </c>
      <c r="BH144">
        <v>0.44424406</v>
      </c>
      <c r="BI144" t="s">
        <v>187</v>
      </c>
      <c r="BJ144">
        <v>0.5</v>
      </c>
      <c r="BK144" t="s">
        <v>187</v>
      </c>
      <c r="BL144" t="s">
        <v>187</v>
      </c>
      <c r="BM144" s="16">
        <f t="shared" si="118"/>
        <v>0.5</v>
      </c>
      <c r="BN144" s="16">
        <f t="shared" si="141"/>
        <v>0.68403335321361003</v>
      </c>
      <c r="BO144" s="16" t="str">
        <f t="shared" si="119"/>
        <v>Over</v>
      </c>
      <c r="BP144">
        <v>0.9</v>
      </c>
      <c r="BQ144">
        <v>0.5</v>
      </c>
      <c r="BR144" s="16">
        <f t="shared" si="120"/>
        <v>2</v>
      </c>
      <c r="BS144" s="16">
        <f t="shared" si="121"/>
        <v>5</v>
      </c>
      <c r="BT144" s="16">
        <f t="shared" si="122"/>
        <v>1</v>
      </c>
      <c r="BU144" s="16">
        <f t="shared" si="123"/>
        <v>0</v>
      </c>
      <c r="BV144" s="16">
        <f t="shared" si="124"/>
        <v>8</v>
      </c>
      <c r="BW144" s="16"/>
      <c r="BX144">
        <v>0.16715942689922381</v>
      </c>
      <c r="BY144">
        <v>0.78620843561704901</v>
      </c>
      <c r="BZ144">
        <v>0.01</v>
      </c>
      <c r="CA144" t="s">
        <v>187</v>
      </c>
      <c r="CB144">
        <v>0.5</v>
      </c>
      <c r="CC144" t="s">
        <v>187</v>
      </c>
      <c r="CD144" t="s">
        <v>187</v>
      </c>
      <c r="CE144" s="16">
        <f t="shared" si="125"/>
        <v>0.5</v>
      </c>
      <c r="CF144" s="16">
        <f t="shared" si="142"/>
        <v>-0.5</v>
      </c>
      <c r="CG144" s="16" t="str">
        <f t="shared" si="126"/>
        <v>Under</v>
      </c>
      <c r="CH144">
        <v>0</v>
      </c>
      <c r="CI144">
        <v>0</v>
      </c>
      <c r="CJ144" s="16"/>
      <c r="CK144" s="16">
        <f t="shared" si="127"/>
        <v>1</v>
      </c>
      <c r="CL144" s="16">
        <f t="shared" si="128"/>
        <v>1</v>
      </c>
      <c r="CM144" s="16">
        <f t="shared" si="129"/>
        <v>1</v>
      </c>
      <c r="CN144" s="16">
        <f t="shared" si="130"/>
        <v>3</v>
      </c>
      <c r="CO144" s="16"/>
      <c r="CP144">
        <v>1.8788782376858919</v>
      </c>
      <c r="CQ144">
        <v>2</v>
      </c>
      <c r="CR144">
        <v>1.72092801947261</v>
      </c>
      <c r="CS144">
        <v>1.5</v>
      </c>
      <c r="CT144" t="s">
        <v>187</v>
      </c>
      <c r="CU144">
        <v>1.5</v>
      </c>
      <c r="CV144">
        <v>1.5</v>
      </c>
      <c r="CW144" s="16">
        <f t="shared" si="131"/>
        <v>1.5</v>
      </c>
      <c r="CX144" s="16">
        <f t="shared" si="143"/>
        <v>0.5</v>
      </c>
      <c r="CY144" s="16" t="str">
        <f t="shared" si="132"/>
        <v>Over</v>
      </c>
      <c r="CZ144">
        <v>1.9</v>
      </c>
      <c r="DA144">
        <v>0.4</v>
      </c>
      <c r="DB144" s="16">
        <f t="shared" si="133"/>
        <v>3</v>
      </c>
      <c r="DC144" s="16">
        <f t="shared" si="134"/>
        <v>1</v>
      </c>
      <c r="DD144" s="16">
        <f t="shared" si="135"/>
        <v>1</v>
      </c>
      <c r="DE144" s="16">
        <f t="shared" si="136"/>
        <v>0</v>
      </c>
      <c r="DF144" s="16">
        <f t="shared" si="137"/>
        <v>5</v>
      </c>
      <c r="DG144" s="16"/>
    </row>
    <row r="145" spans="1:111" x14ac:dyDescent="0.3">
      <c r="A145" t="s">
        <v>338</v>
      </c>
      <c r="B145" t="s">
        <v>40</v>
      </c>
      <c r="C145" t="s">
        <v>41</v>
      </c>
      <c r="D145" s="17">
        <v>0.20516252629559251</v>
      </c>
      <c r="E145" s="17">
        <v>0.36614173228346403</v>
      </c>
      <c r="F145" s="17">
        <v>0.12587855123088501</v>
      </c>
      <c r="G145" s="17">
        <v>0.5</v>
      </c>
      <c r="H145" s="17">
        <v>0.5</v>
      </c>
      <c r="I145" s="17">
        <v>0.5</v>
      </c>
      <c r="J145" s="17" t="s">
        <v>187</v>
      </c>
      <c r="K145" s="18">
        <f t="shared" si="97"/>
        <v>0.5</v>
      </c>
      <c r="L145" s="16">
        <f t="shared" si="138"/>
        <v>-0.37412144876911502</v>
      </c>
      <c r="M145" s="18" t="str">
        <f t="shared" si="98"/>
        <v>Under</v>
      </c>
      <c r="N145" s="17">
        <v>0.2</v>
      </c>
      <c r="O145" s="17">
        <v>0.2</v>
      </c>
      <c r="P145" s="18">
        <f t="shared" si="99"/>
        <v>3</v>
      </c>
      <c r="Q145" s="18">
        <f t="shared" si="100"/>
        <v>4</v>
      </c>
      <c r="R145" s="18">
        <f t="shared" si="101"/>
        <v>1</v>
      </c>
      <c r="S145" s="18">
        <f t="shared" si="102"/>
        <v>1</v>
      </c>
      <c r="T145" s="18">
        <f t="shared" si="103"/>
        <v>9</v>
      </c>
      <c r="U145" s="16"/>
      <c r="V145">
        <v>0.66981832101788064</v>
      </c>
      <c r="W145">
        <v>1</v>
      </c>
      <c r="X145">
        <v>0.38050928840045101</v>
      </c>
      <c r="Y145">
        <v>0.5</v>
      </c>
      <c r="Z145" t="s">
        <v>187</v>
      </c>
      <c r="AA145" t="s">
        <v>187</v>
      </c>
      <c r="AB145">
        <v>0</v>
      </c>
      <c r="AC145" s="16">
        <f t="shared" si="104"/>
        <v>0.5</v>
      </c>
      <c r="AD145" s="18">
        <f t="shared" si="139"/>
        <v>0.5</v>
      </c>
      <c r="AE145" s="16" t="str">
        <f t="shared" si="105"/>
        <v>Over</v>
      </c>
      <c r="AF145">
        <v>0.4</v>
      </c>
      <c r="AG145">
        <v>0.4</v>
      </c>
      <c r="AH145" s="16">
        <f t="shared" si="106"/>
        <v>2</v>
      </c>
      <c r="AI145" s="16">
        <f t="shared" si="107"/>
        <v>3</v>
      </c>
      <c r="AJ145" s="16">
        <f t="shared" si="108"/>
        <v>0</v>
      </c>
      <c r="AK145" s="16">
        <f t="shared" si="109"/>
        <v>0</v>
      </c>
      <c r="AL145" s="16">
        <f t="shared" si="110"/>
        <v>5</v>
      </c>
      <c r="AM145" s="16"/>
      <c r="AN145">
        <v>-4.6448248582591058E-3</v>
      </c>
      <c r="AO145">
        <v>2.4361948955916399E-2</v>
      </c>
      <c r="AP145">
        <v>-2.3107876828267902E-2</v>
      </c>
      <c r="AQ145" t="s">
        <v>187</v>
      </c>
      <c r="AR145">
        <v>0.5</v>
      </c>
      <c r="AS145" t="s">
        <v>187</v>
      </c>
      <c r="AT145" t="s">
        <v>187</v>
      </c>
      <c r="AU145" s="16">
        <f t="shared" si="111"/>
        <v>0.5</v>
      </c>
      <c r="AV145" s="16">
        <f t="shared" si="140"/>
        <v>-0.52310787682826787</v>
      </c>
      <c r="AW145" s="16" t="str">
        <f t="shared" si="112"/>
        <v>Under</v>
      </c>
      <c r="AX145">
        <v>0</v>
      </c>
      <c r="AY145">
        <v>0</v>
      </c>
      <c r="AZ145" s="16">
        <f t="shared" si="113"/>
        <v>3</v>
      </c>
      <c r="BA145" s="16">
        <f t="shared" si="114"/>
        <v>1</v>
      </c>
      <c r="BB145" s="16">
        <f t="shared" si="115"/>
        <v>0</v>
      </c>
      <c r="BC145" s="16">
        <f t="shared" si="116"/>
        <v>0</v>
      </c>
      <c r="BD145" s="16">
        <f t="shared" si="117"/>
        <v>4</v>
      </c>
      <c r="BE145" s="16"/>
      <c r="BF145">
        <v>0.18630791654021001</v>
      </c>
      <c r="BG145">
        <v>0.60363086232980301</v>
      </c>
      <c r="BH145">
        <v>6.9047869999999997E-2</v>
      </c>
      <c r="BI145" t="s">
        <v>187</v>
      </c>
      <c r="BJ145">
        <v>0.5</v>
      </c>
      <c r="BK145" t="s">
        <v>187</v>
      </c>
      <c r="BL145" t="s">
        <v>187</v>
      </c>
      <c r="BM145" s="16">
        <f t="shared" si="118"/>
        <v>0.5</v>
      </c>
      <c r="BN145" s="16">
        <f t="shared" si="141"/>
        <v>-0.5</v>
      </c>
      <c r="BO145" s="16" t="str">
        <f t="shared" si="119"/>
        <v>Under</v>
      </c>
      <c r="BP145">
        <v>0</v>
      </c>
      <c r="BQ145">
        <v>0</v>
      </c>
      <c r="BR145" s="16">
        <f t="shared" si="120"/>
        <v>2</v>
      </c>
      <c r="BS145" s="16">
        <f t="shared" si="121"/>
        <v>1</v>
      </c>
      <c r="BT145" s="16">
        <f t="shared" si="122"/>
        <v>1</v>
      </c>
      <c r="BU145" s="16">
        <f t="shared" si="123"/>
        <v>1</v>
      </c>
      <c r="BV145" s="16">
        <f t="shared" si="124"/>
        <v>5</v>
      </c>
      <c r="BW145" s="16"/>
      <c r="BX145">
        <v>0.13258124698648849</v>
      </c>
      <c r="BY145">
        <v>0.76762084796111196</v>
      </c>
      <c r="BZ145">
        <v>-1.0982291E-2</v>
      </c>
      <c r="CA145" t="s">
        <v>187</v>
      </c>
      <c r="CB145">
        <v>0.5</v>
      </c>
      <c r="CC145" t="s">
        <v>187</v>
      </c>
      <c r="CD145" t="s">
        <v>187</v>
      </c>
      <c r="CE145" s="16">
        <f t="shared" si="125"/>
        <v>0.5</v>
      </c>
      <c r="CF145" s="16">
        <f t="shared" si="142"/>
        <v>-0.51098229100000003</v>
      </c>
      <c r="CG145" s="16" t="str">
        <f t="shared" si="126"/>
        <v>Under</v>
      </c>
      <c r="CH145">
        <v>0</v>
      </c>
      <c r="CI145">
        <v>0</v>
      </c>
      <c r="CJ145" s="16"/>
      <c r="CK145" s="16">
        <f t="shared" si="127"/>
        <v>1</v>
      </c>
      <c r="CL145" s="16">
        <f t="shared" si="128"/>
        <v>1</v>
      </c>
      <c r="CM145" s="16">
        <f t="shared" si="129"/>
        <v>1</v>
      </c>
      <c r="CN145" s="16">
        <f t="shared" si="130"/>
        <v>3</v>
      </c>
      <c r="CO145" s="16"/>
      <c r="CP145">
        <v>0.844459135367014</v>
      </c>
      <c r="CQ145">
        <v>1.2</v>
      </c>
      <c r="CR145">
        <v>0.41392293555165799</v>
      </c>
      <c r="CS145">
        <v>0.5</v>
      </c>
      <c r="CT145" t="s">
        <v>187</v>
      </c>
      <c r="CU145">
        <v>0.5</v>
      </c>
      <c r="CV145" t="s">
        <v>187</v>
      </c>
      <c r="CW145" s="16">
        <f t="shared" si="131"/>
        <v>0.5</v>
      </c>
      <c r="CX145" s="16">
        <f t="shared" si="143"/>
        <v>0.7</v>
      </c>
      <c r="CY145" s="16" t="str">
        <f t="shared" si="132"/>
        <v>Over</v>
      </c>
      <c r="CZ145">
        <v>0.5</v>
      </c>
      <c r="DA145">
        <v>0.4</v>
      </c>
      <c r="DB145" s="16">
        <f t="shared" si="133"/>
        <v>2</v>
      </c>
      <c r="DC145" s="16">
        <f t="shared" si="134"/>
        <v>2</v>
      </c>
      <c r="DD145" s="16">
        <f t="shared" si="135"/>
        <v>0</v>
      </c>
      <c r="DE145" s="16">
        <f t="shared" si="136"/>
        <v>0</v>
      </c>
      <c r="DF145" s="16">
        <f t="shared" si="137"/>
        <v>4</v>
      </c>
      <c r="DG145" s="16"/>
    </row>
    <row r="146" spans="1:111" x14ac:dyDescent="0.3">
      <c r="A146" t="s">
        <v>339</v>
      </c>
      <c r="B146" t="s">
        <v>40</v>
      </c>
      <c r="C146" t="s">
        <v>41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6">
        <f t="shared" si="97"/>
        <v>0.5</v>
      </c>
      <c r="L146" s="16">
        <f t="shared" si="138"/>
        <v>0.5</v>
      </c>
      <c r="M146" s="16" t="str">
        <f t="shared" si="98"/>
        <v>Over</v>
      </c>
      <c r="N146">
        <v>1</v>
      </c>
      <c r="O146">
        <v>0.7</v>
      </c>
      <c r="P146" s="16">
        <f t="shared" si="99"/>
        <v>2</v>
      </c>
      <c r="Q146" s="16">
        <f t="shared" si="100"/>
        <v>4</v>
      </c>
      <c r="R146" s="16">
        <f t="shared" si="101"/>
        <v>1</v>
      </c>
      <c r="S146" s="16">
        <f t="shared" si="102"/>
        <v>1</v>
      </c>
      <c r="T146" s="16">
        <f t="shared" si="103"/>
        <v>8</v>
      </c>
      <c r="U146" s="16"/>
      <c r="V146" s="17">
        <v>0.99636882602091947</v>
      </c>
      <c r="W146" s="17">
        <v>1.0114233459091</v>
      </c>
      <c r="X146" s="17">
        <v>0.98569628876778403</v>
      </c>
      <c r="Y146" s="17">
        <v>0.5</v>
      </c>
      <c r="Z146" s="17" t="s">
        <v>187</v>
      </c>
      <c r="AA146" s="17" t="s">
        <v>187</v>
      </c>
      <c r="AB146" s="17">
        <v>0.3</v>
      </c>
      <c r="AC146" s="18">
        <f t="shared" si="104"/>
        <v>0.5</v>
      </c>
      <c r="AD146" s="18">
        <f t="shared" si="139"/>
        <v>0.51142334590909999</v>
      </c>
      <c r="AE146" s="18" t="str">
        <f t="shared" si="105"/>
        <v>Over</v>
      </c>
      <c r="AF146" s="17">
        <v>1</v>
      </c>
      <c r="AG146" s="17">
        <v>0.7</v>
      </c>
      <c r="AH146" s="18">
        <f t="shared" si="106"/>
        <v>3</v>
      </c>
      <c r="AI146" s="18">
        <f t="shared" si="107"/>
        <v>4</v>
      </c>
      <c r="AJ146" s="18">
        <f t="shared" si="108"/>
        <v>1</v>
      </c>
      <c r="AK146" s="18">
        <f t="shared" si="109"/>
        <v>1</v>
      </c>
      <c r="AL146" s="18">
        <f t="shared" si="110"/>
        <v>9</v>
      </c>
      <c r="AM146" s="16"/>
      <c r="AN146">
        <v>7.1125270868884136E-2</v>
      </c>
      <c r="AO146">
        <v>0.186965987777063</v>
      </c>
      <c r="AP146">
        <v>-8.1461020906153394E-5</v>
      </c>
      <c r="AQ146" t="s">
        <v>187</v>
      </c>
      <c r="AR146">
        <v>0.5</v>
      </c>
      <c r="AS146" t="s">
        <v>187</v>
      </c>
      <c r="AT146" t="s">
        <v>187</v>
      </c>
      <c r="AU146" s="16">
        <f t="shared" si="111"/>
        <v>0.5</v>
      </c>
      <c r="AV146" s="16">
        <f t="shared" si="140"/>
        <v>-0.50008146102090612</v>
      </c>
      <c r="AW146" s="16" t="str">
        <f t="shared" si="112"/>
        <v>Under</v>
      </c>
      <c r="AX146">
        <v>0.2</v>
      </c>
      <c r="AY146">
        <v>0.2</v>
      </c>
      <c r="AZ146" s="16">
        <f t="shared" si="113"/>
        <v>3</v>
      </c>
      <c r="BA146" s="16">
        <f t="shared" si="114"/>
        <v>1</v>
      </c>
      <c r="BB146" s="16">
        <f t="shared" si="115"/>
        <v>0</v>
      </c>
      <c r="BC146" s="16">
        <f t="shared" si="116"/>
        <v>0</v>
      </c>
      <c r="BD146" s="16">
        <f t="shared" si="117"/>
        <v>4</v>
      </c>
      <c r="BE146" s="16"/>
      <c r="BF146">
        <v>0.50446306408379082</v>
      </c>
      <c r="BG146">
        <v>0.92921415716856604</v>
      </c>
      <c r="BH146">
        <v>0.2</v>
      </c>
      <c r="BI146" t="s">
        <v>187</v>
      </c>
      <c r="BJ146">
        <v>0.5</v>
      </c>
      <c r="BK146" t="s">
        <v>187</v>
      </c>
      <c r="BL146" t="s">
        <v>187</v>
      </c>
      <c r="BM146" s="16">
        <f t="shared" si="118"/>
        <v>0.5</v>
      </c>
      <c r="BN146" s="16">
        <f t="shared" si="141"/>
        <v>0.42921415716856604</v>
      </c>
      <c r="BO146" s="16" t="str">
        <f t="shared" si="119"/>
        <v>Over</v>
      </c>
      <c r="BP146">
        <v>0.4</v>
      </c>
      <c r="BQ146">
        <v>0.3</v>
      </c>
      <c r="BR146" s="16">
        <f t="shared" si="120"/>
        <v>2</v>
      </c>
      <c r="BS146" s="16">
        <f t="shared" si="121"/>
        <v>4</v>
      </c>
      <c r="BT146" s="16">
        <f t="shared" si="122"/>
        <v>0</v>
      </c>
      <c r="BU146" s="16">
        <f t="shared" si="123"/>
        <v>0</v>
      </c>
      <c r="BV146" s="16">
        <f t="shared" si="124"/>
        <v>6</v>
      </c>
      <c r="BW146" s="16"/>
      <c r="BX146">
        <v>0.21636979611088031</v>
      </c>
      <c r="BY146">
        <v>0.85854120618882201</v>
      </c>
      <c r="BZ146">
        <v>3.8814656000000003E-2</v>
      </c>
      <c r="CA146" t="s">
        <v>187</v>
      </c>
      <c r="CB146">
        <v>0.5</v>
      </c>
      <c r="CC146" t="s">
        <v>187</v>
      </c>
      <c r="CD146" t="s">
        <v>187</v>
      </c>
      <c r="CE146" s="16">
        <f t="shared" si="125"/>
        <v>0.5</v>
      </c>
      <c r="CF146" s="16">
        <f t="shared" si="142"/>
        <v>-0.5</v>
      </c>
      <c r="CG146" s="16" t="str">
        <f t="shared" si="126"/>
        <v>Under</v>
      </c>
      <c r="CH146">
        <v>0</v>
      </c>
      <c r="CI146">
        <v>0</v>
      </c>
      <c r="CJ146" s="16"/>
      <c r="CK146" s="16">
        <f t="shared" si="127"/>
        <v>1</v>
      </c>
      <c r="CL146" s="16">
        <f t="shared" si="128"/>
        <v>1</v>
      </c>
      <c r="CM146" s="16">
        <f t="shared" si="129"/>
        <v>1</v>
      </c>
      <c r="CN146" s="16">
        <f t="shared" si="130"/>
        <v>3</v>
      </c>
      <c r="CO146" s="16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187</v>
      </c>
      <c r="CU146">
        <v>1.5</v>
      </c>
      <c r="CV146">
        <v>1.5</v>
      </c>
      <c r="CW146" s="16">
        <f t="shared" si="131"/>
        <v>1.5</v>
      </c>
      <c r="CX146" s="16">
        <f t="shared" si="143"/>
        <v>0.57043756670223988</v>
      </c>
      <c r="CY146" s="16" t="str">
        <f t="shared" si="132"/>
        <v>Over</v>
      </c>
      <c r="CZ146">
        <v>1.7</v>
      </c>
      <c r="DA146">
        <v>0.5</v>
      </c>
      <c r="DB146" s="16">
        <f t="shared" si="133"/>
        <v>3</v>
      </c>
      <c r="DC146" s="16">
        <f t="shared" si="134"/>
        <v>2</v>
      </c>
      <c r="DD146" s="16">
        <f t="shared" si="135"/>
        <v>1</v>
      </c>
      <c r="DE146" s="16">
        <f t="shared" si="136"/>
        <v>0</v>
      </c>
      <c r="DF146" s="16">
        <f t="shared" si="137"/>
        <v>6</v>
      </c>
      <c r="DG146" s="16"/>
    </row>
    <row r="147" spans="1:111" x14ac:dyDescent="0.3">
      <c r="A147" t="s">
        <v>340</v>
      </c>
      <c r="B147" t="s">
        <v>40</v>
      </c>
      <c r="C147" t="s">
        <v>41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187</v>
      </c>
      <c r="K147" s="16">
        <f t="shared" si="97"/>
        <v>0.5</v>
      </c>
      <c r="L147" s="16">
        <f t="shared" si="138"/>
        <v>-0.41613789000000001</v>
      </c>
      <c r="M147" s="16" t="str">
        <f t="shared" si="98"/>
        <v>Under</v>
      </c>
      <c r="N147">
        <v>0.4</v>
      </c>
      <c r="O147">
        <v>0.3</v>
      </c>
      <c r="P147" s="16">
        <f t="shared" si="99"/>
        <v>3</v>
      </c>
      <c r="Q147" s="16">
        <f t="shared" si="100"/>
        <v>4</v>
      </c>
      <c r="R147" s="16">
        <f t="shared" si="101"/>
        <v>1</v>
      </c>
      <c r="S147" s="16">
        <f t="shared" si="102"/>
        <v>1</v>
      </c>
      <c r="T147" s="16">
        <f t="shared" si="103"/>
        <v>9</v>
      </c>
      <c r="U147" s="16"/>
      <c r="V147" s="17">
        <v>0.99413253146218772</v>
      </c>
      <c r="W147" s="17">
        <v>1</v>
      </c>
      <c r="X147" s="17">
        <v>0.98552671170992001</v>
      </c>
      <c r="Y147" s="17">
        <v>0.5</v>
      </c>
      <c r="Z147" s="17" t="s">
        <v>187</v>
      </c>
      <c r="AA147" s="17" t="s">
        <v>187</v>
      </c>
      <c r="AB147" s="17">
        <v>0.2</v>
      </c>
      <c r="AC147" s="18">
        <f t="shared" si="104"/>
        <v>0.5</v>
      </c>
      <c r="AD147" s="18">
        <f t="shared" si="139"/>
        <v>0.5</v>
      </c>
      <c r="AE147" s="18" t="str">
        <f t="shared" si="105"/>
        <v>Over</v>
      </c>
      <c r="AF147" s="17">
        <v>1</v>
      </c>
      <c r="AG147" s="17">
        <v>0.8</v>
      </c>
      <c r="AH147" s="18">
        <f t="shared" si="106"/>
        <v>3</v>
      </c>
      <c r="AI147" s="18">
        <f t="shared" si="107"/>
        <v>3</v>
      </c>
      <c r="AJ147" s="18">
        <f t="shared" si="108"/>
        <v>1</v>
      </c>
      <c r="AK147" s="18">
        <f t="shared" si="109"/>
        <v>1</v>
      </c>
      <c r="AL147" s="18">
        <f t="shared" si="110"/>
        <v>8</v>
      </c>
      <c r="AM147" s="16"/>
      <c r="AN147">
        <v>3.3677590966003999E-2</v>
      </c>
      <c r="AO147">
        <v>8.5544009111332406E-2</v>
      </c>
      <c r="AP147">
        <v>-5.6816936960950801E-5</v>
      </c>
      <c r="AQ147" t="s">
        <v>187</v>
      </c>
      <c r="AR147">
        <v>0.5</v>
      </c>
      <c r="AS147" t="s">
        <v>187</v>
      </c>
      <c r="AT147" t="s">
        <v>187</v>
      </c>
      <c r="AU147" s="16">
        <f t="shared" si="111"/>
        <v>0.5</v>
      </c>
      <c r="AV147" s="16">
        <f t="shared" si="140"/>
        <v>-0.50005681693696091</v>
      </c>
      <c r="AW147" s="16" t="str">
        <f t="shared" si="112"/>
        <v>Under</v>
      </c>
      <c r="AX147">
        <v>0.1</v>
      </c>
      <c r="AY147">
        <v>0.1</v>
      </c>
      <c r="AZ147" s="16">
        <f t="shared" si="113"/>
        <v>3</v>
      </c>
      <c r="BA147" s="16">
        <f t="shared" si="114"/>
        <v>1</v>
      </c>
      <c r="BB147" s="16">
        <f t="shared" si="115"/>
        <v>0</v>
      </c>
      <c r="BC147" s="16">
        <f t="shared" si="116"/>
        <v>0</v>
      </c>
      <c r="BD147" s="16">
        <f t="shared" si="117"/>
        <v>4</v>
      </c>
      <c r="BE147" s="16"/>
      <c r="BF147">
        <v>0.44841874191580933</v>
      </c>
      <c r="BG147">
        <v>0.862083873757025</v>
      </c>
      <c r="BH147">
        <v>0.22126196000000001</v>
      </c>
      <c r="BI147" t="s">
        <v>187</v>
      </c>
      <c r="BJ147">
        <v>0.5</v>
      </c>
      <c r="BK147" t="s">
        <v>187</v>
      </c>
      <c r="BL147" t="s">
        <v>187</v>
      </c>
      <c r="BM147" s="16">
        <f t="shared" si="118"/>
        <v>0.5</v>
      </c>
      <c r="BN147" s="16">
        <f t="shared" si="141"/>
        <v>0.362083873757025</v>
      </c>
      <c r="BO147" s="16" t="str">
        <f t="shared" si="119"/>
        <v>Over</v>
      </c>
      <c r="BP147">
        <v>0.6</v>
      </c>
      <c r="BQ147">
        <v>0.4</v>
      </c>
      <c r="BR147" s="16">
        <f t="shared" si="120"/>
        <v>1</v>
      </c>
      <c r="BS147" s="16">
        <f t="shared" si="121"/>
        <v>4</v>
      </c>
      <c r="BT147" s="16">
        <f t="shared" si="122"/>
        <v>1</v>
      </c>
      <c r="BU147" s="16">
        <f t="shared" si="123"/>
        <v>0</v>
      </c>
      <c r="BV147" s="16">
        <f t="shared" si="124"/>
        <v>6</v>
      </c>
      <c r="BW147" s="16"/>
      <c r="BX147">
        <v>0.1667740016586283</v>
      </c>
      <c r="BY147">
        <v>0.78620843561704901</v>
      </c>
      <c r="BZ147">
        <v>0.01</v>
      </c>
      <c r="CA147" t="s">
        <v>187</v>
      </c>
      <c r="CB147">
        <v>0.5</v>
      </c>
      <c r="CC147" t="s">
        <v>187</v>
      </c>
      <c r="CD147" t="s">
        <v>187</v>
      </c>
      <c r="CE147" s="16">
        <f t="shared" si="125"/>
        <v>0.5</v>
      </c>
      <c r="CF147" s="16">
        <f t="shared" si="142"/>
        <v>-0.5</v>
      </c>
      <c r="CG147" s="16" t="str">
        <f t="shared" si="126"/>
        <v>Under</v>
      </c>
      <c r="CH147">
        <v>0</v>
      </c>
      <c r="CI147">
        <v>0</v>
      </c>
      <c r="CJ147" s="16"/>
      <c r="CK147" s="16">
        <f t="shared" si="127"/>
        <v>1</v>
      </c>
      <c r="CL147" s="16">
        <f t="shared" si="128"/>
        <v>1</v>
      </c>
      <c r="CM147" s="16">
        <f t="shared" si="129"/>
        <v>1</v>
      </c>
      <c r="CN147" s="16">
        <f t="shared" si="130"/>
        <v>3</v>
      </c>
      <c r="CO147" s="16"/>
      <c r="CP147" s="17">
        <v>1.6321023999418931</v>
      </c>
      <c r="CQ147" s="17">
        <v>2</v>
      </c>
      <c r="CR147" s="17">
        <v>1.2337372</v>
      </c>
      <c r="CS147" s="17">
        <v>0.5</v>
      </c>
      <c r="CT147" s="17" t="s">
        <v>187</v>
      </c>
      <c r="CU147" s="17">
        <v>0.5</v>
      </c>
      <c r="CV147" s="17" t="s">
        <v>187</v>
      </c>
      <c r="CW147" s="18">
        <f t="shared" si="131"/>
        <v>0.5</v>
      </c>
      <c r="CX147" s="16">
        <f t="shared" si="143"/>
        <v>1.5</v>
      </c>
      <c r="CY147" s="18" t="str">
        <f t="shared" si="132"/>
        <v>Over</v>
      </c>
      <c r="CZ147" s="17">
        <v>1.5</v>
      </c>
      <c r="DA147" s="17">
        <v>0.8</v>
      </c>
      <c r="DB147" s="18">
        <f t="shared" si="133"/>
        <v>3</v>
      </c>
      <c r="DC147" s="18">
        <f t="shared" si="134"/>
        <v>3</v>
      </c>
      <c r="DD147" s="18">
        <f t="shared" si="135"/>
        <v>1</v>
      </c>
      <c r="DE147" s="18">
        <f t="shared" si="136"/>
        <v>1</v>
      </c>
      <c r="DF147" s="18">
        <f t="shared" si="137"/>
        <v>8</v>
      </c>
      <c r="DG147" s="16"/>
    </row>
    <row r="148" spans="1:111" x14ac:dyDescent="0.3">
      <c r="A148" t="s">
        <v>341</v>
      </c>
      <c r="B148" t="s">
        <v>40</v>
      </c>
      <c r="C148" t="s">
        <v>41</v>
      </c>
      <c r="D148" s="17">
        <v>0.31730482082103673</v>
      </c>
      <c r="E148" s="17">
        <v>0.443520782396088</v>
      </c>
      <c r="F148" s="17">
        <v>0.200673385451037</v>
      </c>
      <c r="G148" s="17">
        <v>0.5</v>
      </c>
      <c r="H148" s="17">
        <v>0.5</v>
      </c>
      <c r="I148" s="17">
        <v>0.5</v>
      </c>
      <c r="J148" s="17">
        <v>0.5</v>
      </c>
      <c r="K148" s="18">
        <f t="shared" si="97"/>
        <v>0.5</v>
      </c>
      <c r="L148" s="16">
        <f t="shared" si="138"/>
        <v>-0.4</v>
      </c>
      <c r="M148" s="18" t="str">
        <f t="shared" si="98"/>
        <v>Under</v>
      </c>
      <c r="N148" s="17">
        <v>0.1</v>
      </c>
      <c r="O148" s="17">
        <v>0.1</v>
      </c>
      <c r="P148" s="18">
        <f t="shared" si="99"/>
        <v>3</v>
      </c>
      <c r="Q148" s="18">
        <f t="shared" si="100"/>
        <v>4</v>
      </c>
      <c r="R148" s="18">
        <f t="shared" si="101"/>
        <v>1</v>
      </c>
      <c r="S148" s="18">
        <f t="shared" si="102"/>
        <v>1</v>
      </c>
      <c r="T148" s="18">
        <f t="shared" si="103"/>
        <v>9</v>
      </c>
      <c r="U148" s="16"/>
      <c r="V148">
        <v>0.79969502545747417</v>
      </c>
      <c r="W148">
        <v>1</v>
      </c>
      <c r="X148">
        <v>0.506617866659959</v>
      </c>
      <c r="Y148">
        <v>0.5</v>
      </c>
      <c r="Z148" t="s">
        <v>187</v>
      </c>
      <c r="AA148" t="s">
        <v>187</v>
      </c>
      <c r="AB148">
        <v>0.1</v>
      </c>
      <c r="AC148" s="16">
        <f t="shared" si="104"/>
        <v>0.5</v>
      </c>
      <c r="AD148" s="18">
        <f t="shared" si="139"/>
        <v>0.5</v>
      </c>
      <c r="AE148" s="16" t="str">
        <f t="shared" si="105"/>
        <v>Over</v>
      </c>
      <c r="AF148">
        <v>0.7</v>
      </c>
      <c r="AG148">
        <v>0.5</v>
      </c>
      <c r="AH148" s="16">
        <f t="shared" si="106"/>
        <v>3</v>
      </c>
      <c r="AI148" s="16">
        <f t="shared" si="107"/>
        <v>3</v>
      </c>
      <c r="AJ148" s="16">
        <f t="shared" si="108"/>
        <v>1</v>
      </c>
      <c r="AK148" s="16">
        <f t="shared" si="109"/>
        <v>0</v>
      </c>
      <c r="AL148" s="16">
        <f t="shared" si="110"/>
        <v>7</v>
      </c>
      <c r="AM148" s="16"/>
      <c r="AN148">
        <v>8.4775144844384722E-3</v>
      </c>
      <c r="AO148">
        <v>2.0483125606388201E-2</v>
      </c>
      <c r="AP148">
        <v>-5.9404940511221301E-5</v>
      </c>
      <c r="AQ148" t="s">
        <v>187</v>
      </c>
      <c r="AR148">
        <v>0.5</v>
      </c>
      <c r="AS148" t="s">
        <v>187</v>
      </c>
      <c r="AT148" t="s">
        <v>187</v>
      </c>
      <c r="AU148" s="16">
        <f t="shared" si="111"/>
        <v>0.5</v>
      </c>
      <c r="AV148" s="16">
        <f t="shared" si="140"/>
        <v>-0.50005940494051127</v>
      </c>
      <c r="AW148" s="16" t="str">
        <f t="shared" si="112"/>
        <v>Under</v>
      </c>
      <c r="AX148">
        <v>0</v>
      </c>
      <c r="AY148">
        <v>0</v>
      </c>
      <c r="AZ148" s="16">
        <f t="shared" si="113"/>
        <v>3</v>
      </c>
      <c r="BA148" s="16">
        <f t="shared" si="114"/>
        <v>1</v>
      </c>
      <c r="BB148" s="16">
        <f t="shared" si="115"/>
        <v>0</v>
      </c>
      <c r="BC148" s="16">
        <f t="shared" si="116"/>
        <v>0</v>
      </c>
      <c r="BD148" s="16">
        <f t="shared" si="117"/>
        <v>4</v>
      </c>
      <c r="BE148" s="16"/>
      <c r="BF148">
        <v>0.28691660294627891</v>
      </c>
      <c r="BG148">
        <v>0.60363086232980301</v>
      </c>
      <c r="BH148">
        <v>0.190564202961063</v>
      </c>
      <c r="BI148" t="s">
        <v>187</v>
      </c>
      <c r="BJ148">
        <v>0.5</v>
      </c>
      <c r="BK148" t="s">
        <v>187</v>
      </c>
      <c r="BL148" t="s">
        <v>187</v>
      </c>
      <c r="BM148" s="16">
        <f t="shared" si="118"/>
        <v>0.5</v>
      </c>
      <c r="BN148" s="16">
        <f t="shared" si="141"/>
        <v>-0.30943579703893698</v>
      </c>
      <c r="BO148" s="16" t="str">
        <f t="shared" si="119"/>
        <v>Under</v>
      </c>
      <c r="BP148">
        <v>0.3</v>
      </c>
      <c r="BQ148">
        <v>0.2</v>
      </c>
      <c r="BR148" s="16">
        <f t="shared" si="120"/>
        <v>2</v>
      </c>
      <c r="BS148" s="16">
        <f t="shared" si="121"/>
        <v>1</v>
      </c>
      <c r="BT148" s="16">
        <f t="shared" si="122"/>
        <v>1</v>
      </c>
      <c r="BU148" s="16">
        <f t="shared" si="123"/>
        <v>1</v>
      </c>
      <c r="BV148" s="16">
        <f t="shared" si="124"/>
        <v>5</v>
      </c>
      <c r="BW148" s="16"/>
      <c r="BX148">
        <v>0.166707524453933</v>
      </c>
      <c r="BY148">
        <v>0.76762084796111196</v>
      </c>
      <c r="BZ148">
        <v>0.01</v>
      </c>
      <c r="CA148" t="s">
        <v>187</v>
      </c>
      <c r="CB148">
        <v>0.5</v>
      </c>
      <c r="CC148" t="s">
        <v>187</v>
      </c>
      <c r="CD148" t="s">
        <v>187</v>
      </c>
      <c r="CE148" s="16">
        <f t="shared" si="125"/>
        <v>0.5</v>
      </c>
      <c r="CF148" s="16">
        <f t="shared" si="142"/>
        <v>-0.5</v>
      </c>
      <c r="CG148" s="16" t="str">
        <f t="shared" si="126"/>
        <v>Under</v>
      </c>
      <c r="CH148">
        <v>0</v>
      </c>
      <c r="CI148">
        <v>0</v>
      </c>
      <c r="CJ148" s="16"/>
      <c r="CK148" s="16">
        <f t="shared" si="127"/>
        <v>1</v>
      </c>
      <c r="CL148" s="16">
        <f t="shared" si="128"/>
        <v>1</v>
      </c>
      <c r="CM148" s="16">
        <f t="shared" si="129"/>
        <v>1</v>
      </c>
      <c r="CN148" s="16">
        <f t="shared" si="130"/>
        <v>3</v>
      </c>
      <c r="CO148" s="16"/>
      <c r="CP148">
        <v>1.0707044462584121</v>
      </c>
      <c r="CQ148">
        <v>1.2351702</v>
      </c>
      <c r="CR148">
        <v>0.97901124593727795</v>
      </c>
      <c r="CS148">
        <v>1.5</v>
      </c>
      <c r="CT148" t="s">
        <v>187</v>
      </c>
      <c r="CU148">
        <v>1.5</v>
      </c>
      <c r="CV148">
        <v>1.5</v>
      </c>
      <c r="CW148" s="16">
        <f t="shared" si="131"/>
        <v>1.5</v>
      </c>
      <c r="CX148" s="16">
        <f t="shared" si="143"/>
        <v>-0.6</v>
      </c>
      <c r="CY148" s="16" t="str">
        <f t="shared" si="132"/>
        <v>Under</v>
      </c>
      <c r="CZ148">
        <v>0.9</v>
      </c>
      <c r="DA148">
        <v>0.2</v>
      </c>
      <c r="DB148" s="16">
        <f t="shared" si="133"/>
        <v>3</v>
      </c>
      <c r="DC148" s="16">
        <f t="shared" si="134"/>
        <v>1</v>
      </c>
      <c r="DD148" s="16">
        <f t="shared" si="135"/>
        <v>1</v>
      </c>
      <c r="DE148" s="16">
        <f t="shared" si="136"/>
        <v>1</v>
      </c>
      <c r="DF148" s="16">
        <f t="shared" si="137"/>
        <v>6</v>
      </c>
      <c r="DG14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29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85</v>
      </c>
      <c r="B2" t="s">
        <v>47</v>
      </c>
      <c r="C2">
        <v>4.5</v>
      </c>
      <c r="D2">
        <v>-120</v>
      </c>
      <c r="E2">
        <v>-105</v>
      </c>
      <c r="F2">
        <v>4.5</v>
      </c>
      <c r="G2">
        <v>-125</v>
      </c>
      <c r="H2">
        <v>-102</v>
      </c>
      <c r="I2">
        <v>4.5</v>
      </c>
      <c r="J2">
        <v>-125</v>
      </c>
      <c r="K2">
        <v>-105</v>
      </c>
      <c r="L2">
        <v>4.5</v>
      </c>
      <c r="M2">
        <v>-132</v>
      </c>
      <c r="N2">
        <v>100</v>
      </c>
      <c r="R2" s="7">
        <f>MIN(C2,F2,I2,L2,O2)</f>
        <v>4.5</v>
      </c>
    </row>
    <row r="3" spans="1:18" x14ac:dyDescent="0.3">
      <c r="A3" t="s">
        <v>65</v>
      </c>
      <c r="B3" t="s">
        <v>53</v>
      </c>
      <c r="C3">
        <v>6.5</v>
      </c>
      <c r="D3">
        <v>-145</v>
      </c>
      <c r="E3">
        <v>115</v>
      </c>
      <c r="F3">
        <v>6.5</v>
      </c>
      <c r="G3">
        <v>-130</v>
      </c>
      <c r="H3">
        <v>102</v>
      </c>
      <c r="I3">
        <v>6.5</v>
      </c>
      <c r="J3">
        <v>-140</v>
      </c>
      <c r="K3">
        <v>105</v>
      </c>
      <c r="L3">
        <v>6.5</v>
      </c>
      <c r="M3">
        <v>-127</v>
      </c>
      <c r="N3">
        <v>-105</v>
      </c>
      <c r="R3" s="7">
        <f t="shared" ref="R3:R28" si="0">MIN(C3,F3,I3,L3,O3)</f>
        <v>6.5</v>
      </c>
    </row>
    <row r="4" spans="1:18" x14ac:dyDescent="0.3">
      <c r="A4" t="s">
        <v>67</v>
      </c>
      <c r="B4" t="s">
        <v>41</v>
      </c>
      <c r="C4">
        <v>4.5</v>
      </c>
      <c r="D4">
        <v>-145</v>
      </c>
      <c r="E4">
        <v>115</v>
      </c>
      <c r="F4">
        <v>4.5</v>
      </c>
      <c r="G4">
        <v>-142</v>
      </c>
      <c r="H4">
        <v>112</v>
      </c>
      <c r="I4">
        <v>4.5</v>
      </c>
      <c r="J4">
        <v>-150</v>
      </c>
      <c r="K4">
        <v>110</v>
      </c>
      <c r="L4">
        <v>4.5</v>
      </c>
      <c r="M4">
        <v>133</v>
      </c>
      <c r="N4">
        <v>128</v>
      </c>
      <c r="R4" s="7">
        <f t="shared" si="0"/>
        <v>4.5</v>
      </c>
    </row>
    <row r="5" spans="1:18" x14ac:dyDescent="0.3">
      <c r="A5" t="s">
        <v>77</v>
      </c>
      <c r="B5" t="s">
        <v>54</v>
      </c>
      <c r="C5">
        <v>4.5</v>
      </c>
      <c r="D5">
        <v>-120</v>
      </c>
      <c r="E5">
        <v>-105</v>
      </c>
      <c r="F5">
        <v>4.5</v>
      </c>
      <c r="G5">
        <v>-136</v>
      </c>
      <c r="H5">
        <v>106</v>
      </c>
      <c r="I5">
        <v>4.5</v>
      </c>
      <c r="J5">
        <v>-110</v>
      </c>
      <c r="K5">
        <v>-120</v>
      </c>
      <c r="L5">
        <v>4.5</v>
      </c>
      <c r="M5">
        <v>-118</v>
      </c>
      <c r="N5">
        <v>-113</v>
      </c>
      <c r="R5" s="7">
        <f t="shared" si="0"/>
        <v>4.5</v>
      </c>
    </row>
    <row r="6" spans="1:18" x14ac:dyDescent="0.3">
      <c r="A6" t="s">
        <v>71</v>
      </c>
      <c r="B6" t="s">
        <v>56</v>
      </c>
      <c r="C6">
        <v>5.5</v>
      </c>
      <c r="D6">
        <v>-120</v>
      </c>
      <c r="E6">
        <v>-105</v>
      </c>
      <c r="F6">
        <v>5.5</v>
      </c>
      <c r="G6">
        <v>-128</v>
      </c>
      <c r="H6">
        <v>100</v>
      </c>
      <c r="I6">
        <v>5.5</v>
      </c>
      <c r="J6">
        <v>-130</v>
      </c>
      <c r="K6">
        <v>100</v>
      </c>
      <c r="L6">
        <v>5.5</v>
      </c>
      <c r="M6">
        <v>-137</v>
      </c>
      <c r="N6">
        <v>104</v>
      </c>
      <c r="R6" s="7">
        <f t="shared" si="0"/>
        <v>5.5</v>
      </c>
    </row>
    <row r="7" spans="1:18" x14ac:dyDescent="0.3">
      <c r="A7" t="s">
        <v>78</v>
      </c>
      <c r="B7" t="s">
        <v>55</v>
      </c>
      <c r="C7">
        <v>7.5</v>
      </c>
      <c r="D7">
        <v>-105</v>
      </c>
      <c r="E7">
        <v>-120</v>
      </c>
      <c r="F7">
        <v>7.5</v>
      </c>
      <c r="G7">
        <v>-122</v>
      </c>
      <c r="H7">
        <v>-104</v>
      </c>
      <c r="I7">
        <v>7.5</v>
      </c>
      <c r="J7">
        <v>-110</v>
      </c>
      <c r="K7">
        <v>-120</v>
      </c>
      <c r="L7">
        <v>7.5</v>
      </c>
      <c r="M7">
        <v>-121</v>
      </c>
      <c r="N7">
        <v>-109</v>
      </c>
      <c r="R7" s="7">
        <f t="shared" si="0"/>
        <v>7.5</v>
      </c>
    </row>
    <row r="8" spans="1:18" x14ac:dyDescent="0.3">
      <c r="A8" t="s">
        <v>72</v>
      </c>
      <c r="B8" t="s">
        <v>42</v>
      </c>
      <c r="C8">
        <v>6.5</v>
      </c>
      <c r="D8">
        <v>-140</v>
      </c>
      <c r="E8">
        <v>110</v>
      </c>
      <c r="F8">
        <v>6.5</v>
      </c>
      <c r="G8">
        <v>-146</v>
      </c>
      <c r="H8">
        <v>114</v>
      </c>
      <c r="I8">
        <v>6.5</v>
      </c>
      <c r="J8">
        <v>-145</v>
      </c>
      <c r="K8">
        <v>110</v>
      </c>
      <c r="L8">
        <v>6.5</v>
      </c>
      <c r="M8">
        <v>133</v>
      </c>
      <c r="N8">
        <v>115</v>
      </c>
      <c r="R8" s="7">
        <f t="shared" si="0"/>
        <v>6.5</v>
      </c>
    </row>
    <row r="9" spans="1:18" x14ac:dyDescent="0.3">
      <c r="A9" t="s">
        <v>73</v>
      </c>
      <c r="B9" t="s">
        <v>49</v>
      </c>
      <c r="C9">
        <v>4.5</v>
      </c>
      <c r="D9">
        <v>-125</v>
      </c>
      <c r="E9">
        <v>100</v>
      </c>
      <c r="F9">
        <v>4.5</v>
      </c>
      <c r="G9">
        <v>-115</v>
      </c>
      <c r="H9">
        <v>-113</v>
      </c>
      <c r="I9">
        <v>4.5</v>
      </c>
      <c r="J9">
        <v>-135</v>
      </c>
      <c r="K9">
        <v>105</v>
      </c>
      <c r="L9">
        <v>4.5</v>
      </c>
      <c r="M9">
        <v>-118</v>
      </c>
      <c r="N9">
        <v>-113</v>
      </c>
      <c r="R9" s="7">
        <f t="shared" si="0"/>
        <v>4.5</v>
      </c>
    </row>
    <row r="10" spans="1:18" x14ac:dyDescent="0.3">
      <c r="A10" t="s">
        <v>81</v>
      </c>
      <c r="B10" t="s">
        <v>43</v>
      </c>
      <c r="C10">
        <v>4.5</v>
      </c>
      <c r="D10">
        <v>-175</v>
      </c>
      <c r="E10">
        <v>140</v>
      </c>
      <c r="F10">
        <v>3.5</v>
      </c>
      <c r="G10">
        <v>108</v>
      </c>
      <c r="H10">
        <v>-138</v>
      </c>
      <c r="I10">
        <v>4.5</v>
      </c>
      <c r="J10">
        <v>-175</v>
      </c>
      <c r="K10">
        <v>135</v>
      </c>
      <c r="L10">
        <v>4.5</v>
      </c>
      <c r="M10">
        <v>123</v>
      </c>
      <c r="N10">
        <v>143</v>
      </c>
      <c r="R10" s="7">
        <f t="shared" si="0"/>
        <v>3.5</v>
      </c>
    </row>
    <row r="11" spans="1:18" x14ac:dyDescent="0.3">
      <c r="A11" t="s">
        <v>62</v>
      </c>
      <c r="B11" t="s">
        <v>90</v>
      </c>
      <c r="C11">
        <v>4.5</v>
      </c>
      <c r="D11">
        <v>130</v>
      </c>
      <c r="E11">
        <v>-165</v>
      </c>
      <c r="F11" t="s">
        <v>33</v>
      </c>
      <c r="G11" t="s">
        <v>33</v>
      </c>
      <c r="H11" t="s">
        <v>33</v>
      </c>
      <c r="I11">
        <v>4.5</v>
      </c>
      <c r="J11">
        <v>125</v>
      </c>
      <c r="K11">
        <v>-160</v>
      </c>
      <c r="L11" t="s">
        <v>33</v>
      </c>
      <c r="M11" t="s">
        <v>33</v>
      </c>
      <c r="N11" t="s">
        <v>33</v>
      </c>
      <c r="R11" s="7">
        <f t="shared" si="0"/>
        <v>4.5</v>
      </c>
    </row>
    <row r="12" spans="1:18" x14ac:dyDescent="0.3">
      <c r="A12" t="s">
        <v>83</v>
      </c>
      <c r="B12" t="s">
        <v>95</v>
      </c>
      <c r="C12">
        <v>4.5</v>
      </c>
      <c r="D12">
        <v>130</v>
      </c>
      <c r="E12">
        <v>-170</v>
      </c>
      <c r="F12">
        <v>5.5</v>
      </c>
      <c r="G12">
        <v>-142</v>
      </c>
      <c r="H12">
        <v>112</v>
      </c>
      <c r="I12">
        <v>4.5</v>
      </c>
      <c r="J12">
        <v>135</v>
      </c>
      <c r="K12">
        <v>-175</v>
      </c>
      <c r="L12">
        <v>5.5</v>
      </c>
      <c r="M12">
        <v>138</v>
      </c>
      <c r="N12">
        <v>120</v>
      </c>
      <c r="R12" s="7">
        <f t="shared" si="0"/>
        <v>4.5</v>
      </c>
    </row>
    <row r="13" spans="1:18" x14ac:dyDescent="0.3">
      <c r="A13" t="s">
        <v>80</v>
      </c>
      <c r="B13" t="s">
        <v>59</v>
      </c>
      <c r="C13">
        <v>4.5</v>
      </c>
      <c r="D13">
        <v>-145</v>
      </c>
      <c r="E13">
        <v>115</v>
      </c>
      <c r="F13">
        <v>4.5</v>
      </c>
      <c r="G13">
        <v>-152</v>
      </c>
      <c r="H13">
        <v>120</v>
      </c>
      <c r="I13">
        <v>4.5</v>
      </c>
      <c r="J13">
        <v>-155</v>
      </c>
      <c r="K13">
        <v>120</v>
      </c>
      <c r="L13">
        <v>4.5</v>
      </c>
      <c r="M13">
        <v>143</v>
      </c>
      <c r="N13">
        <v>120</v>
      </c>
      <c r="R13" s="7">
        <f t="shared" si="0"/>
        <v>4.5</v>
      </c>
    </row>
    <row r="14" spans="1:18" x14ac:dyDescent="0.3">
      <c r="A14" t="s">
        <v>84</v>
      </c>
      <c r="B14" t="s">
        <v>96</v>
      </c>
      <c r="C14">
        <v>4.5</v>
      </c>
      <c r="D14">
        <v>-135</v>
      </c>
      <c r="E14">
        <v>105</v>
      </c>
      <c r="F14">
        <v>4.5</v>
      </c>
      <c r="G14">
        <v>-128</v>
      </c>
      <c r="H14">
        <v>102</v>
      </c>
      <c r="I14">
        <v>4.5</v>
      </c>
      <c r="J14">
        <v>-140</v>
      </c>
      <c r="K14">
        <v>105</v>
      </c>
      <c r="L14">
        <v>4.5</v>
      </c>
      <c r="M14">
        <v>145</v>
      </c>
      <c r="N14">
        <v>117</v>
      </c>
      <c r="R14" s="7">
        <f t="shared" si="0"/>
        <v>4.5</v>
      </c>
    </row>
    <row r="15" spans="1:18" x14ac:dyDescent="0.3">
      <c r="A15" t="s">
        <v>69</v>
      </c>
      <c r="B15" t="s">
        <v>50</v>
      </c>
      <c r="C15">
        <v>5.5</v>
      </c>
      <c r="D15">
        <v>135</v>
      </c>
      <c r="E15">
        <v>-170</v>
      </c>
      <c r="F15">
        <v>6.5</v>
      </c>
      <c r="G15">
        <v>-156</v>
      </c>
      <c r="H15">
        <v>122</v>
      </c>
      <c r="I15">
        <v>5.5</v>
      </c>
      <c r="J15">
        <v>125</v>
      </c>
      <c r="K15">
        <v>-160</v>
      </c>
      <c r="L15">
        <v>6.5</v>
      </c>
      <c r="M15">
        <v>123</v>
      </c>
      <c r="N15">
        <v>125</v>
      </c>
      <c r="R15" s="7">
        <f t="shared" si="0"/>
        <v>5.5</v>
      </c>
    </row>
    <row r="16" spans="1:18" x14ac:dyDescent="0.3">
      <c r="A16" t="s">
        <v>74</v>
      </c>
      <c r="B16" t="s">
        <v>92</v>
      </c>
      <c r="C16">
        <v>4.5</v>
      </c>
      <c r="D16">
        <v>-105</v>
      </c>
      <c r="E16">
        <v>-120</v>
      </c>
      <c r="F16">
        <v>4.5</v>
      </c>
      <c r="G16">
        <v>108</v>
      </c>
      <c r="H16">
        <v>-138</v>
      </c>
      <c r="I16">
        <v>4.5</v>
      </c>
      <c r="J16">
        <v>-115</v>
      </c>
      <c r="K16">
        <v>-110</v>
      </c>
      <c r="L16">
        <v>5.5</v>
      </c>
      <c r="M16">
        <v>110</v>
      </c>
      <c r="N16">
        <v>148</v>
      </c>
      <c r="R16" s="7">
        <f t="shared" si="0"/>
        <v>4.5</v>
      </c>
    </row>
    <row r="17" spans="1:18" x14ac:dyDescent="0.3">
      <c r="A17" t="s">
        <v>61</v>
      </c>
      <c r="B17" t="s">
        <v>89</v>
      </c>
      <c r="C17">
        <v>3.5</v>
      </c>
      <c r="D17">
        <v>120</v>
      </c>
      <c r="E17">
        <v>-155</v>
      </c>
      <c r="F17" t="s">
        <v>33</v>
      </c>
      <c r="G17" t="s">
        <v>33</v>
      </c>
      <c r="H17" t="s">
        <v>33</v>
      </c>
      <c r="I17">
        <v>3.5</v>
      </c>
      <c r="J17">
        <v>120</v>
      </c>
      <c r="K17">
        <v>-155</v>
      </c>
      <c r="L17" t="s">
        <v>33</v>
      </c>
      <c r="M17" t="s">
        <v>33</v>
      </c>
      <c r="N17" t="s">
        <v>33</v>
      </c>
      <c r="R17" s="7">
        <f t="shared" si="0"/>
        <v>3.5</v>
      </c>
    </row>
    <row r="18" spans="1:18" x14ac:dyDescent="0.3">
      <c r="A18" t="s">
        <v>63</v>
      </c>
      <c r="B18" t="s">
        <v>14</v>
      </c>
      <c r="C18">
        <v>5.5</v>
      </c>
      <c r="D18">
        <v>140</v>
      </c>
      <c r="E18">
        <v>-185</v>
      </c>
      <c r="F18">
        <v>6.5</v>
      </c>
      <c r="G18">
        <v>-122</v>
      </c>
      <c r="H18">
        <v>-104</v>
      </c>
      <c r="I18">
        <v>5.5</v>
      </c>
      <c r="J18">
        <v>140</v>
      </c>
      <c r="K18">
        <v>-190</v>
      </c>
      <c r="L18">
        <v>6.5</v>
      </c>
      <c r="M18">
        <v>-134</v>
      </c>
      <c r="N18">
        <v>100</v>
      </c>
      <c r="R18" s="7">
        <f t="shared" si="0"/>
        <v>5.5</v>
      </c>
    </row>
    <row r="19" spans="1:18" x14ac:dyDescent="0.3">
      <c r="A19" t="s">
        <v>70</v>
      </c>
      <c r="B19" t="s">
        <v>52</v>
      </c>
      <c r="C19">
        <v>3.5</v>
      </c>
      <c r="D19">
        <v>115</v>
      </c>
      <c r="E19">
        <v>-145</v>
      </c>
      <c r="F19">
        <v>3.5</v>
      </c>
      <c r="G19">
        <v>124</v>
      </c>
      <c r="H19">
        <v>-158</v>
      </c>
      <c r="I19">
        <v>3.5</v>
      </c>
      <c r="J19">
        <v>110</v>
      </c>
      <c r="K19">
        <v>-145</v>
      </c>
      <c r="L19">
        <v>4.5</v>
      </c>
      <c r="M19">
        <v>120</v>
      </c>
      <c r="N19">
        <v>145</v>
      </c>
      <c r="R19" s="7">
        <f t="shared" si="0"/>
        <v>3.5</v>
      </c>
    </row>
    <row r="20" spans="1:18" x14ac:dyDescent="0.3">
      <c r="A20" t="s">
        <v>88</v>
      </c>
      <c r="B20" t="s">
        <v>58</v>
      </c>
      <c r="C20">
        <v>4.5</v>
      </c>
      <c r="D20">
        <v>-190</v>
      </c>
      <c r="E20">
        <v>145</v>
      </c>
      <c r="F20">
        <v>3.5</v>
      </c>
      <c r="G20">
        <v>134</v>
      </c>
      <c r="H20">
        <v>-172</v>
      </c>
      <c r="I20">
        <v>4.5</v>
      </c>
      <c r="J20">
        <v>-200</v>
      </c>
      <c r="K20">
        <v>150</v>
      </c>
      <c r="L20">
        <v>4.5</v>
      </c>
      <c r="M20">
        <v>130</v>
      </c>
      <c r="N20">
        <v>132</v>
      </c>
      <c r="R20" s="7">
        <f t="shared" si="0"/>
        <v>3.5</v>
      </c>
    </row>
    <row r="21" spans="1:18" x14ac:dyDescent="0.3">
      <c r="A21" t="s">
        <v>64</v>
      </c>
      <c r="B21" t="s">
        <v>51</v>
      </c>
      <c r="C21">
        <v>5.5</v>
      </c>
      <c r="D21">
        <v>110</v>
      </c>
      <c r="E21">
        <v>-135</v>
      </c>
      <c r="F21">
        <v>5.5</v>
      </c>
      <c r="G21">
        <v>116</v>
      </c>
      <c r="H21">
        <v>-146</v>
      </c>
      <c r="I21">
        <v>5.5</v>
      </c>
      <c r="J21">
        <v>105</v>
      </c>
      <c r="K21">
        <v>-140</v>
      </c>
      <c r="L21">
        <v>5.5</v>
      </c>
      <c r="M21">
        <v>106</v>
      </c>
      <c r="N21">
        <v>-141</v>
      </c>
      <c r="R21" s="7">
        <f t="shared" si="0"/>
        <v>5.5</v>
      </c>
    </row>
    <row r="22" spans="1:18" x14ac:dyDescent="0.3">
      <c r="A22" t="s">
        <v>86</v>
      </c>
      <c r="B22" t="s">
        <v>60</v>
      </c>
      <c r="C22">
        <v>5.5</v>
      </c>
      <c r="D22">
        <v>-115</v>
      </c>
      <c r="E22">
        <v>-110</v>
      </c>
      <c r="F22">
        <v>5.5</v>
      </c>
      <c r="G22">
        <v>-102</v>
      </c>
      <c r="H22">
        <v>-126</v>
      </c>
      <c r="I22">
        <v>5.5</v>
      </c>
      <c r="J22">
        <v>-120</v>
      </c>
      <c r="K22">
        <v>-110</v>
      </c>
      <c r="L22">
        <v>5.5</v>
      </c>
      <c r="M22">
        <v>-107</v>
      </c>
      <c r="N22">
        <v>-125</v>
      </c>
      <c r="R22" s="7">
        <f t="shared" si="0"/>
        <v>5.5</v>
      </c>
    </row>
    <row r="23" spans="1:18" x14ac:dyDescent="0.3">
      <c r="A23" t="s">
        <v>79</v>
      </c>
      <c r="B23" t="s">
        <v>57</v>
      </c>
      <c r="C23">
        <v>4.5</v>
      </c>
      <c r="D23">
        <v>-110</v>
      </c>
      <c r="E23">
        <v>-115</v>
      </c>
      <c r="F23">
        <v>4.5</v>
      </c>
      <c r="G23">
        <v>-128</v>
      </c>
      <c r="H23">
        <v>100</v>
      </c>
      <c r="I23">
        <v>4.5</v>
      </c>
      <c r="J23">
        <v>-110</v>
      </c>
      <c r="K23">
        <v>-120</v>
      </c>
      <c r="L23">
        <v>4.5</v>
      </c>
      <c r="M23">
        <v>-114</v>
      </c>
      <c r="N23">
        <v>-117</v>
      </c>
      <c r="R23" s="7">
        <f t="shared" si="0"/>
        <v>4.5</v>
      </c>
    </row>
    <row r="24" spans="1:18" x14ac:dyDescent="0.3">
      <c r="A24" t="s">
        <v>75</v>
      </c>
      <c r="B24" t="s">
        <v>97</v>
      </c>
      <c r="C24">
        <v>4.5</v>
      </c>
      <c r="D24">
        <v>120</v>
      </c>
      <c r="E24">
        <v>-150</v>
      </c>
      <c r="F24">
        <v>4.5</v>
      </c>
      <c r="G24">
        <v>112</v>
      </c>
      <c r="H24">
        <v>-142</v>
      </c>
      <c r="I24">
        <v>4.5</v>
      </c>
      <c r="J24">
        <v>115</v>
      </c>
      <c r="K24">
        <v>-150</v>
      </c>
      <c r="L24">
        <v>4.5</v>
      </c>
      <c r="M24">
        <v>108</v>
      </c>
      <c r="N24">
        <v>-143</v>
      </c>
      <c r="R24" s="7">
        <f t="shared" si="0"/>
        <v>4.5</v>
      </c>
    </row>
    <row r="25" spans="1:18" x14ac:dyDescent="0.3">
      <c r="A25" t="s">
        <v>82</v>
      </c>
      <c r="B25" t="s">
        <v>45</v>
      </c>
      <c r="C25">
        <v>5.5</v>
      </c>
      <c r="D25">
        <v>110</v>
      </c>
      <c r="E25">
        <v>-145</v>
      </c>
      <c r="F25">
        <v>5.5</v>
      </c>
      <c r="G25">
        <v>106</v>
      </c>
      <c r="H25">
        <v>-134</v>
      </c>
      <c r="I25">
        <v>5.5</v>
      </c>
      <c r="J25">
        <v>105</v>
      </c>
      <c r="K25">
        <v>-135</v>
      </c>
      <c r="L25">
        <v>5.5</v>
      </c>
      <c r="M25">
        <v>-106</v>
      </c>
      <c r="N25">
        <v>-125</v>
      </c>
      <c r="R25" s="7">
        <f t="shared" si="0"/>
        <v>5.5</v>
      </c>
    </row>
    <row r="26" spans="1:18" x14ac:dyDescent="0.3">
      <c r="A26" t="s">
        <v>68</v>
      </c>
      <c r="B26" t="s">
        <v>98</v>
      </c>
      <c r="C26">
        <v>4.5</v>
      </c>
      <c r="D26">
        <v>120</v>
      </c>
      <c r="E26">
        <v>-155</v>
      </c>
      <c r="F26">
        <v>4.5</v>
      </c>
      <c r="G26">
        <v>104</v>
      </c>
      <c r="H26">
        <v>-130</v>
      </c>
      <c r="I26">
        <v>4.5</v>
      </c>
      <c r="J26">
        <v>115</v>
      </c>
      <c r="K26">
        <v>-155</v>
      </c>
      <c r="L26">
        <v>4.5</v>
      </c>
      <c r="M26">
        <v>102</v>
      </c>
      <c r="N26">
        <v>-136</v>
      </c>
      <c r="R26" s="7">
        <f t="shared" si="0"/>
        <v>4.5</v>
      </c>
    </row>
    <row r="27" spans="1:18" x14ac:dyDescent="0.3">
      <c r="A27" t="s">
        <v>76</v>
      </c>
      <c r="B27" t="s">
        <v>94</v>
      </c>
      <c r="C27">
        <v>4.5</v>
      </c>
      <c r="D27">
        <v>130</v>
      </c>
      <c r="E27">
        <v>-165</v>
      </c>
      <c r="F27">
        <v>4.5</v>
      </c>
      <c r="G27">
        <v>122</v>
      </c>
      <c r="H27">
        <v>-156</v>
      </c>
      <c r="I27">
        <v>4.5</v>
      </c>
      <c r="J27">
        <v>125</v>
      </c>
      <c r="K27">
        <v>-165</v>
      </c>
      <c r="L27">
        <v>5.5</v>
      </c>
      <c r="M27">
        <v>120</v>
      </c>
      <c r="N27">
        <v>135</v>
      </c>
      <c r="R27" s="7">
        <f t="shared" si="0"/>
        <v>4.5</v>
      </c>
    </row>
    <row r="28" spans="1:18" x14ac:dyDescent="0.3">
      <c r="A28" t="s">
        <v>87</v>
      </c>
      <c r="B28" t="s">
        <v>40</v>
      </c>
      <c r="C28">
        <v>5.5</v>
      </c>
      <c r="D28">
        <v>125</v>
      </c>
      <c r="E28">
        <v>-155</v>
      </c>
      <c r="F28">
        <v>5.5</v>
      </c>
      <c r="G28">
        <v>128</v>
      </c>
      <c r="H28">
        <v>-162</v>
      </c>
      <c r="I28">
        <v>5.5</v>
      </c>
      <c r="J28">
        <v>120</v>
      </c>
      <c r="K28">
        <v>-160</v>
      </c>
      <c r="L28">
        <v>6.5</v>
      </c>
      <c r="M28">
        <v>123</v>
      </c>
      <c r="N28">
        <v>128</v>
      </c>
      <c r="R28" s="7">
        <f t="shared" si="0"/>
        <v>5.5</v>
      </c>
    </row>
    <row r="29" spans="1:18" x14ac:dyDescent="0.3">
      <c r="A29" t="s">
        <v>66</v>
      </c>
      <c r="B29" t="s">
        <v>46</v>
      </c>
      <c r="C29">
        <v>5.5</v>
      </c>
      <c r="D29">
        <v>-155</v>
      </c>
      <c r="E29">
        <v>120</v>
      </c>
      <c r="F29">
        <v>5.5</v>
      </c>
      <c r="G29">
        <v>-164</v>
      </c>
      <c r="H29">
        <v>128</v>
      </c>
      <c r="I29">
        <v>5.5</v>
      </c>
      <c r="J29">
        <v>-155</v>
      </c>
      <c r="K29">
        <v>120</v>
      </c>
      <c r="L29">
        <v>5.5</v>
      </c>
      <c r="M29">
        <v>132</v>
      </c>
      <c r="N29">
        <v>123</v>
      </c>
      <c r="R29" s="7">
        <f>MIN(C29,F29,I29,L29,O29)</f>
        <v>5.5</v>
      </c>
    </row>
    <row r="30" spans="1:18" x14ac:dyDescent="0.3">
      <c r="R30" s="7">
        <f t="shared" ref="R30:R33" si="1">MIN(C30,F30,I30,L30,O30)</f>
        <v>0</v>
      </c>
    </row>
    <row r="31" spans="1:18" x14ac:dyDescent="0.3">
      <c r="R31" s="7">
        <f t="shared" si="1"/>
        <v>0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151</v>
      </c>
      <c r="B2" s="1">
        <v>2.93</v>
      </c>
      <c r="F2" s="1"/>
      <c r="G2" s="1"/>
      <c r="H2" s="1"/>
    </row>
    <row r="3" spans="1:8" ht="15" thickBot="1" x14ac:dyDescent="0.35">
      <c r="A3" s="1">
        <v>140</v>
      </c>
      <c r="B3" s="1">
        <v>5.73</v>
      </c>
      <c r="F3" s="1"/>
      <c r="G3" s="1"/>
      <c r="H3" s="1"/>
    </row>
    <row r="4" spans="1:8" ht="15" thickBot="1" x14ac:dyDescent="0.35">
      <c r="A4" s="1">
        <v>133</v>
      </c>
      <c r="B4" s="1">
        <v>5.57</v>
      </c>
      <c r="F4" s="1"/>
      <c r="G4" s="1"/>
      <c r="H4" s="1"/>
    </row>
    <row r="5" spans="1:8" ht="15" thickBot="1" x14ac:dyDescent="0.35">
      <c r="A5" s="1">
        <v>138</v>
      </c>
      <c r="B5" s="1">
        <v>6.73</v>
      </c>
      <c r="F5" s="1"/>
      <c r="G5" s="1"/>
      <c r="H5" s="1"/>
    </row>
    <row r="6" spans="1:8" ht="15" thickBot="1" x14ac:dyDescent="0.35">
      <c r="A6" s="1">
        <v>128</v>
      </c>
      <c r="B6" s="1">
        <v>5.66</v>
      </c>
      <c r="F6" s="1"/>
      <c r="G6" s="1"/>
      <c r="H6" s="1"/>
    </row>
    <row r="7" spans="1:8" ht="15" thickBot="1" x14ac:dyDescent="0.35">
      <c r="A7" s="1">
        <v>105</v>
      </c>
      <c r="B7" s="1">
        <v>5.25</v>
      </c>
      <c r="F7" s="1"/>
      <c r="G7" s="1"/>
      <c r="H7" s="1"/>
    </row>
    <row r="8" spans="1:8" ht="15" thickBot="1" x14ac:dyDescent="0.35">
      <c r="A8" s="1">
        <v>104</v>
      </c>
      <c r="B8" s="1">
        <v>5.16</v>
      </c>
      <c r="F8" s="1"/>
      <c r="G8" s="1"/>
      <c r="H8" s="1"/>
    </row>
    <row r="9" spans="1:8" ht="15" thickBot="1" x14ac:dyDescent="0.35">
      <c r="A9" s="1">
        <v>147</v>
      </c>
      <c r="B9" s="1">
        <v>4.72</v>
      </c>
      <c r="F9" s="1"/>
      <c r="G9" s="1"/>
      <c r="H9" s="1"/>
    </row>
    <row r="10" spans="1:8" ht="15" thickBot="1" x14ac:dyDescent="0.35">
      <c r="A10" s="1">
        <v>146</v>
      </c>
      <c r="B10" s="1">
        <v>5.01</v>
      </c>
      <c r="F10" s="1"/>
      <c r="G10" s="1"/>
      <c r="H10" s="1"/>
    </row>
    <row r="11" spans="1:8" ht="15" thickBot="1" x14ac:dyDescent="0.35">
      <c r="A11" s="1">
        <v>129</v>
      </c>
      <c r="B11" s="1">
        <v>5.7</v>
      </c>
      <c r="F11" s="1"/>
      <c r="G11" s="1"/>
      <c r="H11" s="1"/>
    </row>
    <row r="12" spans="1:8" ht="15" thickBot="1" x14ac:dyDescent="0.35">
      <c r="A12" s="1">
        <v>134</v>
      </c>
      <c r="B12" s="1">
        <v>4.8</v>
      </c>
      <c r="F12" s="1"/>
      <c r="G12" s="1"/>
      <c r="H12" s="1"/>
    </row>
    <row r="13" spans="1:8" ht="15" thickBot="1" x14ac:dyDescent="0.35">
      <c r="A13" s="1">
        <v>108</v>
      </c>
      <c r="B13" s="1">
        <v>5.49</v>
      </c>
      <c r="F13" s="1"/>
      <c r="G13" s="1"/>
      <c r="H13" s="1"/>
    </row>
    <row r="14" spans="1:8" ht="15" thickBot="1" x14ac:dyDescent="0.35">
      <c r="A14" s="1">
        <v>164</v>
      </c>
      <c r="B14" s="1">
        <v>3.97</v>
      </c>
      <c r="F14" s="1"/>
      <c r="G14" s="1"/>
      <c r="H14" s="1"/>
    </row>
    <row r="15" spans="1:8" ht="15" thickBot="1" x14ac:dyDescent="0.35">
      <c r="A15" s="1">
        <v>143</v>
      </c>
      <c r="B15" s="1">
        <v>5.94</v>
      </c>
      <c r="F15" s="1"/>
      <c r="G15" s="1"/>
      <c r="H15" s="1"/>
    </row>
    <row r="16" spans="1:8" ht="15" thickBot="1" x14ac:dyDescent="0.35">
      <c r="A16" s="1">
        <v>136</v>
      </c>
      <c r="B16" s="1">
        <v>4.8899999999999997</v>
      </c>
    </row>
    <row r="17" spans="1:2" ht="15" thickBot="1" x14ac:dyDescent="0.35">
      <c r="A17" s="1">
        <v>137</v>
      </c>
      <c r="B17" s="1">
        <v>5.58</v>
      </c>
    </row>
    <row r="18" spans="1:2" ht="15" thickBot="1" x14ac:dyDescent="0.35">
      <c r="A18" s="1">
        <v>130</v>
      </c>
      <c r="B18" s="1">
        <v>4.4000000000000004</v>
      </c>
    </row>
    <row r="19" spans="1:2" ht="15" thickBot="1" x14ac:dyDescent="0.35">
      <c r="A19" s="1">
        <v>132</v>
      </c>
      <c r="B19" s="1">
        <v>6.46</v>
      </c>
    </row>
    <row r="20" spans="1:2" ht="15" thickBot="1" x14ac:dyDescent="0.35">
      <c r="A20" s="1">
        <v>127</v>
      </c>
      <c r="B20" s="1">
        <v>4.91</v>
      </c>
    </row>
    <row r="21" spans="1:2" ht="15" thickBot="1" x14ac:dyDescent="0.35">
      <c r="A21" s="1">
        <v>519</v>
      </c>
      <c r="B21" s="1">
        <v>4.55</v>
      </c>
    </row>
    <row r="22" spans="1:2" ht="15" thickBot="1" x14ac:dyDescent="0.35">
      <c r="A22" s="1">
        <v>102</v>
      </c>
      <c r="B22" s="1">
        <v>4.8899999999999997</v>
      </c>
    </row>
    <row r="23" spans="1:2" ht="15" thickBot="1" x14ac:dyDescent="0.35">
      <c r="A23" s="1">
        <v>109</v>
      </c>
      <c r="B23" s="1">
        <v>5.84</v>
      </c>
    </row>
    <row r="24" spans="1:2" ht="15" thickBot="1" x14ac:dyDescent="0.35">
      <c r="A24" s="1">
        <v>131</v>
      </c>
      <c r="B24" s="1">
        <v>5.42</v>
      </c>
    </row>
    <row r="25" spans="1:2" ht="15" thickBot="1" x14ac:dyDescent="0.35">
      <c r="A25" s="1">
        <v>98</v>
      </c>
      <c r="B25" s="1">
        <v>5.14</v>
      </c>
    </row>
    <row r="26" spans="1:2" ht="15" thickBot="1" x14ac:dyDescent="0.35">
      <c r="A26" s="1">
        <v>115</v>
      </c>
      <c r="B26" s="1">
        <v>4.92</v>
      </c>
    </row>
    <row r="27" spans="1:2" ht="15" thickBot="1" x14ac:dyDescent="0.35">
      <c r="A27" s="1">
        <v>106</v>
      </c>
      <c r="B27" s="1">
        <v>5.28</v>
      </c>
    </row>
    <row r="28" spans="1:2" ht="15" thickBot="1" x14ac:dyDescent="0.35">
      <c r="A28" s="1">
        <v>94</v>
      </c>
      <c r="B28" s="1">
        <v>5.36</v>
      </c>
    </row>
    <row r="29" spans="1:2" ht="15" thickBot="1" x14ac:dyDescent="0.35">
      <c r="A29" s="1">
        <v>154</v>
      </c>
      <c r="B29" s="1">
        <v>6.08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151</v>
      </c>
      <c r="B2" s="1">
        <v>3.73420896824235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140</v>
      </c>
      <c r="B3" s="1">
        <v>5.4032100411749298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133</v>
      </c>
      <c r="B4" s="1">
        <v>5.5187955877870403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138</v>
      </c>
      <c r="B5" s="1">
        <v>5.4748615137847896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128</v>
      </c>
      <c r="B6" s="1">
        <v>5.56921054499026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105</v>
      </c>
      <c r="B7" s="1">
        <v>5.3003351194317601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104</v>
      </c>
      <c r="B8" s="1">
        <v>4.7171193272836698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147</v>
      </c>
      <c r="B9" s="1">
        <v>5.1378316290378203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146</v>
      </c>
      <c r="B10" s="1">
        <v>5.09445810260575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129</v>
      </c>
      <c r="B11" s="1">
        <v>5.2179519605378903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134</v>
      </c>
      <c r="B12" s="1">
        <v>4.9276647027298504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108</v>
      </c>
      <c r="B13" s="1">
        <v>5.3847953627958303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164</v>
      </c>
      <c r="B14" s="1">
        <v>4.0158120732669103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143</v>
      </c>
      <c r="B15" s="1">
        <v>5.4361858461409103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136</v>
      </c>
      <c r="B16" s="1">
        <v>4.8855341851382299</v>
      </c>
    </row>
    <row r="17" spans="1:2" ht="15" thickBot="1" x14ac:dyDescent="0.35">
      <c r="A17" s="1">
        <v>137</v>
      </c>
      <c r="B17" s="1">
        <v>5.0897720484261004</v>
      </c>
    </row>
    <row r="18" spans="1:2" ht="15" thickBot="1" x14ac:dyDescent="0.35">
      <c r="A18" s="1">
        <v>130</v>
      </c>
      <c r="B18" s="1">
        <v>4.3144965462429701</v>
      </c>
    </row>
    <row r="19" spans="1:2" ht="15" thickBot="1" x14ac:dyDescent="0.35">
      <c r="A19" s="1">
        <v>132</v>
      </c>
      <c r="B19" s="1">
        <v>5.2129604233648603</v>
      </c>
    </row>
    <row r="20" spans="1:2" ht="15" thickBot="1" x14ac:dyDescent="0.35">
      <c r="A20" s="1">
        <v>127</v>
      </c>
      <c r="B20" s="1">
        <v>5.4493983952655602</v>
      </c>
    </row>
    <row r="21" spans="1:2" ht="15" thickBot="1" x14ac:dyDescent="0.35">
      <c r="A21" s="1">
        <v>519</v>
      </c>
      <c r="B21" s="1">
        <v>4.9892438079728203</v>
      </c>
    </row>
    <row r="22" spans="1:2" ht="15" thickBot="1" x14ac:dyDescent="0.35">
      <c r="A22" s="1">
        <v>102</v>
      </c>
      <c r="B22" s="1">
        <v>4.8240918002318303</v>
      </c>
    </row>
    <row r="23" spans="1:2" ht="15" thickBot="1" x14ac:dyDescent="0.35">
      <c r="A23" s="1">
        <v>109</v>
      </c>
      <c r="B23" s="1">
        <v>4.9840930264744197</v>
      </c>
    </row>
    <row r="24" spans="1:2" ht="15" thickBot="1" x14ac:dyDescent="0.35">
      <c r="A24" s="1">
        <v>131</v>
      </c>
      <c r="B24" s="1">
        <v>4.6815889398482504</v>
      </c>
    </row>
    <row r="25" spans="1:2" ht="15" thickBot="1" x14ac:dyDescent="0.35">
      <c r="A25" s="1">
        <v>98</v>
      </c>
      <c r="B25" s="1">
        <v>4.7291916930581399</v>
      </c>
    </row>
    <row r="26" spans="1:2" ht="15" thickBot="1" x14ac:dyDescent="0.35">
      <c r="A26" s="1">
        <v>115</v>
      </c>
      <c r="B26" s="1">
        <v>5.4255817781523898</v>
      </c>
    </row>
    <row r="27" spans="1:2" ht="15" thickBot="1" x14ac:dyDescent="0.35">
      <c r="A27" s="1">
        <v>106</v>
      </c>
      <c r="B27" s="1">
        <v>5.4321471380384398</v>
      </c>
    </row>
    <row r="28" spans="1:2" ht="15" thickBot="1" x14ac:dyDescent="0.35">
      <c r="A28" s="1">
        <v>94</v>
      </c>
      <c r="B28" s="1">
        <v>4.6890747005121103</v>
      </c>
    </row>
    <row r="29" spans="1:2" ht="15" thickBot="1" x14ac:dyDescent="0.35">
      <c r="A29" s="1">
        <v>154</v>
      </c>
      <c r="B29" s="1">
        <v>4.6109591671973904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151</v>
      </c>
      <c r="B2" s="1">
        <v>3.7734793219580398</v>
      </c>
    </row>
    <row r="3" spans="1:2" ht="15" thickBot="1" x14ac:dyDescent="0.35">
      <c r="A3" s="1">
        <v>140</v>
      </c>
      <c r="B3" s="1">
        <v>5.4638788469183499</v>
      </c>
    </row>
    <row r="4" spans="1:2" ht="15" thickBot="1" x14ac:dyDescent="0.35">
      <c r="A4" s="1">
        <v>133</v>
      </c>
      <c r="B4" s="1">
        <v>5.55442684252787</v>
      </c>
    </row>
    <row r="5" spans="1:2" ht="15" thickBot="1" x14ac:dyDescent="0.35">
      <c r="A5" s="1">
        <v>138</v>
      </c>
      <c r="B5" s="1">
        <v>5.5347897730425402</v>
      </c>
    </row>
    <row r="6" spans="1:2" ht="15" thickBot="1" x14ac:dyDescent="0.35">
      <c r="A6" s="1">
        <v>128</v>
      </c>
      <c r="B6" s="1">
        <v>5.6947347338409902</v>
      </c>
    </row>
    <row r="7" spans="1:2" ht="15" thickBot="1" x14ac:dyDescent="0.35">
      <c r="A7" s="1">
        <v>105</v>
      </c>
      <c r="B7" s="1">
        <v>5.2951688972441797</v>
      </c>
    </row>
    <row r="8" spans="1:2" ht="15" thickBot="1" x14ac:dyDescent="0.35">
      <c r="A8" s="1">
        <v>104</v>
      </c>
      <c r="B8" s="1">
        <v>4.9509142701251596</v>
      </c>
    </row>
    <row r="9" spans="1:2" ht="15" thickBot="1" x14ac:dyDescent="0.35">
      <c r="A9" s="1">
        <v>147</v>
      </c>
      <c r="B9" s="1">
        <v>5.0220202854003198</v>
      </c>
    </row>
    <row r="10" spans="1:2" ht="15" thickBot="1" x14ac:dyDescent="0.35">
      <c r="A10" s="1">
        <v>146</v>
      </c>
      <c r="B10" s="1">
        <v>5.1709023255236</v>
      </c>
    </row>
    <row r="11" spans="1:2" ht="15" thickBot="1" x14ac:dyDescent="0.35">
      <c r="A11" s="1">
        <v>129</v>
      </c>
      <c r="B11" s="1">
        <v>5.1844093676586098</v>
      </c>
    </row>
    <row r="12" spans="1:2" ht="15" thickBot="1" x14ac:dyDescent="0.35">
      <c r="A12" s="1">
        <v>134</v>
      </c>
      <c r="B12" s="1">
        <v>4.9639851919255102</v>
      </c>
    </row>
    <row r="13" spans="1:2" ht="15" thickBot="1" x14ac:dyDescent="0.35">
      <c r="A13" s="1">
        <v>108</v>
      </c>
      <c r="B13" s="1">
        <v>5.4028406664887498</v>
      </c>
    </row>
    <row r="14" spans="1:2" ht="15" thickBot="1" x14ac:dyDescent="0.35">
      <c r="A14" s="1">
        <v>164</v>
      </c>
      <c r="B14" s="1">
        <v>4.07501615297853</v>
      </c>
    </row>
    <row r="15" spans="1:2" ht="15" thickBot="1" x14ac:dyDescent="0.35">
      <c r="A15" s="1">
        <v>143</v>
      </c>
      <c r="B15" s="1">
        <v>5.4679806462478799</v>
      </c>
    </row>
    <row r="16" spans="1:2" ht="15" thickBot="1" x14ac:dyDescent="0.35">
      <c r="A16" s="1">
        <v>136</v>
      </c>
      <c r="B16" s="1">
        <v>5.0762794596986804</v>
      </c>
    </row>
    <row r="17" spans="1:2" ht="15" thickBot="1" x14ac:dyDescent="0.35">
      <c r="A17" s="1">
        <v>137</v>
      </c>
      <c r="B17" s="1">
        <v>5.21105107181035</v>
      </c>
    </row>
    <row r="18" spans="1:2" ht="15" thickBot="1" x14ac:dyDescent="0.35">
      <c r="A18" s="1">
        <v>130</v>
      </c>
      <c r="B18" s="1">
        <v>4.2919629262977201</v>
      </c>
    </row>
    <row r="19" spans="1:2" ht="15" thickBot="1" x14ac:dyDescent="0.35">
      <c r="A19" s="1">
        <v>132</v>
      </c>
      <c r="B19" s="1">
        <v>5.2284318596757204</v>
      </c>
    </row>
    <row r="20" spans="1:2" ht="15" thickBot="1" x14ac:dyDescent="0.35">
      <c r="A20" s="1">
        <v>127</v>
      </c>
      <c r="B20" s="1">
        <v>5.5317329871040997</v>
      </c>
    </row>
    <row r="21" spans="1:2" ht="15" thickBot="1" x14ac:dyDescent="0.35">
      <c r="A21" s="1">
        <v>519</v>
      </c>
      <c r="B21" s="1">
        <v>4.7958285475802898</v>
      </c>
    </row>
    <row r="22" spans="1:2" ht="15" thickBot="1" x14ac:dyDescent="0.35">
      <c r="A22" s="1">
        <v>102</v>
      </c>
      <c r="B22" s="1">
        <v>4.9792861341450703</v>
      </c>
    </row>
    <row r="23" spans="1:2" ht="15" thickBot="1" x14ac:dyDescent="0.35">
      <c r="A23" s="1">
        <v>109</v>
      </c>
      <c r="B23" s="1">
        <v>4.9238553428255099</v>
      </c>
    </row>
    <row r="24" spans="1:2" ht="15" thickBot="1" x14ac:dyDescent="0.35">
      <c r="A24" s="1">
        <v>131</v>
      </c>
      <c r="B24" s="1">
        <v>4.84794051515816</v>
      </c>
    </row>
    <row r="25" spans="1:2" ht="15" thickBot="1" x14ac:dyDescent="0.35">
      <c r="A25" s="1">
        <v>98</v>
      </c>
      <c r="B25" s="1">
        <v>4.7931196353857199</v>
      </c>
    </row>
    <row r="26" spans="1:2" ht="15" thickBot="1" x14ac:dyDescent="0.35">
      <c r="A26" s="1">
        <v>115</v>
      </c>
      <c r="B26" s="1">
        <v>5.5264990915397201</v>
      </c>
    </row>
    <row r="27" spans="1:2" ht="15" thickBot="1" x14ac:dyDescent="0.35">
      <c r="A27" s="1">
        <v>106</v>
      </c>
      <c r="B27" s="1">
        <v>5.4850911692665898</v>
      </c>
    </row>
    <row r="28" spans="1:2" ht="15" thickBot="1" x14ac:dyDescent="0.35">
      <c r="A28" s="1">
        <v>94</v>
      </c>
      <c r="B28" s="1">
        <v>4.7958269302295102</v>
      </c>
    </row>
    <row r="29" spans="1:2" ht="15" thickBot="1" x14ac:dyDescent="0.35">
      <c r="A29" s="1">
        <v>154</v>
      </c>
      <c r="B29" s="1">
        <v>4.5792414953544602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151</v>
      </c>
      <c r="B2" s="1">
        <v>4.4884353741496597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140</v>
      </c>
      <c r="B3" s="1">
        <v>5.5089285714285703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133</v>
      </c>
      <c r="B4" s="1">
        <v>6.2946058091286297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138</v>
      </c>
      <c r="B5" s="1">
        <v>5.4385964912280702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128</v>
      </c>
      <c r="B6" s="1">
        <v>6.2946058091286297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105</v>
      </c>
      <c r="B7" s="1">
        <v>6.4249422632794397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104</v>
      </c>
      <c r="B8" s="1">
        <v>5.4249999999999998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147</v>
      </c>
      <c r="B9" s="1">
        <v>5.4772532188841199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146</v>
      </c>
      <c r="B10" s="1">
        <v>5.8227424749163799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129</v>
      </c>
      <c r="B11" s="1">
        <v>6.0311457174638399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134</v>
      </c>
      <c r="B12" s="1">
        <v>5.3455284552845503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108</v>
      </c>
      <c r="B13" s="1">
        <v>5.4772532188841199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164</v>
      </c>
      <c r="B14" s="1">
        <v>4.7934990439770502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143</v>
      </c>
      <c r="B15" s="1">
        <v>5.4385964912280702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136</v>
      </c>
      <c r="B16" s="1">
        <v>5.2865384615384601</v>
      </c>
    </row>
    <row r="17" spans="1:2" ht="15" thickBot="1" x14ac:dyDescent="0.35">
      <c r="A17" s="1">
        <v>137</v>
      </c>
      <c r="B17" s="1">
        <v>5.2865384615384601</v>
      </c>
    </row>
    <row r="18" spans="1:2" ht="15" thickBot="1" x14ac:dyDescent="0.35">
      <c r="A18" s="1">
        <v>130</v>
      </c>
      <c r="B18" s="1">
        <v>5.5263157894736796</v>
      </c>
    </row>
    <row r="19" spans="1:2" ht="15" thickBot="1" x14ac:dyDescent="0.35">
      <c r="A19" s="1">
        <v>132</v>
      </c>
      <c r="B19" s="1">
        <v>5.97435897435897</v>
      </c>
    </row>
    <row r="20" spans="1:2" ht="15" thickBot="1" x14ac:dyDescent="0.35">
      <c r="A20" s="1">
        <v>127</v>
      </c>
      <c r="B20" s="1">
        <v>5.5089285714285703</v>
      </c>
    </row>
    <row r="21" spans="1:2" ht="15" thickBot="1" x14ac:dyDescent="0.35">
      <c r="A21" s="1">
        <v>519</v>
      </c>
      <c r="B21" s="1">
        <v>5.0398230088495497</v>
      </c>
    </row>
    <row r="22" spans="1:2" ht="15" thickBot="1" x14ac:dyDescent="0.35">
      <c r="A22" s="1">
        <v>102</v>
      </c>
      <c r="B22" s="1">
        <v>5.0592592592592496</v>
      </c>
    </row>
    <row r="23" spans="1:2" ht="15" thickBot="1" x14ac:dyDescent="0.35">
      <c r="A23" s="1">
        <v>109</v>
      </c>
      <c r="B23" s="1">
        <v>5.4249999999999998</v>
      </c>
    </row>
    <row r="24" spans="1:2" ht="15" thickBot="1" x14ac:dyDescent="0.35">
      <c r="A24" s="1">
        <v>131</v>
      </c>
      <c r="B24" s="1">
        <v>5.1904761904761898</v>
      </c>
    </row>
    <row r="25" spans="1:2" ht="15" thickBot="1" x14ac:dyDescent="0.35">
      <c r="A25" s="1">
        <v>98</v>
      </c>
      <c r="B25" s="1">
        <v>5.0516129032258004</v>
      </c>
    </row>
    <row r="26" spans="1:2" ht="15" thickBot="1" x14ac:dyDescent="0.35">
      <c r="A26" s="1">
        <v>115</v>
      </c>
      <c r="B26" s="1">
        <v>5.4385964912280702</v>
      </c>
    </row>
    <row r="27" spans="1:2" ht="15" thickBot="1" x14ac:dyDescent="0.35">
      <c r="A27" s="1">
        <v>106</v>
      </c>
      <c r="B27" s="1">
        <v>5.4385964912280702</v>
      </c>
    </row>
    <row r="28" spans="1:2" ht="15" thickBot="1" x14ac:dyDescent="0.35">
      <c r="A28" s="1">
        <v>94</v>
      </c>
      <c r="B28" s="1">
        <v>5.0516129032258004</v>
      </c>
    </row>
    <row r="29" spans="1:2" ht="15" thickBot="1" x14ac:dyDescent="0.35">
      <c r="A29" s="1">
        <v>154</v>
      </c>
      <c r="B29" s="1">
        <v>5.4385964912280702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151</v>
      </c>
      <c r="B2" s="1">
        <v>4.1687940000000001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140</v>
      </c>
      <c r="B3" s="1">
        <v>5.0025864000000002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133</v>
      </c>
      <c r="B4" s="1">
        <v>5.2024609999999996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138</v>
      </c>
      <c r="B5" s="1">
        <v>6.4946203000000002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128</v>
      </c>
      <c r="B6" s="1">
        <v>5.3264556000000001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105</v>
      </c>
      <c r="B7" s="1">
        <v>5.9919209999999996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104</v>
      </c>
      <c r="B8" s="1">
        <v>4.4681243999999998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147</v>
      </c>
      <c r="B9" s="1">
        <v>4.1365059999999998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146</v>
      </c>
      <c r="B10" s="1">
        <v>5.6936035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129</v>
      </c>
      <c r="B11" s="1">
        <v>6.6817229999999999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134</v>
      </c>
      <c r="B12" s="1">
        <v>6.4396719999999998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108</v>
      </c>
      <c r="B13" s="1">
        <v>7.0660534000000004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164</v>
      </c>
      <c r="B14" s="1">
        <v>4.1111510000000004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143</v>
      </c>
      <c r="B15" s="1">
        <v>5.6668687000000002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136</v>
      </c>
      <c r="B16" s="1">
        <v>6.4080186000000001</v>
      </c>
    </row>
    <row r="17" spans="1:2" ht="15" thickBot="1" x14ac:dyDescent="0.35">
      <c r="A17" s="1">
        <v>137</v>
      </c>
      <c r="B17" s="1">
        <v>7.2200759999999997</v>
      </c>
    </row>
    <row r="18" spans="1:2" ht="15" thickBot="1" x14ac:dyDescent="0.35">
      <c r="A18" s="1">
        <v>130</v>
      </c>
      <c r="B18" s="1">
        <v>5.2705735999999996</v>
      </c>
    </row>
    <row r="19" spans="1:2" ht="15" thickBot="1" x14ac:dyDescent="0.35">
      <c r="A19" s="1">
        <v>132</v>
      </c>
      <c r="B19" s="1">
        <v>7.4828749999999999</v>
      </c>
    </row>
    <row r="20" spans="1:2" ht="15" thickBot="1" x14ac:dyDescent="0.35">
      <c r="A20" s="1">
        <v>127</v>
      </c>
      <c r="B20" s="1">
        <v>5.7859144000000002</v>
      </c>
    </row>
    <row r="21" spans="1:2" ht="15" thickBot="1" x14ac:dyDescent="0.35">
      <c r="A21" s="1">
        <v>519</v>
      </c>
      <c r="B21" s="1">
        <v>5.4766655000000002</v>
      </c>
    </row>
    <row r="22" spans="1:2" ht="15" thickBot="1" x14ac:dyDescent="0.35">
      <c r="A22" s="1">
        <v>102</v>
      </c>
      <c r="B22" s="1">
        <v>3.9455488000000001</v>
      </c>
    </row>
    <row r="23" spans="1:2" ht="15" thickBot="1" x14ac:dyDescent="0.35">
      <c r="A23" s="1">
        <v>109</v>
      </c>
      <c r="B23" s="1">
        <v>5.4341809999999997</v>
      </c>
    </row>
    <row r="24" spans="1:2" ht="15" thickBot="1" x14ac:dyDescent="0.35">
      <c r="A24" s="1">
        <v>131</v>
      </c>
      <c r="B24" s="1">
        <v>5.25861</v>
      </c>
    </row>
    <row r="25" spans="1:2" ht="15" thickBot="1" x14ac:dyDescent="0.35">
      <c r="A25" s="1">
        <v>98</v>
      </c>
      <c r="B25" s="1">
        <v>3.6840427</v>
      </c>
    </row>
    <row r="26" spans="1:2" ht="15" thickBot="1" x14ac:dyDescent="0.35">
      <c r="A26" s="1">
        <v>115</v>
      </c>
      <c r="B26" s="1">
        <v>5.8611608000000004</v>
      </c>
    </row>
    <row r="27" spans="1:2" ht="15" thickBot="1" x14ac:dyDescent="0.35">
      <c r="A27" s="1">
        <v>106</v>
      </c>
      <c r="B27" s="1">
        <v>6.3004065000000002</v>
      </c>
    </row>
    <row r="28" spans="1:2" ht="15" thickBot="1" x14ac:dyDescent="0.35">
      <c r="A28" s="1">
        <v>94</v>
      </c>
      <c r="B28" s="1">
        <v>6.4216340000000001</v>
      </c>
    </row>
    <row r="29" spans="1:2" ht="15" thickBot="1" x14ac:dyDescent="0.35">
      <c r="A29" s="1">
        <v>154</v>
      </c>
      <c r="B29" s="1">
        <v>6.4191756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Batting_Test_1</vt:lpstr>
      <vt:lpstr>Batting_Test_2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2024-06-10T16:47:03Z</dcterms:modified>
</cp:coreProperties>
</file>